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ego\Desktop\INFORMES CMR\"/>
    </mc:Choice>
  </mc:AlternateContent>
  <xr:revisionPtr revIDLastSave="0" documentId="8_{2F68F41F-DD3C-4E0E-8011-4998D356161F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Datos Entidad" sheetId="4" r:id="rId1"/>
    <sheet name="Balance" sheetId="8" r:id="rId2"/>
    <sheet name="Estado de Resultados" sheetId="9" r:id="rId3"/>
    <sheet name="Cuentas de Orden" sheetId="3" r:id="rId4"/>
    <sheet name="Deudores" sheetId="7" r:id="rId5"/>
    <sheet name="Acreedores" sheetId="6" r:id="rId6"/>
  </sheets>
  <externalReferences>
    <externalReference r:id="rId7"/>
  </externalReferences>
  <definedNames>
    <definedName name="_00">#N/A</definedName>
    <definedName name="_0000_03" localSheetId="2">[1]CAPROVIG!#REF!</definedName>
    <definedName name="_0000_03">[1]CAPROVIG!#REF!</definedName>
    <definedName name="_0000_08">#N/A</definedName>
    <definedName name="_1000_01">#N/A</definedName>
    <definedName name="_1130_02" localSheetId="2">[1]CAPROVIG!#REF!</definedName>
    <definedName name="_1130_02">[1]CAPROVIG!#REF!</definedName>
    <definedName name="_133_19" localSheetId="2">[1]CAPROVIG!#REF!</definedName>
    <definedName name="_133_19">[1]CAPROVIG!#REF!</definedName>
    <definedName name="_2110_02" localSheetId="2">[1]CAPROVIG!#REF!</definedName>
    <definedName name="_2110_02">[1]CAPROVIG!#REF!</definedName>
    <definedName name="_2110_06" localSheetId="2">[1]CAPROVIG!#REF!</definedName>
    <definedName name="_2110_06">[1]CAPROVIG!#REF!</definedName>
    <definedName name="_230_01">#N/A</definedName>
    <definedName name="_230_03">#N/A</definedName>
    <definedName name="_230_05">#N/A</definedName>
    <definedName name="_3000_08" localSheetId="2">[1]CAPROVIG!#REF!</definedName>
    <definedName name="_3000_08">[1]CAPROVIG!#REF!</definedName>
    <definedName name="_3000_19" localSheetId="2">[1]CAPROVIG!#REF!</definedName>
    <definedName name="_3000_19">[1]CAPROVIG!#REF!</definedName>
    <definedName name="_3110_11" localSheetId="2">[1]CAPROVIG!#REF!</definedName>
    <definedName name="_3110_11">[1]CAPROVIG!#REF!</definedName>
    <definedName name="_3130_02" localSheetId="2">[1]CAPROVIG!#REF!</definedName>
    <definedName name="_3130_02">[1]CAPROVIG!#REF!</definedName>
    <definedName name="_888_22" localSheetId="2">[1]CAPROVIG!#REF!</definedName>
    <definedName name="_888_22">[1]CAPROVIG!#REF!</definedName>
    <definedName name="_888_29" localSheetId="2">[1]CAPROVIG!#REF!</definedName>
    <definedName name="_888_29">[1]CAPROVIG!#REF!</definedName>
    <definedName name="_888_34" localSheetId="2">[1]CAPROVIG!#REF!</definedName>
    <definedName name="_888_34">[1]CAPROVIG!#REF!</definedName>
    <definedName name="_888_35" localSheetId="2">[1]CAPROVIG!#REF!</definedName>
    <definedName name="_888_35">[1]CAPROVIG!#REF!</definedName>
    <definedName name="_888_43">#N/A</definedName>
    <definedName name="_888_44">#N/A</definedName>
    <definedName name="_xlnm._FilterDatabase" localSheetId="1" hidden="1">Balance!$A$13:$F$354</definedName>
    <definedName name="_Key1" localSheetId="2" hidden="1">[1]CAPROVIG!#REF!</definedName>
    <definedName name="_Key1" hidden="1">[1]CAPROVIG!#REF!</definedName>
    <definedName name="_Key2" localSheetId="2" hidden="1">[1]CAPROVIG!#REF!</definedName>
    <definedName name="_Key2" hidden="1">[1]CAPROVIG!#REF!</definedName>
    <definedName name="_Order1" hidden="1">255</definedName>
    <definedName name="_Order2" hidden="1">255</definedName>
    <definedName name="_Toc134838815_7">#N/A</definedName>
    <definedName name="_Toc134838819_6">#N/A</definedName>
    <definedName name="_Toc134838824_7">#N/A</definedName>
    <definedName name="a" localSheetId="2">[1]CAPROVIG!#REF!</definedName>
    <definedName name="a">[1]CAPROVIG!#REF!</definedName>
    <definedName name="Daniel" localSheetId="2" hidden="1">[1]CAPROVIG!#REF!</definedName>
    <definedName name="Daniel" hidden="1">[1]CAPROVIG!#REF!</definedName>
    <definedName name="ggggggggggggggg" localSheetId="2">[1]CAPROVIG!#REF!</definedName>
    <definedName name="ggggggggggggggg">[1]CAPROVIG!#REF!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97" i="9" l="1"/>
  <c r="G12" i="6"/>
  <c r="G14" i="6"/>
  <c r="G13" i="6"/>
  <c r="C193" i="9"/>
  <c r="C670" i="9"/>
  <c r="C282" i="9"/>
  <c r="C272" i="9"/>
  <c r="C173" i="9"/>
  <c r="C171" i="9"/>
  <c r="C162" i="9"/>
  <c r="C159" i="9"/>
  <c r="C143" i="9"/>
  <c r="C136" i="9"/>
  <c r="C29" i="9"/>
  <c r="C665" i="9"/>
  <c r="C170" i="9"/>
  <c r="C169" i="9"/>
  <c r="C387" i="9"/>
  <c r="C253" i="9"/>
  <c r="C252" i="9"/>
  <c r="C251" i="9"/>
  <c r="C160" i="9"/>
  <c r="C157" i="9"/>
  <c r="A3" i="7"/>
  <c r="G6" i="7"/>
  <c r="Y1009" i="7"/>
  <c r="X1009" i="7"/>
  <c r="S1009" i="7"/>
  <c r="R1009" i="7"/>
  <c r="Y1008" i="7"/>
  <c r="X1008" i="7"/>
  <c r="S1008" i="7"/>
  <c r="R1008" i="7"/>
  <c r="Y1007" i="7"/>
  <c r="X1007" i="7"/>
  <c r="S1007" i="7"/>
  <c r="R1007" i="7"/>
  <c r="Y1006" i="7"/>
  <c r="X1006" i="7"/>
  <c r="S1006" i="7"/>
  <c r="R1006" i="7"/>
  <c r="Y1005" i="7"/>
  <c r="X1005" i="7"/>
  <c r="S1005" i="7"/>
  <c r="R1005" i="7"/>
  <c r="Y1004" i="7"/>
  <c r="X1004" i="7"/>
  <c r="S1004" i="7"/>
  <c r="R1004" i="7"/>
  <c r="Y1003" i="7"/>
  <c r="X1003" i="7"/>
  <c r="S1003" i="7"/>
  <c r="R1003" i="7"/>
  <c r="Y1002" i="7"/>
  <c r="X1002" i="7"/>
  <c r="S1002" i="7"/>
  <c r="R1002" i="7"/>
  <c r="Y1001" i="7"/>
  <c r="X1001" i="7"/>
  <c r="S1001" i="7"/>
  <c r="R1001" i="7"/>
  <c r="Y1000" i="7"/>
  <c r="X1000" i="7"/>
  <c r="S1000" i="7"/>
  <c r="R1000" i="7"/>
  <c r="Y999" i="7"/>
  <c r="X999" i="7"/>
  <c r="S999" i="7"/>
  <c r="R999" i="7"/>
  <c r="Y998" i="7"/>
  <c r="X998" i="7"/>
  <c r="S998" i="7"/>
  <c r="R998" i="7"/>
  <c r="Y997" i="7"/>
  <c r="X997" i="7"/>
  <c r="S997" i="7"/>
  <c r="R997" i="7"/>
  <c r="Y996" i="7"/>
  <c r="X996" i="7"/>
  <c r="S996" i="7"/>
  <c r="R996" i="7"/>
  <c r="Y995" i="7"/>
  <c r="X995" i="7"/>
  <c r="S995" i="7"/>
  <c r="R995" i="7"/>
  <c r="Y994" i="7"/>
  <c r="X994" i="7"/>
  <c r="S994" i="7"/>
  <c r="R994" i="7"/>
  <c r="Y993" i="7"/>
  <c r="X993" i="7"/>
  <c r="S993" i="7"/>
  <c r="R993" i="7"/>
  <c r="Y992" i="7"/>
  <c r="X992" i="7"/>
  <c r="S992" i="7"/>
  <c r="R992" i="7"/>
  <c r="Y991" i="7"/>
  <c r="X991" i="7"/>
  <c r="S991" i="7"/>
  <c r="R991" i="7"/>
  <c r="Y990" i="7"/>
  <c r="X990" i="7"/>
  <c r="S990" i="7"/>
  <c r="R990" i="7"/>
  <c r="Y989" i="7"/>
  <c r="X989" i="7"/>
  <c r="S989" i="7"/>
  <c r="R989" i="7"/>
  <c r="Y988" i="7"/>
  <c r="X988" i="7"/>
  <c r="S988" i="7"/>
  <c r="R988" i="7"/>
  <c r="Y987" i="7"/>
  <c r="X987" i="7"/>
  <c r="S987" i="7"/>
  <c r="R987" i="7"/>
  <c r="Y986" i="7"/>
  <c r="X986" i="7"/>
  <c r="S986" i="7"/>
  <c r="R986" i="7"/>
  <c r="Y985" i="7"/>
  <c r="X985" i="7"/>
  <c r="S985" i="7"/>
  <c r="R985" i="7"/>
  <c r="Y984" i="7"/>
  <c r="X984" i="7"/>
  <c r="S984" i="7"/>
  <c r="R984" i="7"/>
  <c r="Y983" i="7"/>
  <c r="X983" i="7"/>
  <c r="S983" i="7"/>
  <c r="R983" i="7"/>
  <c r="Y982" i="7"/>
  <c r="X982" i="7"/>
  <c r="S982" i="7"/>
  <c r="R982" i="7"/>
  <c r="Y981" i="7"/>
  <c r="X981" i="7"/>
  <c r="S981" i="7"/>
  <c r="R981" i="7"/>
  <c r="Y980" i="7"/>
  <c r="X980" i="7"/>
  <c r="S980" i="7"/>
  <c r="R980" i="7"/>
  <c r="Y979" i="7"/>
  <c r="X979" i="7"/>
  <c r="S979" i="7"/>
  <c r="R979" i="7"/>
  <c r="Y978" i="7"/>
  <c r="X978" i="7"/>
  <c r="S978" i="7"/>
  <c r="R978" i="7"/>
  <c r="Y977" i="7"/>
  <c r="X977" i="7"/>
  <c r="S977" i="7"/>
  <c r="R977" i="7"/>
  <c r="Y976" i="7"/>
  <c r="X976" i="7"/>
  <c r="S976" i="7"/>
  <c r="R976" i="7"/>
  <c r="Y975" i="7"/>
  <c r="X975" i="7"/>
  <c r="S975" i="7"/>
  <c r="R975" i="7"/>
  <c r="Y974" i="7"/>
  <c r="X974" i="7"/>
  <c r="S974" i="7"/>
  <c r="R974" i="7"/>
  <c r="Y973" i="7"/>
  <c r="X973" i="7"/>
  <c r="S973" i="7"/>
  <c r="R973" i="7"/>
  <c r="Y972" i="7"/>
  <c r="X972" i="7"/>
  <c r="S972" i="7"/>
  <c r="R972" i="7"/>
  <c r="Y971" i="7"/>
  <c r="X971" i="7"/>
  <c r="S971" i="7"/>
  <c r="R971" i="7"/>
  <c r="Y970" i="7"/>
  <c r="X970" i="7"/>
  <c r="S970" i="7"/>
  <c r="R970" i="7"/>
  <c r="Y969" i="7"/>
  <c r="X969" i="7"/>
  <c r="S969" i="7"/>
  <c r="R969" i="7"/>
  <c r="Y968" i="7"/>
  <c r="X968" i="7"/>
  <c r="S968" i="7"/>
  <c r="R968" i="7"/>
  <c r="Y967" i="7"/>
  <c r="X967" i="7"/>
  <c r="S967" i="7"/>
  <c r="R967" i="7"/>
  <c r="Y966" i="7"/>
  <c r="X966" i="7"/>
  <c r="S966" i="7"/>
  <c r="R966" i="7"/>
  <c r="Y965" i="7"/>
  <c r="X965" i="7"/>
  <c r="S965" i="7"/>
  <c r="R965" i="7"/>
  <c r="Y964" i="7"/>
  <c r="X964" i="7"/>
  <c r="S964" i="7"/>
  <c r="R964" i="7"/>
  <c r="Y963" i="7"/>
  <c r="X963" i="7"/>
  <c r="S963" i="7"/>
  <c r="R963" i="7"/>
  <c r="Y962" i="7"/>
  <c r="X962" i="7"/>
  <c r="S962" i="7"/>
  <c r="R962" i="7"/>
  <c r="Y961" i="7"/>
  <c r="X961" i="7"/>
  <c r="S961" i="7"/>
  <c r="R961" i="7"/>
  <c r="Y960" i="7"/>
  <c r="X960" i="7"/>
  <c r="S960" i="7"/>
  <c r="R960" i="7"/>
  <c r="Y959" i="7"/>
  <c r="X959" i="7"/>
  <c r="S959" i="7"/>
  <c r="R959" i="7"/>
  <c r="Y958" i="7"/>
  <c r="X958" i="7"/>
  <c r="S958" i="7"/>
  <c r="R958" i="7"/>
  <c r="Y957" i="7"/>
  <c r="X957" i="7"/>
  <c r="S957" i="7"/>
  <c r="R957" i="7"/>
  <c r="Y956" i="7"/>
  <c r="X956" i="7"/>
  <c r="S956" i="7"/>
  <c r="R956" i="7"/>
  <c r="Y955" i="7"/>
  <c r="X955" i="7"/>
  <c r="S955" i="7"/>
  <c r="R955" i="7"/>
  <c r="Y954" i="7"/>
  <c r="X954" i="7"/>
  <c r="S954" i="7"/>
  <c r="R954" i="7"/>
  <c r="Y953" i="7"/>
  <c r="X953" i="7"/>
  <c r="S953" i="7"/>
  <c r="R953" i="7"/>
  <c r="Y952" i="7"/>
  <c r="X952" i="7"/>
  <c r="S952" i="7"/>
  <c r="R952" i="7"/>
  <c r="Y951" i="7"/>
  <c r="X951" i="7"/>
  <c r="S951" i="7"/>
  <c r="R951" i="7"/>
  <c r="Y950" i="7"/>
  <c r="X950" i="7"/>
  <c r="S950" i="7"/>
  <c r="R950" i="7"/>
  <c r="Y949" i="7"/>
  <c r="X949" i="7"/>
  <c r="S949" i="7"/>
  <c r="R949" i="7"/>
  <c r="Y948" i="7"/>
  <c r="X948" i="7"/>
  <c r="S948" i="7"/>
  <c r="R948" i="7"/>
  <c r="Y947" i="7"/>
  <c r="X947" i="7"/>
  <c r="S947" i="7"/>
  <c r="R947" i="7"/>
  <c r="Y946" i="7"/>
  <c r="X946" i="7"/>
  <c r="S946" i="7"/>
  <c r="R946" i="7"/>
  <c r="Y945" i="7"/>
  <c r="X945" i="7"/>
  <c r="S945" i="7"/>
  <c r="R945" i="7"/>
  <c r="Y944" i="7"/>
  <c r="X944" i="7"/>
  <c r="S944" i="7"/>
  <c r="R944" i="7"/>
  <c r="Y943" i="7"/>
  <c r="X943" i="7"/>
  <c r="S943" i="7"/>
  <c r="R943" i="7"/>
  <c r="Y942" i="7"/>
  <c r="X942" i="7"/>
  <c r="S942" i="7"/>
  <c r="R942" i="7"/>
  <c r="Y941" i="7"/>
  <c r="X941" i="7"/>
  <c r="S941" i="7"/>
  <c r="R941" i="7"/>
  <c r="Y940" i="7"/>
  <c r="X940" i="7"/>
  <c r="S940" i="7"/>
  <c r="R940" i="7"/>
  <c r="Y939" i="7"/>
  <c r="X939" i="7"/>
  <c r="S939" i="7"/>
  <c r="R939" i="7"/>
  <c r="Y938" i="7"/>
  <c r="X938" i="7"/>
  <c r="S938" i="7"/>
  <c r="R938" i="7"/>
  <c r="Y937" i="7"/>
  <c r="X937" i="7"/>
  <c r="S937" i="7"/>
  <c r="R937" i="7"/>
  <c r="Y936" i="7"/>
  <c r="X936" i="7"/>
  <c r="S936" i="7"/>
  <c r="R936" i="7"/>
  <c r="Y935" i="7"/>
  <c r="X935" i="7"/>
  <c r="S935" i="7"/>
  <c r="R935" i="7"/>
  <c r="Y934" i="7"/>
  <c r="X934" i="7"/>
  <c r="S934" i="7"/>
  <c r="R934" i="7"/>
  <c r="Y933" i="7"/>
  <c r="X933" i="7"/>
  <c r="S933" i="7"/>
  <c r="R933" i="7"/>
  <c r="Y932" i="7"/>
  <c r="X932" i="7"/>
  <c r="S932" i="7"/>
  <c r="R932" i="7"/>
  <c r="Y931" i="7"/>
  <c r="X931" i="7"/>
  <c r="S931" i="7"/>
  <c r="R931" i="7"/>
  <c r="Y930" i="7"/>
  <c r="X930" i="7"/>
  <c r="S930" i="7"/>
  <c r="R930" i="7"/>
  <c r="Y929" i="7"/>
  <c r="X929" i="7"/>
  <c r="S929" i="7"/>
  <c r="R929" i="7"/>
  <c r="Y928" i="7"/>
  <c r="X928" i="7"/>
  <c r="S928" i="7"/>
  <c r="R928" i="7"/>
  <c r="Y927" i="7"/>
  <c r="X927" i="7"/>
  <c r="S927" i="7"/>
  <c r="R927" i="7"/>
  <c r="Y926" i="7"/>
  <c r="X926" i="7"/>
  <c r="S926" i="7"/>
  <c r="R926" i="7"/>
  <c r="Y925" i="7"/>
  <c r="X925" i="7"/>
  <c r="S925" i="7"/>
  <c r="R925" i="7"/>
  <c r="Y924" i="7"/>
  <c r="X924" i="7"/>
  <c r="S924" i="7"/>
  <c r="R924" i="7"/>
  <c r="Y923" i="7"/>
  <c r="X923" i="7"/>
  <c r="S923" i="7"/>
  <c r="R923" i="7"/>
  <c r="Y922" i="7"/>
  <c r="X922" i="7"/>
  <c r="S922" i="7"/>
  <c r="R922" i="7"/>
  <c r="Y921" i="7"/>
  <c r="X921" i="7"/>
  <c r="S921" i="7"/>
  <c r="R921" i="7"/>
  <c r="Y920" i="7"/>
  <c r="X920" i="7"/>
  <c r="S920" i="7"/>
  <c r="R920" i="7"/>
  <c r="Y919" i="7"/>
  <c r="X919" i="7"/>
  <c r="S919" i="7"/>
  <c r="R919" i="7"/>
  <c r="Y918" i="7"/>
  <c r="X918" i="7"/>
  <c r="S918" i="7"/>
  <c r="R918" i="7"/>
  <c r="Y917" i="7"/>
  <c r="X917" i="7"/>
  <c r="S917" i="7"/>
  <c r="R917" i="7"/>
  <c r="Y916" i="7"/>
  <c r="X916" i="7"/>
  <c r="S916" i="7"/>
  <c r="R916" i="7"/>
  <c r="Y915" i="7"/>
  <c r="X915" i="7"/>
  <c r="S915" i="7"/>
  <c r="R915" i="7"/>
  <c r="Y914" i="7"/>
  <c r="X914" i="7"/>
  <c r="S914" i="7"/>
  <c r="R914" i="7"/>
  <c r="Y913" i="7"/>
  <c r="X913" i="7"/>
  <c r="S913" i="7"/>
  <c r="R913" i="7"/>
  <c r="Y912" i="7"/>
  <c r="X912" i="7"/>
  <c r="S912" i="7"/>
  <c r="R912" i="7"/>
  <c r="Y911" i="7"/>
  <c r="X911" i="7"/>
  <c r="S911" i="7"/>
  <c r="R911" i="7"/>
  <c r="Y910" i="7"/>
  <c r="X910" i="7"/>
  <c r="S910" i="7"/>
  <c r="R910" i="7"/>
  <c r="Y909" i="7"/>
  <c r="X909" i="7"/>
  <c r="S909" i="7"/>
  <c r="R909" i="7"/>
  <c r="Y908" i="7"/>
  <c r="X908" i="7"/>
  <c r="S908" i="7"/>
  <c r="R908" i="7"/>
  <c r="Y907" i="7"/>
  <c r="X907" i="7"/>
  <c r="S907" i="7"/>
  <c r="R907" i="7"/>
  <c r="Y906" i="7"/>
  <c r="X906" i="7"/>
  <c r="S906" i="7"/>
  <c r="R906" i="7"/>
  <c r="Y905" i="7"/>
  <c r="X905" i="7"/>
  <c r="S905" i="7"/>
  <c r="R905" i="7"/>
  <c r="Y904" i="7"/>
  <c r="X904" i="7"/>
  <c r="S904" i="7"/>
  <c r="R904" i="7"/>
  <c r="Y903" i="7"/>
  <c r="X903" i="7"/>
  <c r="S903" i="7"/>
  <c r="R903" i="7"/>
  <c r="Y902" i="7"/>
  <c r="X902" i="7"/>
  <c r="S902" i="7"/>
  <c r="R902" i="7"/>
  <c r="Y901" i="7"/>
  <c r="X901" i="7"/>
  <c r="S901" i="7"/>
  <c r="R901" i="7"/>
  <c r="Y900" i="7"/>
  <c r="X900" i="7"/>
  <c r="S900" i="7"/>
  <c r="R900" i="7"/>
  <c r="Y899" i="7"/>
  <c r="X899" i="7"/>
  <c r="S899" i="7"/>
  <c r="R899" i="7"/>
  <c r="Y898" i="7"/>
  <c r="X898" i="7"/>
  <c r="S898" i="7"/>
  <c r="R898" i="7"/>
  <c r="Y897" i="7"/>
  <c r="X897" i="7"/>
  <c r="S897" i="7"/>
  <c r="R897" i="7"/>
  <c r="Y896" i="7"/>
  <c r="X896" i="7"/>
  <c r="S896" i="7"/>
  <c r="R896" i="7"/>
  <c r="Y895" i="7"/>
  <c r="X895" i="7"/>
  <c r="S895" i="7"/>
  <c r="R895" i="7"/>
  <c r="Y894" i="7"/>
  <c r="X894" i="7"/>
  <c r="S894" i="7"/>
  <c r="R894" i="7"/>
  <c r="Y893" i="7"/>
  <c r="X893" i="7"/>
  <c r="S893" i="7"/>
  <c r="R893" i="7"/>
  <c r="Y892" i="7"/>
  <c r="X892" i="7"/>
  <c r="S892" i="7"/>
  <c r="R892" i="7"/>
  <c r="Y891" i="7"/>
  <c r="X891" i="7"/>
  <c r="S891" i="7"/>
  <c r="R891" i="7"/>
  <c r="Y890" i="7"/>
  <c r="X890" i="7"/>
  <c r="S890" i="7"/>
  <c r="R890" i="7"/>
  <c r="Y889" i="7"/>
  <c r="X889" i="7"/>
  <c r="S889" i="7"/>
  <c r="R889" i="7"/>
  <c r="Y888" i="7"/>
  <c r="X888" i="7"/>
  <c r="S888" i="7"/>
  <c r="R888" i="7"/>
  <c r="Y887" i="7"/>
  <c r="X887" i="7"/>
  <c r="S887" i="7"/>
  <c r="R887" i="7"/>
  <c r="Y886" i="7"/>
  <c r="X886" i="7"/>
  <c r="S886" i="7"/>
  <c r="R886" i="7"/>
  <c r="Y885" i="7"/>
  <c r="X885" i="7"/>
  <c r="S885" i="7"/>
  <c r="R885" i="7"/>
  <c r="Y884" i="7"/>
  <c r="X884" i="7"/>
  <c r="S884" i="7"/>
  <c r="R884" i="7"/>
  <c r="Y883" i="7"/>
  <c r="X883" i="7"/>
  <c r="S883" i="7"/>
  <c r="R883" i="7"/>
  <c r="Y882" i="7"/>
  <c r="X882" i="7"/>
  <c r="S882" i="7"/>
  <c r="R882" i="7"/>
  <c r="Y881" i="7"/>
  <c r="X881" i="7"/>
  <c r="S881" i="7"/>
  <c r="R881" i="7"/>
  <c r="Y880" i="7"/>
  <c r="X880" i="7"/>
  <c r="S880" i="7"/>
  <c r="R880" i="7"/>
  <c r="Y879" i="7"/>
  <c r="X879" i="7"/>
  <c r="S879" i="7"/>
  <c r="R879" i="7"/>
  <c r="Y878" i="7"/>
  <c r="X878" i="7"/>
  <c r="S878" i="7"/>
  <c r="R878" i="7"/>
  <c r="Y877" i="7"/>
  <c r="X877" i="7"/>
  <c r="S877" i="7"/>
  <c r="R877" i="7"/>
  <c r="Y876" i="7"/>
  <c r="X876" i="7"/>
  <c r="S876" i="7"/>
  <c r="R876" i="7"/>
  <c r="Y875" i="7"/>
  <c r="X875" i="7"/>
  <c r="S875" i="7"/>
  <c r="R875" i="7"/>
  <c r="Y874" i="7"/>
  <c r="X874" i="7"/>
  <c r="S874" i="7"/>
  <c r="R874" i="7"/>
  <c r="Y873" i="7"/>
  <c r="X873" i="7"/>
  <c r="S873" i="7"/>
  <c r="R873" i="7"/>
  <c r="Y872" i="7"/>
  <c r="X872" i="7"/>
  <c r="S872" i="7"/>
  <c r="R872" i="7"/>
  <c r="Y871" i="7"/>
  <c r="X871" i="7"/>
  <c r="S871" i="7"/>
  <c r="R871" i="7"/>
  <c r="Y870" i="7"/>
  <c r="X870" i="7"/>
  <c r="S870" i="7"/>
  <c r="R870" i="7"/>
  <c r="Y869" i="7"/>
  <c r="X869" i="7"/>
  <c r="S869" i="7"/>
  <c r="R869" i="7"/>
  <c r="Y868" i="7"/>
  <c r="X868" i="7"/>
  <c r="S868" i="7"/>
  <c r="R868" i="7"/>
  <c r="Y867" i="7"/>
  <c r="X867" i="7"/>
  <c r="S867" i="7"/>
  <c r="R867" i="7"/>
  <c r="Y866" i="7"/>
  <c r="X866" i="7"/>
  <c r="S866" i="7"/>
  <c r="R866" i="7"/>
  <c r="Y865" i="7"/>
  <c r="X865" i="7"/>
  <c r="S865" i="7"/>
  <c r="R865" i="7"/>
  <c r="Y864" i="7"/>
  <c r="X864" i="7"/>
  <c r="S864" i="7"/>
  <c r="R864" i="7"/>
  <c r="Y863" i="7"/>
  <c r="X863" i="7"/>
  <c r="S863" i="7"/>
  <c r="R863" i="7"/>
  <c r="Y862" i="7"/>
  <c r="X862" i="7"/>
  <c r="S862" i="7"/>
  <c r="R862" i="7"/>
  <c r="Y861" i="7"/>
  <c r="X861" i="7"/>
  <c r="S861" i="7"/>
  <c r="R861" i="7"/>
  <c r="Y860" i="7"/>
  <c r="X860" i="7"/>
  <c r="S860" i="7"/>
  <c r="R860" i="7"/>
  <c r="Y859" i="7"/>
  <c r="X859" i="7"/>
  <c r="S859" i="7"/>
  <c r="R859" i="7"/>
  <c r="Y858" i="7"/>
  <c r="X858" i="7"/>
  <c r="S858" i="7"/>
  <c r="R858" i="7"/>
  <c r="Y857" i="7"/>
  <c r="X857" i="7"/>
  <c r="S857" i="7"/>
  <c r="R857" i="7"/>
  <c r="Y856" i="7"/>
  <c r="X856" i="7"/>
  <c r="S856" i="7"/>
  <c r="R856" i="7"/>
  <c r="Y855" i="7"/>
  <c r="X855" i="7"/>
  <c r="S855" i="7"/>
  <c r="R855" i="7"/>
  <c r="Y854" i="7"/>
  <c r="X854" i="7"/>
  <c r="S854" i="7"/>
  <c r="R854" i="7"/>
  <c r="Y853" i="7"/>
  <c r="X853" i="7"/>
  <c r="S853" i="7"/>
  <c r="R853" i="7"/>
  <c r="Y852" i="7"/>
  <c r="X852" i="7"/>
  <c r="S852" i="7"/>
  <c r="R852" i="7"/>
  <c r="Y851" i="7"/>
  <c r="X851" i="7"/>
  <c r="S851" i="7"/>
  <c r="R851" i="7"/>
  <c r="Y850" i="7"/>
  <c r="X850" i="7"/>
  <c r="S850" i="7"/>
  <c r="R850" i="7"/>
  <c r="Y849" i="7"/>
  <c r="X849" i="7"/>
  <c r="S849" i="7"/>
  <c r="R849" i="7"/>
  <c r="Y848" i="7"/>
  <c r="X848" i="7"/>
  <c r="S848" i="7"/>
  <c r="R848" i="7"/>
  <c r="Y847" i="7"/>
  <c r="X847" i="7"/>
  <c r="S847" i="7"/>
  <c r="R847" i="7"/>
  <c r="Y846" i="7"/>
  <c r="X846" i="7"/>
  <c r="S846" i="7"/>
  <c r="R846" i="7"/>
  <c r="Y845" i="7"/>
  <c r="X845" i="7"/>
  <c r="S845" i="7"/>
  <c r="R845" i="7"/>
  <c r="Y844" i="7"/>
  <c r="X844" i="7"/>
  <c r="S844" i="7"/>
  <c r="R844" i="7"/>
  <c r="Y843" i="7"/>
  <c r="X843" i="7"/>
  <c r="S843" i="7"/>
  <c r="R843" i="7"/>
  <c r="Y842" i="7"/>
  <c r="X842" i="7"/>
  <c r="S842" i="7"/>
  <c r="R842" i="7"/>
  <c r="Y841" i="7"/>
  <c r="X841" i="7"/>
  <c r="S841" i="7"/>
  <c r="R841" i="7"/>
  <c r="Y840" i="7"/>
  <c r="X840" i="7"/>
  <c r="S840" i="7"/>
  <c r="R840" i="7"/>
  <c r="Y839" i="7"/>
  <c r="X839" i="7"/>
  <c r="S839" i="7"/>
  <c r="R839" i="7"/>
  <c r="Y838" i="7"/>
  <c r="X838" i="7"/>
  <c r="S838" i="7"/>
  <c r="R838" i="7"/>
  <c r="Y837" i="7"/>
  <c r="X837" i="7"/>
  <c r="S837" i="7"/>
  <c r="R837" i="7"/>
  <c r="Y836" i="7"/>
  <c r="X836" i="7"/>
  <c r="S836" i="7"/>
  <c r="R836" i="7"/>
  <c r="Y835" i="7"/>
  <c r="X835" i="7"/>
  <c r="S835" i="7"/>
  <c r="R835" i="7"/>
  <c r="Y834" i="7"/>
  <c r="X834" i="7"/>
  <c r="S834" i="7"/>
  <c r="R834" i="7"/>
  <c r="Y833" i="7"/>
  <c r="X833" i="7"/>
  <c r="S833" i="7"/>
  <c r="R833" i="7"/>
  <c r="Y832" i="7"/>
  <c r="X832" i="7"/>
  <c r="S832" i="7"/>
  <c r="R832" i="7"/>
  <c r="Y831" i="7"/>
  <c r="X831" i="7"/>
  <c r="S831" i="7"/>
  <c r="R831" i="7"/>
  <c r="Y830" i="7"/>
  <c r="X830" i="7"/>
  <c r="S830" i="7"/>
  <c r="R830" i="7"/>
  <c r="Y829" i="7"/>
  <c r="X829" i="7"/>
  <c r="S829" i="7"/>
  <c r="R829" i="7"/>
  <c r="Y828" i="7"/>
  <c r="X828" i="7"/>
  <c r="S828" i="7"/>
  <c r="R828" i="7"/>
  <c r="Y827" i="7"/>
  <c r="X827" i="7"/>
  <c r="S827" i="7"/>
  <c r="R827" i="7"/>
  <c r="Y826" i="7"/>
  <c r="X826" i="7"/>
  <c r="S826" i="7"/>
  <c r="R826" i="7"/>
  <c r="Y825" i="7"/>
  <c r="X825" i="7"/>
  <c r="S825" i="7"/>
  <c r="R825" i="7"/>
  <c r="Y824" i="7"/>
  <c r="X824" i="7"/>
  <c r="S824" i="7"/>
  <c r="R824" i="7"/>
  <c r="Y823" i="7"/>
  <c r="X823" i="7"/>
  <c r="S823" i="7"/>
  <c r="R823" i="7"/>
  <c r="Y822" i="7"/>
  <c r="X822" i="7"/>
  <c r="S822" i="7"/>
  <c r="R822" i="7"/>
  <c r="Y821" i="7"/>
  <c r="X821" i="7"/>
  <c r="S821" i="7"/>
  <c r="R821" i="7"/>
  <c r="Y820" i="7"/>
  <c r="X820" i="7"/>
  <c r="S820" i="7"/>
  <c r="R820" i="7"/>
  <c r="Y819" i="7"/>
  <c r="X819" i="7"/>
  <c r="S819" i="7"/>
  <c r="R819" i="7"/>
  <c r="Y818" i="7"/>
  <c r="X818" i="7"/>
  <c r="S818" i="7"/>
  <c r="R818" i="7"/>
  <c r="Y817" i="7"/>
  <c r="X817" i="7"/>
  <c r="S817" i="7"/>
  <c r="R817" i="7"/>
  <c r="Y816" i="7"/>
  <c r="X816" i="7"/>
  <c r="S816" i="7"/>
  <c r="R816" i="7"/>
  <c r="Y815" i="7"/>
  <c r="X815" i="7"/>
  <c r="S815" i="7"/>
  <c r="R815" i="7"/>
  <c r="Y814" i="7"/>
  <c r="X814" i="7"/>
  <c r="S814" i="7"/>
  <c r="R814" i="7"/>
  <c r="Y813" i="7"/>
  <c r="X813" i="7"/>
  <c r="S813" i="7"/>
  <c r="R813" i="7"/>
  <c r="Y812" i="7"/>
  <c r="X812" i="7"/>
  <c r="S812" i="7"/>
  <c r="R812" i="7"/>
  <c r="Y811" i="7"/>
  <c r="X811" i="7"/>
  <c r="S811" i="7"/>
  <c r="R811" i="7"/>
  <c r="Y810" i="7"/>
  <c r="X810" i="7"/>
  <c r="S810" i="7"/>
  <c r="R810" i="7"/>
  <c r="Y809" i="7"/>
  <c r="X809" i="7"/>
  <c r="S809" i="7"/>
  <c r="R809" i="7"/>
  <c r="Y808" i="7"/>
  <c r="X808" i="7"/>
  <c r="S808" i="7"/>
  <c r="R808" i="7"/>
  <c r="Y807" i="7"/>
  <c r="X807" i="7"/>
  <c r="S807" i="7"/>
  <c r="R807" i="7"/>
  <c r="Y806" i="7"/>
  <c r="X806" i="7"/>
  <c r="S806" i="7"/>
  <c r="R806" i="7"/>
  <c r="Y805" i="7"/>
  <c r="X805" i="7"/>
  <c r="S805" i="7"/>
  <c r="R805" i="7"/>
  <c r="Y804" i="7"/>
  <c r="X804" i="7"/>
  <c r="S804" i="7"/>
  <c r="R804" i="7"/>
  <c r="Y803" i="7"/>
  <c r="X803" i="7"/>
  <c r="S803" i="7"/>
  <c r="R803" i="7"/>
  <c r="Y802" i="7"/>
  <c r="X802" i="7"/>
  <c r="S802" i="7"/>
  <c r="R802" i="7"/>
  <c r="Y801" i="7"/>
  <c r="X801" i="7"/>
  <c r="S801" i="7"/>
  <c r="R801" i="7"/>
  <c r="Y800" i="7"/>
  <c r="X800" i="7"/>
  <c r="S800" i="7"/>
  <c r="R800" i="7"/>
  <c r="Y799" i="7"/>
  <c r="X799" i="7"/>
  <c r="S799" i="7"/>
  <c r="R799" i="7"/>
  <c r="Y798" i="7"/>
  <c r="X798" i="7"/>
  <c r="S798" i="7"/>
  <c r="R798" i="7"/>
  <c r="Y797" i="7"/>
  <c r="X797" i="7"/>
  <c r="S797" i="7"/>
  <c r="R797" i="7"/>
  <c r="Y796" i="7"/>
  <c r="X796" i="7"/>
  <c r="S796" i="7"/>
  <c r="R796" i="7"/>
  <c r="Y795" i="7"/>
  <c r="X795" i="7"/>
  <c r="S795" i="7"/>
  <c r="R795" i="7"/>
  <c r="Y794" i="7"/>
  <c r="X794" i="7"/>
  <c r="S794" i="7"/>
  <c r="R794" i="7"/>
  <c r="Y793" i="7"/>
  <c r="X793" i="7"/>
  <c r="S793" i="7"/>
  <c r="R793" i="7"/>
  <c r="Y792" i="7"/>
  <c r="X792" i="7"/>
  <c r="S792" i="7"/>
  <c r="R792" i="7"/>
  <c r="Y791" i="7"/>
  <c r="X791" i="7"/>
  <c r="S791" i="7"/>
  <c r="R791" i="7"/>
  <c r="Y790" i="7"/>
  <c r="X790" i="7"/>
  <c r="S790" i="7"/>
  <c r="R790" i="7"/>
  <c r="Y789" i="7"/>
  <c r="X789" i="7"/>
  <c r="S789" i="7"/>
  <c r="R789" i="7"/>
  <c r="Y788" i="7"/>
  <c r="X788" i="7"/>
  <c r="S788" i="7"/>
  <c r="R788" i="7"/>
  <c r="Y787" i="7"/>
  <c r="X787" i="7"/>
  <c r="S787" i="7"/>
  <c r="R787" i="7"/>
  <c r="Y786" i="7"/>
  <c r="X786" i="7"/>
  <c r="S786" i="7"/>
  <c r="R786" i="7"/>
  <c r="Y785" i="7"/>
  <c r="X785" i="7"/>
  <c r="S785" i="7"/>
  <c r="R785" i="7"/>
  <c r="Y784" i="7"/>
  <c r="X784" i="7"/>
  <c r="S784" i="7"/>
  <c r="R784" i="7"/>
  <c r="Y783" i="7"/>
  <c r="X783" i="7"/>
  <c r="S783" i="7"/>
  <c r="R783" i="7"/>
  <c r="Y782" i="7"/>
  <c r="X782" i="7"/>
  <c r="S782" i="7"/>
  <c r="R782" i="7"/>
  <c r="Y781" i="7"/>
  <c r="X781" i="7"/>
  <c r="S781" i="7"/>
  <c r="R781" i="7"/>
  <c r="Y780" i="7"/>
  <c r="X780" i="7"/>
  <c r="S780" i="7"/>
  <c r="R780" i="7"/>
  <c r="Y779" i="7"/>
  <c r="X779" i="7"/>
  <c r="S779" i="7"/>
  <c r="R779" i="7"/>
  <c r="Y778" i="7"/>
  <c r="X778" i="7"/>
  <c r="S778" i="7"/>
  <c r="R778" i="7"/>
  <c r="Y777" i="7"/>
  <c r="X777" i="7"/>
  <c r="S777" i="7"/>
  <c r="R777" i="7"/>
  <c r="Y776" i="7"/>
  <c r="X776" i="7"/>
  <c r="S776" i="7"/>
  <c r="R776" i="7"/>
  <c r="Y775" i="7"/>
  <c r="X775" i="7"/>
  <c r="S775" i="7"/>
  <c r="R775" i="7"/>
  <c r="Y774" i="7"/>
  <c r="X774" i="7"/>
  <c r="S774" i="7"/>
  <c r="R774" i="7"/>
  <c r="Y773" i="7"/>
  <c r="X773" i="7"/>
  <c r="S773" i="7"/>
  <c r="R773" i="7"/>
  <c r="Y772" i="7"/>
  <c r="X772" i="7"/>
  <c r="S772" i="7"/>
  <c r="R772" i="7"/>
  <c r="Y771" i="7"/>
  <c r="X771" i="7"/>
  <c r="S771" i="7"/>
  <c r="R771" i="7"/>
  <c r="Y770" i="7"/>
  <c r="X770" i="7"/>
  <c r="S770" i="7"/>
  <c r="R770" i="7"/>
  <c r="Y769" i="7"/>
  <c r="X769" i="7"/>
  <c r="S769" i="7"/>
  <c r="R769" i="7"/>
  <c r="Y768" i="7"/>
  <c r="X768" i="7"/>
  <c r="S768" i="7"/>
  <c r="R768" i="7"/>
  <c r="Y767" i="7"/>
  <c r="X767" i="7"/>
  <c r="S767" i="7"/>
  <c r="R767" i="7"/>
  <c r="Y766" i="7"/>
  <c r="X766" i="7"/>
  <c r="S766" i="7"/>
  <c r="R766" i="7"/>
  <c r="Y765" i="7"/>
  <c r="X765" i="7"/>
  <c r="S765" i="7"/>
  <c r="R765" i="7"/>
  <c r="Y764" i="7"/>
  <c r="X764" i="7"/>
  <c r="S764" i="7"/>
  <c r="R764" i="7"/>
  <c r="Y763" i="7"/>
  <c r="X763" i="7"/>
  <c r="S763" i="7"/>
  <c r="R763" i="7"/>
  <c r="Y762" i="7"/>
  <c r="X762" i="7"/>
  <c r="S762" i="7"/>
  <c r="R762" i="7"/>
  <c r="Y761" i="7"/>
  <c r="X761" i="7"/>
  <c r="S761" i="7"/>
  <c r="R761" i="7"/>
  <c r="Y760" i="7"/>
  <c r="X760" i="7"/>
  <c r="S760" i="7"/>
  <c r="R760" i="7"/>
  <c r="Y759" i="7"/>
  <c r="X759" i="7"/>
  <c r="S759" i="7"/>
  <c r="R759" i="7"/>
  <c r="Y758" i="7"/>
  <c r="X758" i="7"/>
  <c r="S758" i="7"/>
  <c r="R758" i="7"/>
  <c r="Y757" i="7"/>
  <c r="X757" i="7"/>
  <c r="S757" i="7"/>
  <c r="R757" i="7"/>
  <c r="Y756" i="7"/>
  <c r="X756" i="7"/>
  <c r="S756" i="7"/>
  <c r="R756" i="7"/>
  <c r="Y755" i="7"/>
  <c r="X755" i="7"/>
  <c r="S755" i="7"/>
  <c r="R755" i="7"/>
  <c r="Y754" i="7"/>
  <c r="X754" i="7"/>
  <c r="S754" i="7"/>
  <c r="R754" i="7"/>
  <c r="Y753" i="7"/>
  <c r="X753" i="7"/>
  <c r="S753" i="7"/>
  <c r="R753" i="7"/>
  <c r="Y752" i="7"/>
  <c r="X752" i="7"/>
  <c r="S752" i="7"/>
  <c r="R752" i="7"/>
  <c r="Y751" i="7"/>
  <c r="X751" i="7"/>
  <c r="S751" i="7"/>
  <c r="R751" i="7"/>
  <c r="Y750" i="7"/>
  <c r="X750" i="7"/>
  <c r="S750" i="7"/>
  <c r="R750" i="7"/>
  <c r="Y749" i="7"/>
  <c r="X749" i="7"/>
  <c r="S749" i="7"/>
  <c r="R749" i="7"/>
  <c r="Y748" i="7"/>
  <c r="X748" i="7"/>
  <c r="S748" i="7"/>
  <c r="R748" i="7"/>
  <c r="Y747" i="7"/>
  <c r="X747" i="7"/>
  <c r="S747" i="7"/>
  <c r="R747" i="7"/>
  <c r="Y746" i="7"/>
  <c r="X746" i="7"/>
  <c r="S746" i="7"/>
  <c r="R746" i="7"/>
  <c r="Y745" i="7"/>
  <c r="X745" i="7"/>
  <c r="S745" i="7"/>
  <c r="R745" i="7"/>
  <c r="Y744" i="7"/>
  <c r="X744" i="7"/>
  <c r="S744" i="7"/>
  <c r="R744" i="7"/>
  <c r="Y743" i="7"/>
  <c r="X743" i="7"/>
  <c r="S743" i="7"/>
  <c r="R743" i="7"/>
  <c r="Y742" i="7"/>
  <c r="X742" i="7"/>
  <c r="S742" i="7"/>
  <c r="R742" i="7"/>
  <c r="Y741" i="7"/>
  <c r="X741" i="7"/>
  <c r="S741" i="7"/>
  <c r="R741" i="7"/>
  <c r="Y740" i="7"/>
  <c r="X740" i="7"/>
  <c r="S740" i="7"/>
  <c r="R740" i="7"/>
  <c r="Y739" i="7"/>
  <c r="X739" i="7"/>
  <c r="S739" i="7"/>
  <c r="R739" i="7"/>
  <c r="Y738" i="7"/>
  <c r="X738" i="7"/>
  <c r="S738" i="7"/>
  <c r="R738" i="7"/>
  <c r="Y737" i="7"/>
  <c r="X737" i="7"/>
  <c r="S737" i="7"/>
  <c r="R737" i="7"/>
  <c r="Y736" i="7"/>
  <c r="X736" i="7"/>
  <c r="S736" i="7"/>
  <c r="R736" i="7"/>
  <c r="Y735" i="7"/>
  <c r="X735" i="7"/>
  <c r="S735" i="7"/>
  <c r="R735" i="7"/>
  <c r="Y734" i="7"/>
  <c r="X734" i="7"/>
  <c r="S734" i="7"/>
  <c r="R734" i="7"/>
  <c r="Y733" i="7"/>
  <c r="X733" i="7"/>
  <c r="S733" i="7"/>
  <c r="R733" i="7"/>
  <c r="Y732" i="7"/>
  <c r="X732" i="7"/>
  <c r="S732" i="7"/>
  <c r="R732" i="7"/>
  <c r="Y731" i="7"/>
  <c r="X731" i="7"/>
  <c r="S731" i="7"/>
  <c r="R731" i="7"/>
  <c r="Y730" i="7"/>
  <c r="X730" i="7"/>
  <c r="S730" i="7"/>
  <c r="R730" i="7"/>
  <c r="Y729" i="7"/>
  <c r="X729" i="7"/>
  <c r="S729" i="7"/>
  <c r="R729" i="7"/>
  <c r="Y728" i="7"/>
  <c r="X728" i="7"/>
  <c r="S728" i="7"/>
  <c r="R728" i="7"/>
  <c r="Y727" i="7"/>
  <c r="X727" i="7"/>
  <c r="S727" i="7"/>
  <c r="R727" i="7"/>
  <c r="Y726" i="7"/>
  <c r="X726" i="7"/>
  <c r="S726" i="7"/>
  <c r="R726" i="7"/>
  <c r="Y725" i="7"/>
  <c r="X725" i="7"/>
  <c r="S725" i="7"/>
  <c r="R725" i="7"/>
  <c r="Y724" i="7"/>
  <c r="X724" i="7"/>
  <c r="S724" i="7"/>
  <c r="R724" i="7"/>
  <c r="Y723" i="7"/>
  <c r="X723" i="7"/>
  <c r="S723" i="7"/>
  <c r="R723" i="7"/>
  <c r="Y722" i="7"/>
  <c r="X722" i="7"/>
  <c r="S722" i="7"/>
  <c r="R722" i="7"/>
  <c r="Y721" i="7"/>
  <c r="X721" i="7"/>
  <c r="S721" i="7"/>
  <c r="R721" i="7"/>
  <c r="Y720" i="7"/>
  <c r="X720" i="7"/>
  <c r="S720" i="7"/>
  <c r="R720" i="7"/>
  <c r="Y719" i="7"/>
  <c r="X719" i="7"/>
  <c r="S719" i="7"/>
  <c r="R719" i="7"/>
  <c r="Y718" i="7"/>
  <c r="X718" i="7"/>
  <c r="S718" i="7"/>
  <c r="R718" i="7"/>
  <c r="Y717" i="7"/>
  <c r="X717" i="7"/>
  <c r="S717" i="7"/>
  <c r="R717" i="7"/>
  <c r="Y716" i="7"/>
  <c r="X716" i="7"/>
  <c r="S716" i="7"/>
  <c r="R716" i="7"/>
  <c r="Y715" i="7"/>
  <c r="X715" i="7"/>
  <c r="S715" i="7"/>
  <c r="R715" i="7"/>
  <c r="Y714" i="7"/>
  <c r="X714" i="7"/>
  <c r="S714" i="7"/>
  <c r="R714" i="7"/>
  <c r="Y713" i="7"/>
  <c r="X713" i="7"/>
  <c r="S713" i="7"/>
  <c r="R713" i="7"/>
  <c r="Y712" i="7"/>
  <c r="X712" i="7"/>
  <c r="S712" i="7"/>
  <c r="R712" i="7"/>
  <c r="Y711" i="7"/>
  <c r="X711" i="7"/>
  <c r="S711" i="7"/>
  <c r="R711" i="7"/>
  <c r="Y710" i="7"/>
  <c r="X710" i="7"/>
  <c r="S710" i="7"/>
  <c r="R710" i="7"/>
  <c r="Y709" i="7"/>
  <c r="X709" i="7"/>
  <c r="S709" i="7"/>
  <c r="R709" i="7"/>
  <c r="Y708" i="7"/>
  <c r="X708" i="7"/>
  <c r="S708" i="7"/>
  <c r="R708" i="7"/>
  <c r="Y707" i="7"/>
  <c r="X707" i="7"/>
  <c r="S707" i="7"/>
  <c r="R707" i="7"/>
  <c r="Y706" i="7"/>
  <c r="X706" i="7"/>
  <c r="S706" i="7"/>
  <c r="R706" i="7"/>
  <c r="Y705" i="7"/>
  <c r="X705" i="7"/>
  <c r="S705" i="7"/>
  <c r="R705" i="7"/>
  <c r="Y704" i="7"/>
  <c r="X704" i="7"/>
  <c r="S704" i="7"/>
  <c r="R704" i="7"/>
  <c r="Y703" i="7"/>
  <c r="X703" i="7"/>
  <c r="S703" i="7"/>
  <c r="R703" i="7"/>
  <c r="Y702" i="7"/>
  <c r="X702" i="7"/>
  <c r="S702" i="7"/>
  <c r="R702" i="7"/>
  <c r="Y701" i="7"/>
  <c r="X701" i="7"/>
  <c r="S701" i="7"/>
  <c r="R701" i="7"/>
  <c r="Y700" i="7"/>
  <c r="X700" i="7"/>
  <c r="S700" i="7"/>
  <c r="R700" i="7"/>
  <c r="Y699" i="7"/>
  <c r="X699" i="7"/>
  <c r="S699" i="7"/>
  <c r="R699" i="7"/>
  <c r="Y698" i="7"/>
  <c r="X698" i="7"/>
  <c r="S698" i="7"/>
  <c r="R698" i="7"/>
  <c r="Y697" i="7"/>
  <c r="X697" i="7"/>
  <c r="S697" i="7"/>
  <c r="R697" i="7"/>
  <c r="Y696" i="7"/>
  <c r="X696" i="7"/>
  <c r="S696" i="7"/>
  <c r="R696" i="7"/>
  <c r="Y695" i="7"/>
  <c r="X695" i="7"/>
  <c r="S695" i="7"/>
  <c r="R695" i="7"/>
  <c r="Y694" i="7"/>
  <c r="X694" i="7"/>
  <c r="S694" i="7"/>
  <c r="R694" i="7"/>
  <c r="Y693" i="7"/>
  <c r="X693" i="7"/>
  <c r="S693" i="7"/>
  <c r="R693" i="7"/>
  <c r="Y692" i="7"/>
  <c r="X692" i="7"/>
  <c r="S692" i="7"/>
  <c r="R692" i="7"/>
  <c r="Y691" i="7"/>
  <c r="X691" i="7"/>
  <c r="S691" i="7"/>
  <c r="R691" i="7"/>
  <c r="Y690" i="7"/>
  <c r="X690" i="7"/>
  <c r="S690" i="7"/>
  <c r="R690" i="7"/>
  <c r="Y689" i="7"/>
  <c r="X689" i="7"/>
  <c r="S689" i="7"/>
  <c r="R689" i="7"/>
  <c r="Y688" i="7"/>
  <c r="X688" i="7"/>
  <c r="S688" i="7"/>
  <c r="R688" i="7"/>
  <c r="Y687" i="7"/>
  <c r="X687" i="7"/>
  <c r="S687" i="7"/>
  <c r="R687" i="7"/>
  <c r="Y686" i="7"/>
  <c r="X686" i="7"/>
  <c r="S686" i="7"/>
  <c r="R686" i="7"/>
  <c r="Y685" i="7"/>
  <c r="X685" i="7"/>
  <c r="S685" i="7"/>
  <c r="R685" i="7"/>
  <c r="Y684" i="7"/>
  <c r="X684" i="7"/>
  <c r="S684" i="7"/>
  <c r="R684" i="7"/>
  <c r="Y683" i="7"/>
  <c r="X683" i="7"/>
  <c r="S683" i="7"/>
  <c r="R683" i="7"/>
  <c r="Y682" i="7"/>
  <c r="X682" i="7"/>
  <c r="S682" i="7"/>
  <c r="R682" i="7"/>
  <c r="Y681" i="7"/>
  <c r="X681" i="7"/>
  <c r="S681" i="7"/>
  <c r="R681" i="7"/>
  <c r="Y680" i="7"/>
  <c r="X680" i="7"/>
  <c r="S680" i="7"/>
  <c r="R680" i="7"/>
  <c r="Y679" i="7"/>
  <c r="X679" i="7"/>
  <c r="S679" i="7"/>
  <c r="R679" i="7"/>
  <c r="Y678" i="7"/>
  <c r="X678" i="7"/>
  <c r="S678" i="7"/>
  <c r="R678" i="7"/>
  <c r="Y677" i="7"/>
  <c r="X677" i="7"/>
  <c r="S677" i="7"/>
  <c r="R677" i="7"/>
  <c r="Y676" i="7"/>
  <c r="X676" i="7"/>
  <c r="S676" i="7"/>
  <c r="R676" i="7"/>
  <c r="Y675" i="7"/>
  <c r="X675" i="7"/>
  <c r="S675" i="7"/>
  <c r="R675" i="7"/>
  <c r="Y674" i="7"/>
  <c r="X674" i="7"/>
  <c r="S674" i="7"/>
  <c r="R674" i="7"/>
  <c r="Y673" i="7"/>
  <c r="X673" i="7"/>
  <c r="S673" i="7"/>
  <c r="R673" i="7"/>
  <c r="Y672" i="7"/>
  <c r="X672" i="7"/>
  <c r="S672" i="7"/>
  <c r="R672" i="7"/>
  <c r="Y671" i="7"/>
  <c r="X671" i="7"/>
  <c r="S671" i="7"/>
  <c r="R671" i="7"/>
  <c r="Y670" i="7"/>
  <c r="X670" i="7"/>
  <c r="S670" i="7"/>
  <c r="R670" i="7"/>
  <c r="Y669" i="7"/>
  <c r="X669" i="7"/>
  <c r="S669" i="7"/>
  <c r="R669" i="7"/>
  <c r="Y668" i="7"/>
  <c r="X668" i="7"/>
  <c r="S668" i="7"/>
  <c r="R668" i="7"/>
  <c r="Y667" i="7"/>
  <c r="X667" i="7"/>
  <c r="S667" i="7"/>
  <c r="R667" i="7"/>
  <c r="Y666" i="7"/>
  <c r="X666" i="7"/>
  <c r="S666" i="7"/>
  <c r="R666" i="7"/>
  <c r="Y665" i="7"/>
  <c r="X665" i="7"/>
  <c r="S665" i="7"/>
  <c r="R665" i="7"/>
  <c r="Y664" i="7"/>
  <c r="X664" i="7"/>
  <c r="S664" i="7"/>
  <c r="R664" i="7"/>
  <c r="Y663" i="7"/>
  <c r="X663" i="7"/>
  <c r="S663" i="7"/>
  <c r="R663" i="7"/>
  <c r="Y662" i="7"/>
  <c r="X662" i="7"/>
  <c r="S662" i="7"/>
  <c r="R662" i="7"/>
  <c r="Y661" i="7"/>
  <c r="X661" i="7"/>
  <c r="S661" i="7"/>
  <c r="R661" i="7"/>
  <c r="Y660" i="7"/>
  <c r="X660" i="7"/>
  <c r="S660" i="7"/>
  <c r="R660" i="7"/>
  <c r="Y659" i="7"/>
  <c r="X659" i="7"/>
  <c r="S659" i="7"/>
  <c r="R659" i="7"/>
  <c r="Y658" i="7"/>
  <c r="X658" i="7"/>
  <c r="S658" i="7"/>
  <c r="R658" i="7"/>
  <c r="Y657" i="7"/>
  <c r="X657" i="7"/>
  <c r="S657" i="7"/>
  <c r="R657" i="7"/>
  <c r="Y656" i="7"/>
  <c r="X656" i="7"/>
  <c r="S656" i="7"/>
  <c r="R656" i="7"/>
  <c r="Y655" i="7"/>
  <c r="X655" i="7"/>
  <c r="S655" i="7"/>
  <c r="R655" i="7"/>
  <c r="Y654" i="7"/>
  <c r="X654" i="7"/>
  <c r="S654" i="7"/>
  <c r="R654" i="7"/>
  <c r="Y653" i="7"/>
  <c r="X653" i="7"/>
  <c r="S653" i="7"/>
  <c r="R653" i="7"/>
  <c r="Y652" i="7"/>
  <c r="X652" i="7"/>
  <c r="S652" i="7"/>
  <c r="R652" i="7"/>
  <c r="Y651" i="7"/>
  <c r="X651" i="7"/>
  <c r="S651" i="7"/>
  <c r="R651" i="7"/>
  <c r="Y650" i="7"/>
  <c r="X650" i="7"/>
  <c r="S650" i="7"/>
  <c r="R650" i="7"/>
  <c r="Y649" i="7"/>
  <c r="X649" i="7"/>
  <c r="S649" i="7"/>
  <c r="R649" i="7"/>
  <c r="Y648" i="7"/>
  <c r="X648" i="7"/>
  <c r="S648" i="7"/>
  <c r="R648" i="7"/>
  <c r="Y647" i="7"/>
  <c r="X647" i="7"/>
  <c r="S647" i="7"/>
  <c r="R647" i="7"/>
  <c r="Y646" i="7"/>
  <c r="X646" i="7"/>
  <c r="S646" i="7"/>
  <c r="R646" i="7"/>
  <c r="Y645" i="7"/>
  <c r="X645" i="7"/>
  <c r="S645" i="7"/>
  <c r="R645" i="7"/>
  <c r="Y644" i="7"/>
  <c r="X644" i="7"/>
  <c r="S644" i="7"/>
  <c r="R644" i="7"/>
  <c r="Y643" i="7"/>
  <c r="X643" i="7"/>
  <c r="S643" i="7"/>
  <c r="R643" i="7"/>
  <c r="Y642" i="7"/>
  <c r="X642" i="7"/>
  <c r="S642" i="7"/>
  <c r="R642" i="7"/>
  <c r="Y641" i="7"/>
  <c r="X641" i="7"/>
  <c r="S641" i="7"/>
  <c r="R641" i="7"/>
  <c r="Y640" i="7"/>
  <c r="X640" i="7"/>
  <c r="S640" i="7"/>
  <c r="R640" i="7"/>
  <c r="Y639" i="7"/>
  <c r="X639" i="7"/>
  <c r="S639" i="7"/>
  <c r="R639" i="7"/>
  <c r="Y638" i="7"/>
  <c r="X638" i="7"/>
  <c r="S638" i="7"/>
  <c r="R638" i="7"/>
  <c r="Y637" i="7"/>
  <c r="X637" i="7"/>
  <c r="S637" i="7"/>
  <c r="R637" i="7"/>
  <c r="Y636" i="7"/>
  <c r="X636" i="7"/>
  <c r="S636" i="7"/>
  <c r="R636" i="7"/>
  <c r="Y635" i="7"/>
  <c r="X635" i="7"/>
  <c r="S635" i="7"/>
  <c r="R635" i="7"/>
  <c r="Y634" i="7"/>
  <c r="X634" i="7"/>
  <c r="S634" i="7"/>
  <c r="R634" i="7"/>
  <c r="Y633" i="7"/>
  <c r="X633" i="7"/>
  <c r="S633" i="7"/>
  <c r="R633" i="7"/>
  <c r="Y632" i="7"/>
  <c r="X632" i="7"/>
  <c r="S632" i="7"/>
  <c r="R632" i="7"/>
  <c r="Y631" i="7"/>
  <c r="X631" i="7"/>
  <c r="S631" i="7"/>
  <c r="R631" i="7"/>
  <c r="Y630" i="7"/>
  <c r="X630" i="7"/>
  <c r="S630" i="7"/>
  <c r="R630" i="7"/>
  <c r="Y629" i="7"/>
  <c r="X629" i="7"/>
  <c r="S629" i="7"/>
  <c r="R629" i="7"/>
  <c r="Y628" i="7"/>
  <c r="X628" i="7"/>
  <c r="S628" i="7"/>
  <c r="R628" i="7"/>
  <c r="Y627" i="7"/>
  <c r="X627" i="7"/>
  <c r="S627" i="7"/>
  <c r="R627" i="7"/>
  <c r="Y626" i="7"/>
  <c r="X626" i="7"/>
  <c r="S626" i="7"/>
  <c r="R626" i="7"/>
  <c r="Y625" i="7"/>
  <c r="X625" i="7"/>
  <c r="S625" i="7"/>
  <c r="R625" i="7"/>
  <c r="Y624" i="7"/>
  <c r="X624" i="7"/>
  <c r="S624" i="7"/>
  <c r="R624" i="7"/>
  <c r="Y623" i="7"/>
  <c r="X623" i="7"/>
  <c r="S623" i="7"/>
  <c r="R623" i="7"/>
  <c r="Y622" i="7"/>
  <c r="X622" i="7"/>
  <c r="S622" i="7"/>
  <c r="R622" i="7"/>
  <c r="Y621" i="7"/>
  <c r="X621" i="7"/>
  <c r="S621" i="7"/>
  <c r="R621" i="7"/>
  <c r="Y620" i="7"/>
  <c r="X620" i="7"/>
  <c r="S620" i="7"/>
  <c r="R620" i="7"/>
  <c r="Y619" i="7"/>
  <c r="X619" i="7"/>
  <c r="S619" i="7"/>
  <c r="R619" i="7"/>
  <c r="Y618" i="7"/>
  <c r="X618" i="7"/>
  <c r="S618" i="7"/>
  <c r="R618" i="7"/>
  <c r="Y617" i="7"/>
  <c r="X617" i="7"/>
  <c r="S617" i="7"/>
  <c r="R617" i="7"/>
  <c r="Y616" i="7"/>
  <c r="X616" i="7"/>
  <c r="S616" i="7"/>
  <c r="R616" i="7"/>
  <c r="Y615" i="7"/>
  <c r="X615" i="7"/>
  <c r="S615" i="7"/>
  <c r="R615" i="7"/>
  <c r="Y614" i="7"/>
  <c r="X614" i="7"/>
  <c r="S614" i="7"/>
  <c r="R614" i="7"/>
  <c r="Y613" i="7"/>
  <c r="X613" i="7"/>
  <c r="S613" i="7"/>
  <c r="R613" i="7"/>
  <c r="Y612" i="7"/>
  <c r="X612" i="7"/>
  <c r="S612" i="7"/>
  <c r="R612" i="7"/>
  <c r="Y611" i="7"/>
  <c r="X611" i="7"/>
  <c r="S611" i="7"/>
  <c r="R611" i="7"/>
  <c r="Y610" i="7"/>
  <c r="X610" i="7"/>
  <c r="S610" i="7"/>
  <c r="R610" i="7"/>
  <c r="Y609" i="7"/>
  <c r="X609" i="7"/>
  <c r="S609" i="7"/>
  <c r="R609" i="7"/>
  <c r="Y608" i="7"/>
  <c r="X608" i="7"/>
  <c r="S608" i="7"/>
  <c r="R608" i="7"/>
  <c r="Y607" i="7"/>
  <c r="X607" i="7"/>
  <c r="S607" i="7"/>
  <c r="R607" i="7"/>
  <c r="Y606" i="7"/>
  <c r="X606" i="7"/>
  <c r="S606" i="7"/>
  <c r="R606" i="7"/>
  <c r="Y605" i="7"/>
  <c r="X605" i="7"/>
  <c r="S605" i="7"/>
  <c r="R605" i="7"/>
  <c r="Y604" i="7"/>
  <c r="X604" i="7"/>
  <c r="S604" i="7"/>
  <c r="R604" i="7"/>
  <c r="Y603" i="7"/>
  <c r="X603" i="7"/>
  <c r="S603" i="7"/>
  <c r="R603" i="7"/>
  <c r="Y602" i="7"/>
  <c r="X602" i="7"/>
  <c r="S602" i="7"/>
  <c r="R602" i="7"/>
  <c r="Y601" i="7"/>
  <c r="X601" i="7"/>
  <c r="S601" i="7"/>
  <c r="R601" i="7"/>
  <c r="Y600" i="7"/>
  <c r="X600" i="7"/>
  <c r="S600" i="7"/>
  <c r="R600" i="7"/>
  <c r="Y599" i="7"/>
  <c r="X599" i="7"/>
  <c r="S599" i="7"/>
  <c r="R599" i="7"/>
  <c r="Y598" i="7"/>
  <c r="X598" i="7"/>
  <c r="S598" i="7"/>
  <c r="R598" i="7"/>
  <c r="Y597" i="7"/>
  <c r="X597" i="7"/>
  <c r="S597" i="7"/>
  <c r="R597" i="7"/>
  <c r="Y596" i="7"/>
  <c r="X596" i="7"/>
  <c r="S596" i="7"/>
  <c r="R596" i="7"/>
  <c r="Y595" i="7"/>
  <c r="X595" i="7"/>
  <c r="S595" i="7"/>
  <c r="R595" i="7"/>
  <c r="Y594" i="7"/>
  <c r="X594" i="7"/>
  <c r="S594" i="7"/>
  <c r="R594" i="7"/>
  <c r="Y593" i="7"/>
  <c r="X593" i="7"/>
  <c r="S593" i="7"/>
  <c r="R593" i="7"/>
  <c r="Y592" i="7"/>
  <c r="X592" i="7"/>
  <c r="S592" i="7"/>
  <c r="R592" i="7"/>
  <c r="Y591" i="7"/>
  <c r="X591" i="7"/>
  <c r="S591" i="7"/>
  <c r="R591" i="7"/>
  <c r="Y590" i="7"/>
  <c r="X590" i="7"/>
  <c r="S590" i="7"/>
  <c r="R590" i="7"/>
  <c r="Y589" i="7"/>
  <c r="X589" i="7"/>
  <c r="S589" i="7"/>
  <c r="R589" i="7"/>
  <c r="Y588" i="7"/>
  <c r="X588" i="7"/>
  <c r="S588" i="7"/>
  <c r="R588" i="7"/>
  <c r="Y587" i="7"/>
  <c r="X587" i="7"/>
  <c r="S587" i="7"/>
  <c r="R587" i="7"/>
  <c r="Y586" i="7"/>
  <c r="X586" i="7"/>
  <c r="S586" i="7"/>
  <c r="R586" i="7"/>
  <c r="Y585" i="7"/>
  <c r="X585" i="7"/>
  <c r="S585" i="7"/>
  <c r="R585" i="7"/>
  <c r="Y584" i="7"/>
  <c r="X584" i="7"/>
  <c r="S584" i="7"/>
  <c r="R584" i="7"/>
  <c r="Y583" i="7"/>
  <c r="X583" i="7"/>
  <c r="S583" i="7"/>
  <c r="R583" i="7"/>
  <c r="Y582" i="7"/>
  <c r="X582" i="7"/>
  <c r="S582" i="7"/>
  <c r="R582" i="7"/>
  <c r="Y581" i="7"/>
  <c r="X581" i="7"/>
  <c r="S581" i="7"/>
  <c r="R581" i="7"/>
  <c r="Y580" i="7"/>
  <c r="X580" i="7"/>
  <c r="S580" i="7"/>
  <c r="R580" i="7"/>
  <c r="Y579" i="7"/>
  <c r="X579" i="7"/>
  <c r="S579" i="7"/>
  <c r="R579" i="7"/>
  <c r="Y578" i="7"/>
  <c r="X578" i="7"/>
  <c r="S578" i="7"/>
  <c r="R578" i="7"/>
  <c r="Y577" i="7"/>
  <c r="X577" i="7"/>
  <c r="S577" i="7"/>
  <c r="R577" i="7"/>
  <c r="Y576" i="7"/>
  <c r="X576" i="7"/>
  <c r="S576" i="7"/>
  <c r="R576" i="7"/>
  <c r="Y575" i="7"/>
  <c r="X575" i="7"/>
  <c r="S575" i="7"/>
  <c r="R575" i="7"/>
  <c r="Y574" i="7"/>
  <c r="X574" i="7"/>
  <c r="S574" i="7"/>
  <c r="R574" i="7"/>
  <c r="Y573" i="7"/>
  <c r="X573" i="7"/>
  <c r="S573" i="7"/>
  <c r="R573" i="7"/>
  <c r="Y572" i="7"/>
  <c r="X572" i="7"/>
  <c r="S572" i="7"/>
  <c r="R572" i="7"/>
  <c r="Y571" i="7"/>
  <c r="X571" i="7"/>
  <c r="S571" i="7"/>
  <c r="R571" i="7"/>
  <c r="Y570" i="7"/>
  <c r="X570" i="7"/>
  <c r="S570" i="7"/>
  <c r="R570" i="7"/>
  <c r="Y569" i="7"/>
  <c r="X569" i="7"/>
  <c r="S569" i="7"/>
  <c r="R569" i="7"/>
  <c r="Y568" i="7"/>
  <c r="X568" i="7"/>
  <c r="S568" i="7"/>
  <c r="R568" i="7"/>
  <c r="Y567" i="7"/>
  <c r="X567" i="7"/>
  <c r="S567" i="7"/>
  <c r="R567" i="7"/>
  <c r="Y566" i="7"/>
  <c r="X566" i="7"/>
  <c r="S566" i="7"/>
  <c r="R566" i="7"/>
  <c r="Y565" i="7"/>
  <c r="X565" i="7"/>
  <c r="S565" i="7"/>
  <c r="R565" i="7"/>
  <c r="Y564" i="7"/>
  <c r="X564" i="7"/>
  <c r="S564" i="7"/>
  <c r="R564" i="7"/>
  <c r="Y563" i="7"/>
  <c r="X563" i="7"/>
  <c r="S563" i="7"/>
  <c r="R563" i="7"/>
  <c r="Y562" i="7"/>
  <c r="X562" i="7"/>
  <c r="S562" i="7"/>
  <c r="R562" i="7"/>
  <c r="Y561" i="7"/>
  <c r="X561" i="7"/>
  <c r="S561" i="7"/>
  <c r="R561" i="7"/>
  <c r="Y560" i="7"/>
  <c r="X560" i="7"/>
  <c r="S560" i="7"/>
  <c r="R560" i="7"/>
  <c r="Y559" i="7"/>
  <c r="X559" i="7"/>
  <c r="S559" i="7"/>
  <c r="R559" i="7"/>
  <c r="Y558" i="7"/>
  <c r="X558" i="7"/>
  <c r="S558" i="7"/>
  <c r="R558" i="7"/>
  <c r="Y557" i="7"/>
  <c r="X557" i="7"/>
  <c r="S557" i="7"/>
  <c r="R557" i="7"/>
  <c r="Y556" i="7"/>
  <c r="X556" i="7"/>
  <c r="S556" i="7"/>
  <c r="R556" i="7"/>
  <c r="Y555" i="7"/>
  <c r="X555" i="7"/>
  <c r="S555" i="7"/>
  <c r="R555" i="7"/>
  <c r="Y554" i="7"/>
  <c r="X554" i="7"/>
  <c r="S554" i="7"/>
  <c r="R554" i="7"/>
  <c r="Y553" i="7"/>
  <c r="X553" i="7"/>
  <c r="S553" i="7"/>
  <c r="R553" i="7"/>
  <c r="Y552" i="7"/>
  <c r="X552" i="7"/>
  <c r="S552" i="7"/>
  <c r="R552" i="7"/>
  <c r="Y551" i="7"/>
  <c r="X551" i="7"/>
  <c r="S551" i="7"/>
  <c r="R551" i="7"/>
  <c r="Y550" i="7"/>
  <c r="X550" i="7"/>
  <c r="S550" i="7"/>
  <c r="R550" i="7"/>
  <c r="Y549" i="7"/>
  <c r="X549" i="7"/>
  <c r="S549" i="7"/>
  <c r="R549" i="7"/>
  <c r="Y548" i="7"/>
  <c r="X548" i="7"/>
  <c r="S548" i="7"/>
  <c r="R548" i="7"/>
  <c r="Y547" i="7"/>
  <c r="X547" i="7"/>
  <c r="S547" i="7"/>
  <c r="R547" i="7"/>
  <c r="Y546" i="7"/>
  <c r="X546" i="7"/>
  <c r="S546" i="7"/>
  <c r="R546" i="7"/>
  <c r="Y545" i="7"/>
  <c r="X545" i="7"/>
  <c r="S545" i="7"/>
  <c r="R545" i="7"/>
  <c r="Y544" i="7"/>
  <c r="X544" i="7"/>
  <c r="S544" i="7"/>
  <c r="R544" i="7"/>
  <c r="Y543" i="7"/>
  <c r="X543" i="7"/>
  <c r="S543" i="7"/>
  <c r="R543" i="7"/>
  <c r="Y542" i="7"/>
  <c r="X542" i="7"/>
  <c r="S542" i="7"/>
  <c r="R542" i="7"/>
  <c r="Y541" i="7"/>
  <c r="X541" i="7"/>
  <c r="S541" i="7"/>
  <c r="R541" i="7"/>
  <c r="Y540" i="7"/>
  <c r="X540" i="7"/>
  <c r="S540" i="7"/>
  <c r="R540" i="7"/>
  <c r="Y539" i="7"/>
  <c r="X539" i="7"/>
  <c r="S539" i="7"/>
  <c r="R539" i="7"/>
  <c r="Y538" i="7"/>
  <c r="X538" i="7"/>
  <c r="S538" i="7"/>
  <c r="R538" i="7"/>
  <c r="Y537" i="7"/>
  <c r="X537" i="7"/>
  <c r="S537" i="7"/>
  <c r="R537" i="7"/>
  <c r="Y536" i="7"/>
  <c r="X536" i="7"/>
  <c r="S536" i="7"/>
  <c r="R536" i="7"/>
  <c r="Y535" i="7"/>
  <c r="X535" i="7"/>
  <c r="S535" i="7"/>
  <c r="R535" i="7"/>
  <c r="Y534" i="7"/>
  <c r="X534" i="7"/>
  <c r="S534" i="7"/>
  <c r="R534" i="7"/>
  <c r="Y533" i="7"/>
  <c r="X533" i="7"/>
  <c r="S533" i="7"/>
  <c r="R533" i="7"/>
  <c r="Y532" i="7"/>
  <c r="X532" i="7"/>
  <c r="S532" i="7"/>
  <c r="R532" i="7"/>
  <c r="Y531" i="7"/>
  <c r="X531" i="7"/>
  <c r="S531" i="7"/>
  <c r="R531" i="7"/>
  <c r="Y530" i="7"/>
  <c r="X530" i="7"/>
  <c r="S530" i="7"/>
  <c r="R530" i="7"/>
  <c r="Y529" i="7"/>
  <c r="X529" i="7"/>
  <c r="S529" i="7"/>
  <c r="R529" i="7"/>
  <c r="Y528" i="7"/>
  <c r="X528" i="7"/>
  <c r="S528" i="7"/>
  <c r="R528" i="7"/>
  <c r="Y527" i="7"/>
  <c r="X527" i="7"/>
  <c r="S527" i="7"/>
  <c r="R527" i="7"/>
  <c r="Y526" i="7"/>
  <c r="X526" i="7"/>
  <c r="S526" i="7"/>
  <c r="R526" i="7"/>
  <c r="Y525" i="7"/>
  <c r="X525" i="7"/>
  <c r="S525" i="7"/>
  <c r="R525" i="7"/>
  <c r="Y524" i="7"/>
  <c r="X524" i="7"/>
  <c r="S524" i="7"/>
  <c r="R524" i="7"/>
  <c r="Y523" i="7"/>
  <c r="X523" i="7"/>
  <c r="S523" i="7"/>
  <c r="R523" i="7"/>
  <c r="Y522" i="7"/>
  <c r="X522" i="7"/>
  <c r="S522" i="7"/>
  <c r="R522" i="7"/>
  <c r="Y521" i="7"/>
  <c r="X521" i="7"/>
  <c r="S521" i="7"/>
  <c r="R521" i="7"/>
  <c r="Y520" i="7"/>
  <c r="X520" i="7"/>
  <c r="S520" i="7"/>
  <c r="R520" i="7"/>
  <c r="Y519" i="7"/>
  <c r="X519" i="7"/>
  <c r="S519" i="7"/>
  <c r="R519" i="7"/>
  <c r="Y518" i="7"/>
  <c r="X518" i="7"/>
  <c r="S518" i="7"/>
  <c r="R518" i="7"/>
  <c r="Y517" i="7"/>
  <c r="X517" i="7"/>
  <c r="S517" i="7"/>
  <c r="R517" i="7"/>
  <c r="Y516" i="7"/>
  <c r="X516" i="7"/>
  <c r="S516" i="7"/>
  <c r="R516" i="7"/>
  <c r="Y515" i="7"/>
  <c r="X515" i="7"/>
  <c r="S515" i="7"/>
  <c r="R515" i="7"/>
  <c r="Y514" i="7"/>
  <c r="X514" i="7"/>
  <c r="S514" i="7"/>
  <c r="R514" i="7"/>
  <c r="Y513" i="7"/>
  <c r="X513" i="7"/>
  <c r="S513" i="7"/>
  <c r="R513" i="7"/>
  <c r="Y512" i="7"/>
  <c r="X512" i="7"/>
  <c r="S512" i="7"/>
  <c r="R512" i="7"/>
  <c r="Y511" i="7"/>
  <c r="X511" i="7"/>
  <c r="S511" i="7"/>
  <c r="R511" i="7"/>
  <c r="Y510" i="7"/>
  <c r="X510" i="7"/>
  <c r="S510" i="7"/>
  <c r="R510" i="7"/>
  <c r="Y509" i="7"/>
  <c r="X509" i="7"/>
  <c r="S509" i="7"/>
  <c r="R509" i="7"/>
  <c r="Y508" i="7"/>
  <c r="X508" i="7"/>
  <c r="S508" i="7"/>
  <c r="R508" i="7"/>
  <c r="Y507" i="7"/>
  <c r="X507" i="7"/>
  <c r="S507" i="7"/>
  <c r="R507" i="7"/>
  <c r="Y506" i="7"/>
  <c r="X506" i="7"/>
  <c r="S506" i="7"/>
  <c r="R506" i="7"/>
  <c r="Y505" i="7"/>
  <c r="X505" i="7"/>
  <c r="S505" i="7"/>
  <c r="R505" i="7"/>
  <c r="Y504" i="7"/>
  <c r="X504" i="7"/>
  <c r="S504" i="7"/>
  <c r="R504" i="7"/>
  <c r="Y503" i="7"/>
  <c r="X503" i="7"/>
  <c r="S503" i="7"/>
  <c r="R503" i="7"/>
  <c r="Y502" i="7"/>
  <c r="X502" i="7"/>
  <c r="S502" i="7"/>
  <c r="R502" i="7"/>
  <c r="Y501" i="7"/>
  <c r="X501" i="7"/>
  <c r="S501" i="7"/>
  <c r="R501" i="7"/>
  <c r="Y500" i="7"/>
  <c r="X500" i="7"/>
  <c r="S500" i="7"/>
  <c r="R500" i="7"/>
  <c r="Y499" i="7"/>
  <c r="X499" i="7"/>
  <c r="S499" i="7"/>
  <c r="R499" i="7"/>
  <c r="Y498" i="7"/>
  <c r="X498" i="7"/>
  <c r="S498" i="7"/>
  <c r="R498" i="7"/>
  <c r="Y497" i="7"/>
  <c r="X497" i="7"/>
  <c r="S497" i="7"/>
  <c r="R497" i="7"/>
  <c r="Y496" i="7"/>
  <c r="X496" i="7"/>
  <c r="S496" i="7"/>
  <c r="R496" i="7"/>
  <c r="Y495" i="7"/>
  <c r="X495" i="7"/>
  <c r="S495" i="7"/>
  <c r="R495" i="7"/>
  <c r="Y494" i="7"/>
  <c r="X494" i="7"/>
  <c r="S494" i="7"/>
  <c r="R494" i="7"/>
  <c r="Y493" i="7"/>
  <c r="X493" i="7"/>
  <c r="S493" i="7"/>
  <c r="R493" i="7"/>
  <c r="Y492" i="7"/>
  <c r="X492" i="7"/>
  <c r="S492" i="7"/>
  <c r="R492" i="7"/>
  <c r="Y491" i="7"/>
  <c r="X491" i="7"/>
  <c r="S491" i="7"/>
  <c r="R491" i="7"/>
  <c r="Y490" i="7"/>
  <c r="X490" i="7"/>
  <c r="S490" i="7"/>
  <c r="R490" i="7"/>
  <c r="Y489" i="7"/>
  <c r="X489" i="7"/>
  <c r="S489" i="7"/>
  <c r="R489" i="7"/>
  <c r="Y488" i="7"/>
  <c r="X488" i="7"/>
  <c r="S488" i="7"/>
  <c r="R488" i="7"/>
  <c r="Y487" i="7"/>
  <c r="X487" i="7"/>
  <c r="S487" i="7"/>
  <c r="R487" i="7"/>
  <c r="Y486" i="7"/>
  <c r="X486" i="7"/>
  <c r="S486" i="7"/>
  <c r="R486" i="7"/>
  <c r="Y485" i="7"/>
  <c r="X485" i="7"/>
  <c r="S485" i="7"/>
  <c r="R485" i="7"/>
  <c r="Y484" i="7"/>
  <c r="X484" i="7"/>
  <c r="S484" i="7"/>
  <c r="R484" i="7"/>
  <c r="Y483" i="7"/>
  <c r="X483" i="7"/>
  <c r="S483" i="7"/>
  <c r="R483" i="7"/>
  <c r="Y482" i="7"/>
  <c r="X482" i="7"/>
  <c r="S482" i="7"/>
  <c r="R482" i="7"/>
  <c r="Y481" i="7"/>
  <c r="X481" i="7"/>
  <c r="S481" i="7"/>
  <c r="R481" i="7"/>
  <c r="Y480" i="7"/>
  <c r="X480" i="7"/>
  <c r="S480" i="7"/>
  <c r="R480" i="7"/>
  <c r="Y479" i="7"/>
  <c r="X479" i="7"/>
  <c r="S479" i="7"/>
  <c r="R479" i="7"/>
  <c r="Y478" i="7"/>
  <c r="X478" i="7"/>
  <c r="S478" i="7"/>
  <c r="R478" i="7"/>
  <c r="Y477" i="7"/>
  <c r="X477" i="7"/>
  <c r="S477" i="7"/>
  <c r="R477" i="7"/>
  <c r="Y476" i="7"/>
  <c r="X476" i="7"/>
  <c r="S476" i="7"/>
  <c r="R476" i="7"/>
  <c r="Y475" i="7"/>
  <c r="X475" i="7"/>
  <c r="S475" i="7"/>
  <c r="R475" i="7"/>
  <c r="Y474" i="7"/>
  <c r="X474" i="7"/>
  <c r="S474" i="7"/>
  <c r="R474" i="7"/>
  <c r="Y473" i="7"/>
  <c r="X473" i="7"/>
  <c r="S473" i="7"/>
  <c r="R473" i="7"/>
  <c r="Y472" i="7"/>
  <c r="X472" i="7"/>
  <c r="S472" i="7"/>
  <c r="R472" i="7"/>
  <c r="Y471" i="7"/>
  <c r="X471" i="7"/>
  <c r="S471" i="7"/>
  <c r="R471" i="7"/>
  <c r="Y470" i="7"/>
  <c r="X470" i="7"/>
  <c r="S470" i="7"/>
  <c r="R470" i="7"/>
  <c r="Y469" i="7"/>
  <c r="X469" i="7"/>
  <c r="S469" i="7"/>
  <c r="R469" i="7"/>
  <c r="Y468" i="7"/>
  <c r="X468" i="7"/>
  <c r="S468" i="7"/>
  <c r="R468" i="7"/>
  <c r="Y467" i="7"/>
  <c r="X467" i="7"/>
  <c r="S467" i="7"/>
  <c r="R467" i="7"/>
  <c r="Y466" i="7"/>
  <c r="X466" i="7"/>
  <c r="S466" i="7"/>
  <c r="R466" i="7"/>
  <c r="Y465" i="7"/>
  <c r="X465" i="7"/>
  <c r="S465" i="7"/>
  <c r="R465" i="7"/>
  <c r="Y464" i="7"/>
  <c r="X464" i="7"/>
  <c r="S464" i="7"/>
  <c r="R464" i="7"/>
  <c r="Y463" i="7"/>
  <c r="X463" i="7"/>
  <c r="S463" i="7"/>
  <c r="R463" i="7"/>
  <c r="Y462" i="7"/>
  <c r="X462" i="7"/>
  <c r="S462" i="7"/>
  <c r="R462" i="7"/>
  <c r="Y461" i="7"/>
  <c r="X461" i="7"/>
  <c r="S461" i="7"/>
  <c r="R461" i="7"/>
  <c r="Y460" i="7"/>
  <c r="X460" i="7"/>
  <c r="S460" i="7"/>
  <c r="R460" i="7"/>
  <c r="Y459" i="7"/>
  <c r="X459" i="7"/>
  <c r="S459" i="7"/>
  <c r="R459" i="7"/>
  <c r="Y458" i="7"/>
  <c r="X458" i="7"/>
  <c r="S458" i="7"/>
  <c r="R458" i="7"/>
  <c r="Y457" i="7"/>
  <c r="X457" i="7"/>
  <c r="S457" i="7"/>
  <c r="R457" i="7"/>
  <c r="Y456" i="7"/>
  <c r="X456" i="7"/>
  <c r="S456" i="7"/>
  <c r="R456" i="7"/>
  <c r="Y455" i="7"/>
  <c r="X455" i="7"/>
  <c r="S455" i="7"/>
  <c r="R455" i="7"/>
  <c r="Y454" i="7"/>
  <c r="X454" i="7"/>
  <c r="S454" i="7"/>
  <c r="R454" i="7"/>
  <c r="Y453" i="7"/>
  <c r="X453" i="7"/>
  <c r="S453" i="7"/>
  <c r="R453" i="7"/>
  <c r="Y452" i="7"/>
  <c r="X452" i="7"/>
  <c r="S452" i="7"/>
  <c r="R452" i="7"/>
  <c r="Y451" i="7"/>
  <c r="X451" i="7"/>
  <c r="S451" i="7"/>
  <c r="R451" i="7"/>
  <c r="Y450" i="7"/>
  <c r="X450" i="7"/>
  <c r="S450" i="7"/>
  <c r="R450" i="7"/>
  <c r="Y449" i="7"/>
  <c r="X449" i="7"/>
  <c r="S449" i="7"/>
  <c r="R449" i="7"/>
  <c r="Y448" i="7"/>
  <c r="X448" i="7"/>
  <c r="S448" i="7"/>
  <c r="R448" i="7"/>
  <c r="Y447" i="7"/>
  <c r="X447" i="7"/>
  <c r="S447" i="7"/>
  <c r="R447" i="7"/>
  <c r="Y446" i="7"/>
  <c r="X446" i="7"/>
  <c r="S446" i="7"/>
  <c r="R446" i="7"/>
  <c r="Y445" i="7"/>
  <c r="X445" i="7"/>
  <c r="S445" i="7"/>
  <c r="R445" i="7"/>
  <c r="Y444" i="7"/>
  <c r="X444" i="7"/>
  <c r="S444" i="7"/>
  <c r="R444" i="7"/>
  <c r="Y443" i="7"/>
  <c r="X443" i="7"/>
  <c r="S443" i="7"/>
  <c r="R443" i="7"/>
  <c r="Y442" i="7"/>
  <c r="X442" i="7"/>
  <c r="S442" i="7"/>
  <c r="R442" i="7"/>
  <c r="Y441" i="7"/>
  <c r="X441" i="7"/>
  <c r="S441" i="7"/>
  <c r="R441" i="7"/>
  <c r="Y440" i="7"/>
  <c r="X440" i="7"/>
  <c r="S440" i="7"/>
  <c r="R440" i="7"/>
  <c r="Y439" i="7"/>
  <c r="X439" i="7"/>
  <c r="S439" i="7"/>
  <c r="R439" i="7"/>
  <c r="Y438" i="7"/>
  <c r="X438" i="7"/>
  <c r="S438" i="7"/>
  <c r="R438" i="7"/>
  <c r="Y437" i="7"/>
  <c r="X437" i="7"/>
  <c r="S437" i="7"/>
  <c r="R437" i="7"/>
  <c r="Y436" i="7"/>
  <c r="X436" i="7"/>
  <c r="S436" i="7"/>
  <c r="R436" i="7"/>
  <c r="Y435" i="7"/>
  <c r="X435" i="7"/>
  <c r="S435" i="7"/>
  <c r="R435" i="7"/>
  <c r="Y434" i="7"/>
  <c r="X434" i="7"/>
  <c r="S434" i="7"/>
  <c r="R434" i="7"/>
  <c r="Y433" i="7"/>
  <c r="X433" i="7"/>
  <c r="S433" i="7"/>
  <c r="R433" i="7"/>
  <c r="Y432" i="7"/>
  <c r="X432" i="7"/>
  <c r="S432" i="7"/>
  <c r="R432" i="7"/>
  <c r="Y431" i="7"/>
  <c r="X431" i="7"/>
  <c r="S431" i="7"/>
  <c r="R431" i="7"/>
  <c r="Y430" i="7"/>
  <c r="X430" i="7"/>
  <c r="S430" i="7"/>
  <c r="R430" i="7"/>
  <c r="Y429" i="7"/>
  <c r="X429" i="7"/>
  <c r="S429" i="7"/>
  <c r="R429" i="7"/>
  <c r="Y428" i="7"/>
  <c r="X428" i="7"/>
  <c r="S428" i="7"/>
  <c r="R428" i="7"/>
  <c r="Y427" i="7"/>
  <c r="X427" i="7"/>
  <c r="S427" i="7"/>
  <c r="R427" i="7"/>
  <c r="Y426" i="7"/>
  <c r="X426" i="7"/>
  <c r="S426" i="7"/>
  <c r="R426" i="7"/>
  <c r="Y425" i="7"/>
  <c r="X425" i="7"/>
  <c r="S425" i="7"/>
  <c r="R425" i="7"/>
  <c r="Y424" i="7"/>
  <c r="X424" i="7"/>
  <c r="S424" i="7"/>
  <c r="R424" i="7"/>
  <c r="Y423" i="7"/>
  <c r="X423" i="7"/>
  <c r="S423" i="7"/>
  <c r="R423" i="7"/>
  <c r="Y422" i="7"/>
  <c r="X422" i="7"/>
  <c r="S422" i="7"/>
  <c r="R422" i="7"/>
  <c r="Y421" i="7"/>
  <c r="X421" i="7"/>
  <c r="S421" i="7"/>
  <c r="R421" i="7"/>
  <c r="Y420" i="7"/>
  <c r="X420" i="7"/>
  <c r="S420" i="7"/>
  <c r="R420" i="7"/>
  <c r="Y419" i="7"/>
  <c r="X419" i="7"/>
  <c r="S419" i="7"/>
  <c r="R419" i="7"/>
  <c r="Y418" i="7"/>
  <c r="X418" i="7"/>
  <c r="S418" i="7"/>
  <c r="R418" i="7"/>
  <c r="Y417" i="7"/>
  <c r="X417" i="7"/>
  <c r="S417" i="7"/>
  <c r="R417" i="7"/>
  <c r="Y416" i="7"/>
  <c r="X416" i="7"/>
  <c r="S416" i="7"/>
  <c r="R416" i="7"/>
  <c r="Y415" i="7"/>
  <c r="X415" i="7"/>
  <c r="S415" i="7"/>
  <c r="R415" i="7"/>
  <c r="Y414" i="7"/>
  <c r="X414" i="7"/>
  <c r="S414" i="7"/>
  <c r="R414" i="7"/>
  <c r="Y413" i="7"/>
  <c r="X413" i="7"/>
  <c r="S413" i="7"/>
  <c r="R413" i="7"/>
  <c r="Y412" i="7"/>
  <c r="X412" i="7"/>
  <c r="S412" i="7"/>
  <c r="R412" i="7"/>
  <c r="Y411" i="7"/>
  <c r="X411" i="7"/>
  <c r="S411" i="7"/>
  <c r="R411" i="7"/>
  <c r="Y410" i="7"/>
  <c r="X410" i="7"/>
  <c r="S410" i="7"/>
  <c r="R410" i="7"/>
  <c r="Y409" i="7"/>
  <c r="X409" i="7"/>
  <c r="S409" i="7"/>
  <c r="R409" i="7"/>
  <c r="Y408" i="7"/>
  <c r="X408" i="7"/>
  <c r="S408" i="7"/>
  <c r="R408" i="7"/>
  <c r="Y407" i="7"/>
  <c r="X407" i="7"/>
  <c r="S407" i="7"/>
  <c r="R407" i="7"/>
  <c r="Y406" i="7"/>
  <c r="X406" i="7"/>
  <c r="S406" i="7"/>
  <c r="R406" i="7"/>
  <c r="Y405" i="7"/>
  <c r="X405" i="7"/>
  <c r="S405" i="7"/>
  <c r="R405" i="7"/>
  <c r="Y404" i="7"/>
  <c r="X404" i="7"/>
  <c r="S404" i="7"/>
  <c r="R404" i="7"/>
  <c r="Y403" i="7"/>
  <c r="X403" i="7"/>
  <c r="S403" i="7"/>
  <c r="R403" i="7"/>
  <c r="Y402" i="7"/>
  <c r="X402" i="7"/>
  <c r="S402" i="7"/>
  <c r="R402" i="7"/>
  <c r="Y401" i="7"/>
  <c r="X401" i="7"/>
  <c r="S401" i="7"/>
  <c r="R401" i="7"/>
  <c r="Y400" i="7"/>
  <c r="X400" i="7"/>
  <c r="S400" i="7"/>
  <c r="R400" i="7"/>
  <c r="Y399" i="7"/>
  <c r="X399" i="7"/>
  <c r="S399" i="7"/>
  <c r="R399" i="7"/>
  <c r="Y398" i="7"/>
  <c r="X398" i="7"/>
  <c r="S398" i="7"/>
  <c r="R398" i="7"/>
  <c r="Y397" i="7"/>
  <c r="X397" i="7"/>
  <c r="S397" i="7"/>
  <c r="R397" i="7"/>
  <c r="Y396" i="7"/>
  <c r="X396" i="7"/>
  <c r="S396" i="7"/>
  <c r="R396" i="7"/>
  <c r="Y395" i="7"/>
  <c r="X395" i="7"/>
  <c r="S395" i="7"/>
  <c r="R395" i="7"/>
  <c r="Y394" i="7"/>
  <c r="X394" i="7"/>
  <c r="S394" i="7"/>
  <c r="R394" i="7"/>
  <c r="Y393" i="7"/>
  <c r="X393" i="7"/>
  <c r="S393" i="7"/>
  <c r="R393" i="7"/>
  <c r="Y392" i="7"/>
  <c r="X392" i="7"/>
  <c r="S392" i="7"/>
  <c r="R392" i="7"/>
  <c r="Y391" i="7"/>
  <c r="X391" i="7"/>
  <c r="S391" i="7"/>
  <c r="R391" i="7"/>
  <c r="Y390" i="7"/>
  <c r="X390" i="7"/>
  <c r="S390" i="7"/>
  <c r="R390" i="7"/>
  <c r="Y389" i="7"/>
  <c r="X389" i="7"/>
  <c r="S389" i="7"/>
  <c r="R389" i="7"/>
  <c r="Y388" i="7"/>
  <c r="X388" i="7"/>
  <c r="S388" i="7"/>
  <c r="R388" i="7"/>
  <c r="Y387" i="7"/>
  <c r="X387" i="7"/>
  <c r="S387" i="7"/>
  <c r="R387" i="7"/>
  <c r="Y386" i="7"/>
  <c r="X386" i="7"/>
  <c r="S386" i="7"/>
  <c r="R386" i="7"/>
  <c r="Y385" i="7"/>
  <c r="X385" i="7"/>
  <c r="S385" i="7"/>
  <c r="R385" i="7"/>
  <c r="Y384" i="7"/>
  <c r="X384" i="7"/>
  <c r="S384" i="7"/>
  <c r="R384" i="7"/>
  <c r="Y383" i="7"/>
  <c r="X383" i="7"/>
  <c r="S383" i="7"/>
  <c r="R383" i="7"/>
  <c r="Y382" i="7"/>
  <c r="X382" i="7"/>
  <c r="S382" i="7"/>
  <c r="R382" i="7"/>
  <c r="Y381" i="7"/>
  <c r="X381" i="7"/>
  <c r="S381" i="7"/>
  <c r="R381" i="7"/>
  <c r="Y380" i="7"/>
  <c r="X380" i="7"/>
  <c r="S380" i="7"/>
  <c r="R380" i="7"/>
  <c r="Y379" i="7"/>
  <c r="X379" i="7"/>
  <c r="S379" i="7"/>
  <c r="R379" i="7"/>
  <c r="Y378" i="7"/>
  <c r="X378" i="7"/>
  <c r="S378" i="7"/>
  <c r="R378" i="7"/>
  <c r="Y377" i="7"/>
  <c r="X377" i="7"/>
  <c r="S377" i="7"/>
  <c r="R377" i="7"/>
  <c r="Y376" i="7"/>
  <c r="X376" i="7"/>
  <c r="S376" i="7"/>
  <c r="R376" i="7"/>
  <c r="Y375" i="7"/>
  <c r="X375" i="7"/>
  <c r="S375" i="7"/>
  <c r="R375" i="7"/>
  <c r="Y374" i="7"/>
  <c r="X374" i="7"/>
  <c r="S374" i="7"/>
  <c r="R374" i="7"/>
  <c r="Y373" i="7"/>
  <c r="X373" i="7"/>
  <c r="S373" i="7"/>
  <c r="R373" i="7"/>
  <c r="Y372" i="7"/>
  <c r="X372" i="7"/>
  <c r="S372" i="7"/>
  <c r="R372" i="7"/>
  <c r="Y371" i="7"/>
  <c r="X371" i="7"/>
  <c r="S371" i="7"/>
  <c r="R371" i="7"/>
  <c r="Y370" i="7"/>
  <c r="X370" i="7"/>
  <c r="S370" i="7"/>
  <c r="R370" i="7"/>
  <c r="Y369" i="7"/>
  <c r="X369" i="7"/>
  <c r="S369" i="7"/>
  <c r="R369" i="7"/>
  <c r="Y368" i="7"/>
  <c r="X368" i="7"/>
  <c r="S368" i="7"/>
  <c r="R368" i="7"/>
  <c r="Y367" i="7"/>
  <c r="X367" i="7"/>
  <c r="S367" i="7"/>
  <c r="R367" i="7"/>
  <c r="Y366" i="7"/>
  <c r="X366" i="7"/>
  <c r="S366" i="7"/>
  <c r="R366" i="7"/>
  <c r="Y365" i="7"/>
  <c r="X365" i="7"/>
  <c r="S365" i="7"/>
  <c r="R365" i="7"/>
  <c r="Y364" i="7"/>
  <c r="X364" i="7"/>
  <c r="S364" i="7"/>
  <c r="R364" i="7"/>
  <c r="Y363" i="7"/>
  <c r="X363" i="7"/>
  <c r="S363" i="7"/>
  <c r="R363" i="7"/>
  <c r="Y362" i="7"/>
  <c r="X362" i="7"/>
  <c r="S362" i="7"/>
  <c r="R362" i="7"/>
  <c r="Y361" i="7"/>
  <c r="X361" i="7"/>
  <c r="S361" i="7"/>
  <c r="R361" i="7"/>
  <c r="Y360" i="7"/>
  <c r="X360" i="7"/>
  <c r="S360" i="7"/>
  <c r="R360" i="7"/>
  <c r="Y359" i="7"/>
  <c r="X359" i="7"/>
  <c r="S359" i="7"/>
  <c r="R359" i="7"/>
  <c r="Y358" i="7"/>
  <c r="X358" i="7"/>
  <c r="S358" i="7"/>
  <c r="R358" i="7"/>
  <c r="Y357" i="7"/>
  <c r="X357" i="7"/>
  <c r="S357" i="7"/>
  <c r="R357" i="7"/>
  <c r="Y356" i="7"/>
  <c r="X356" i="7"/>
  <c r="S356" i="7"/>
  <c r="R356" i="7"/>
  <c r="Y355" i="7"/>
  <c r="X355" i="7"/>
  <c r="S355" i="7"/>
  <c r="R355" i="7"/>
  <c r="Y354" i="7"/>
  <c r="X354" i="7"/>
  <c r="S354" i="7"/>
  <c r="R354" i="7"/>
  <c r="Y353" i="7"/>
  <c r="X353" i="7"/>
  <c r="S353" i="7"/>
  <c r="R353" i="7"/>
  <c r="Y352" i="7"/>
  <c r="X352" i="7"/>
  <c r="S352" i="7"/>
  <c r="R352" i="7"/>
  <c r="Y351" i="7"/>
  <c r="X351" i="7"/>
  <c r="S351" i="7"/>
  <c r="R351" i="7"/>
  <c r="Y350" i="7"/>
  <c r="X350" i="7"/>
  <c r="S350" i="7"/>
  <c r="R350" i="7"/>
  <c r="Y349" i="7"/>
  <c r="X349" i="7"/>
  <c r="S349" i="7"/>
  <c r="R349" i="7"/>
  <c r="Y348" i="7"/>
  <c r="X348" i="7"/>
  <c r="S348" i="7"/>
  <c r="R348" i="7"/>
  <c r="Y347" i="7"/>
  <c r="X347" i="7"/>
  <c r="S347" i="7"/>
  <c r="R347" i="7"/>
  <c r="Y346" i="7"/>
  <c r="X346" i="7"/>
  <c r="S346" i="7"/>
  <c r="R346" i="7"/>
  <c r="Y345" i="7"/>
  <c r="X345" i="7"/>
  <c r="S345" i="7"/>
  <c r="R345" i="7"/>
  <c r="Y344" i="7"/>
  <c r="X344" i="7"/>
  <c r="S344" i="7"/>
  <c r="R344" i="7"/>
  <c r="Y343" i="7"/>
  <c r="X343" i="7"/>
  <c r="S343" i="7"/>
  <c r="R343" i="7"/>
  <c r="Y342" i="7"/>
  <c r="X342" i="7"/>
  <c r="S342" i="7"/>
  <c r="R342" i="7"/>
  <c r="Y341" i="7"/>
  <c r="X341" i="7"/>
  <c r="S341" i="7"/>
  <c r="R341" i="7"/>
  <c r="Y340" i="7"/>
  <c r="X340" i="7"/>
  <c r="S340" i="7"/>
  <c r="R340" i="7"/>
  <c r="Y339" i="7"/>
  <c r="X339" i="7"/>
  <c r="S339" i="7"/>
  <c r="R339" i="7"/>
  <c r="Y338" i="7"/>
  <c r="X338" i="7"/>
  <c r="S338" i="7"/>
  <c r="R338" i="7"/>
  <c r="Y337" i="7"/>
  <c r="X337" i="7"/>
  <c r="S337" i="7"/>
  <c r="R337" i="7"/>
  <c r="Y336" i="7"/>
  <c r="X336" i="7"/>
  <c r="S336" i="7"/>
  <c r="R336" i="7"/>
  <c r="Y335" i="7"/>
  <c r="X335" i="7"/>
  <c r="S335" i="7"/>
  <c r="R335" i="7"/>
  <c r="Y334" i="7"/>
  <c r="X334" i="7"/>
  <c r="S334" i="7"/>
  <c r="R334" i="7"/>
  <c r="Y333" i="7"/>
  <c r="X333" i="7"/>
  <c r="S333" i="7"/>
  <c r="R333" i="7"/>
  <c r="Y332" i="7"/>
  <c r="X332" i="7"/>
  <c r="S332" i="7"/>
  <c r="R332" i="7"/>
  <c r="Y331" i="7"/>
  <c r="X331" i="7"/>
  <c r="S331" i="7"/>
  <c r="R331" i="7"/>
  <c r="Y330" i="7"/>
  <c r="X330" i="7"/>
  <c r="S330" i="7"/>
  <c r="R330" i="7"/>
  <c r="Y329" i="7"/>
  <c r="X329" i="7"/>
  <c r="S329" i="7"/>
  <c r="R329" i="7"/>
  <c r="Y328" i="7"/>
  <c r="X328" i="7"/>
  <c r="S328" i="7"/>
  <c r="R328" i="7"/>
  <c r="Y327" i="7"/>
  <c r="X327" i="7"/>
  <c r="S327" i="7"/>
  <c r="R327" i="7"/>
  <c r="Y326" i="7"/>
  <c r="X326" i="7"/>
  <c r="S326" i="7"/>
  <c r="R326" i="7"/>
  <c r="Y325" i="7"/>
  <c r="X325" i="7"/>
  <c r="S325" i="7"/>
  <c r="R325" i="7"/>
  <c r="Y324" i="7"/>
  <c r="X324" i="7"/>
  <c r="S324" i="7"/>
  <c r="R324" i="7"/>
  <c r="Y323" i="7"/>
  <c r="X323" i="7"/>
  <c r="S323" i="7"/>
  <c r="R323" i="7"/>
  <c r="Y322" i="7"/>
  <c r="X322" i="7"/>
  <c r="S322" i="7"/>
  <c r="R322" i="7"/>
  <c r="Y321" i="7"/>
  <c r="X321" i="7"/>
  <c r="S321" i="7"/>
  <c r="R321" i="7"/>
  <c r="Y320" i="7"/>
  <c r="X320" i="7"/>
  <c r="S320" i="7"/>
  <c r="R320" i="7"/>
  <c r="Y319" i="7"/>
  <c r="X319" i="7"/>
  <c r="S319" i="7"/>
  <c r="R319" i="7"/>
  <c r="Y318" i="7"/>
  <c r="X318" i="7"/>
  <c r="S318" i="7"/>
  <c r="R318" i="7"/>
  <c r="Y317" i="7"/>
  <c r="X317" i="7"/>
  <c r="S317" i="7"/>
  <c r="R317" i="7"/>
  <c r="Y316" i="7"/>
  <c r="X316" i="7"/>
  <c r="S316" i="7"/>
  <c r="R316" i="7"/>
  <c r="Y315" i="7"/>
  <c r="X315" i="7"/>
  <c r="S315" i="7"/>
  <c r="R315" i="7"/>
  <c r="Y314" i="7"/>
  <c r="X314" i="7"/>
  <c r="S314" i="7"/>
  <c r="R314" i="7"/>
  <c r="Y313" i="7"/>
  <c r="X313" i="7"/>
  <c r="S313" i="7"/>
  <c r="R313" i="7"/>
  <c r="Y312" i="7"/>
  <c r="X312" i="7"/>
  <c r="S312" i="7"/>
  <c r="R312" i="7"/>
  <c r="Y311" i="7"/>
  <c r="X311" i="7"/>
  <c r="S311" i="7"/>
  <c r="R311" i="7"/>
  <c r="Y310" i="7"/>
  <c r="X310" i="7"/>
  <c r="S310" i="7"/>
  <c r="R310" i="7"/>
  <c r="Y309" i="7"/>
  <c r="X309" i="7"/>
  <c r="S309" i="7"/>
  <c r="R309" i="7"/>
  <c r="Y308" i="7"/>
  <c r="X308" i="7"/>
  <c r="S308" i="7"/>
  <c r="R308" i="7"/>
  <c r="Y307" i="7"/>
  <c r="X307" i="7"/>
  <c r="S307" i="7"/>
  <c r="R307" i="7"/>
  <c r="Y306" i="7"/>
  <c r="X306" i="7"/>
  <c r="S306" i="7"/>
  <c r="R306" i="7"/>
  <c r="Y305" i="7"/>
  <c r="X305" i="7"/>
  <c r="S305" i="7"/>
  <c r="R305" i="7"/>
  <c r="Y304" i="7"/>
  <c r="X304" i="7"/>
  <c r="S304" i="7"/>
  <c r="R304" i="7"/>
  <c r="Y303" i="7"/>
  <c r="X303" i="7"/>
  <c r="S303" i="7"/>
  <c r="R303" i="7"/>
  <c r="Y302" i="7"/>
  <c r="X302" i="7"/>
  <c r="S302" i="7"/>
  <c r="R302" i="7"/>
  <c r="Y301" i="7"/>
  <c r="X301" i="7"/>
  <c r="S301" i="7"/>
  <c r="R301" i="7"/>
  <c r="Y300" i="7"/>
  <c r="X300" i="7"/>
  <c r="S300" i="7"/>
  <c r="R300" i="7"/>
  <c r="Y299" i="7"/>
  <c r="X299" i="7"/>
  <c r="S299" i="7"/>
  <c r="R299" i="7"/>
  <c r="Y298" i="7"/>
  <c r="X298" i="7"/>
  <c r="S298" i="7"/>
  <c r="R298" i="7"/>
  <c r="Y297" i="7"/>
  <c r="X297" i="7"/>
  <c r="S297" i="7"/>
  <c r="R297" i="7"/>
  <c r="Y296" i="7"/>
  <c r="X296" i="7"/>
  <c r="S296" i="7"/>
  <c r="R296" i="7"/>
  <c r="Y295" i="7"/>
  <c r="X295" i="7"/>
  <c r="S295" i="7"/>
  <c r="R295" i="7"/>
  <c r="Y294" i="7"/>
  <c r="X294" i="7"/>
  <c r="S294" i="7"/>
  <c r="R294" i="7"/>
  <c r="Y293" i="7"/>
  <c r="X293" i="7"/>
  <c r="S293" i="7"/>
  <c r="R293" i="7"/>
  <c r="Y292" i="7"/>
  <c r="X292" i="7"/>
  <c r="S292" i="7"/>
  <c r="R292" i="7"/>
  <c r="Y291" i="7"/>
  <c r="X291" i="7"/>
  <c r="S291" i="7"/>
  <c r="R291" i="7"/>
  <c r="Y290" i="7"/>
  <c r="X290" i="7"/>
  <c r="S290" i="7"/>
  <c r="R290" i="7"/>
  <c r="Y289" i="7"/>
  <c r="X289" i="7"/>
  <c r="S289" i="7"/>
  <c r="R289" i="7"/>
  <c r="Y288" i="7"/>
  <c r="X288" i="7"/>
  <c r="S288" i="7"/>
  <c r="R288" i="7"/>
  <c r="Y287" i="7"/>
  <c r="X287" i="7"/>
  <c r="S287" i="7"/>
  <c r="R287" i="7"/>
  <c r="Y286" i="7"/>
  <c r="X286" i="7"/>
  <c r="S286" i="7"/>
  <c r="R286" i="7"/>
  <c r="Y285" i="7"/>
  <c r="X285" i="7"/>
  <c r="S285" i="7"/>
  <c r="R285" i="7"/>
  <c r="Y284" i="7"/>
  <c r="X284" i="7"/>
  <c r="S284" i="7"/>
  <c r="R284" i="7"/>
  <c r="Y283" i="7"/>
  <c r="X283" i="7"/>
  <c r="S283" i="7"/>
  <c r="R283" i="7"/>
  <c r="Y282" i="7"/>
  <c r="X282" i="7"/>
  <c r="S282" i="7"/>
  <c r="R282" i="7"/>
  <c r="Y281" i="7"/>
  <c r="X281" i="7"/>
  <c r="S281" i="7"/>
  <c r="R281" i="7"/>
  <c r="Y280" i="7"/>
  <c r="X280" i="7"/>
  <c r="S280" i="7"/>
  <c r="R280" i="7"/>
  <c r="Y279" i="7"/>
  <c r="X279" i="7"/>
  <c r="S279" i="7"/>
  <c r="R279" i="7"/>
  <c r="Y278" i="7"/>
  <c r="X278" i="7"/>
  <c r="S278" i="7"/>
  <c r="R278" i="7"/>
  <c r="Y277" i="7"/>
  <c r="X277" i="7"/>
  <c r="S277" i="7"/>
  <c r="R277" i="7"/>
  <c r="Y276" i="7"/>
  <c r="X276" i="7"/>
  <c r="S276" i="7"/>
  <c r="R276" i="7"/>
  <c r="Y275" i="7"/>
  <c r="X275" i="7"/>
  <c r="S275" i="7"/>
  <c r="R275" i="7"/>
  <c r="Y274" i="7"/>
  <c r="X274" i="7"/>
  <c r="S274" i="7"/>
  <c r="R274" i="7"/>
  <c r="Y273" i="7"/>
  <c r="X273" i="7"/>
  <c r="S273" i="7"/>
  <c r="R273" i="7"/>
  <c r="Y272" i="7"/>
  <c r="X272" i="7"/>
  <c r="S272" i="7"/>
  <c r="R272" i="7"/>
  <c r="Y271" i="7"/>
  <c r="X271" i="7"/>
  <c r="S271" i="7"/>
  <c r="R271" i="7"/>
  <c r="Y270" i="7"/>
  <c r="X270" i="7"/>
  <c r="S270" i="7"/>
  <c r="R270" i="7"/>
  <c r="Y269" i="7"/>
  <c r="X269" i="7"/>
  <c r="S269" i="7"/>
  <c r="R269" i="7"/>
  <c r="Y268" i="7"/>
  <c r="X268" i="7"/>
  <c r="S268" i="7"/>
  <c r="R268" i="7"/>
  <c r="Y267" i="7"/>
  <c r="X267" i="7"/>
  <c r="S267" i="7"/>
  <c r="R267" i="7"/>
  <c r="Y266" i="7"/>
  <c r="X266" i="7"/>
  <c r="S266" i="7"/>
  <c r="R266" i="7"/>
  <c r="Y265" i="7"/>
  <c r="X265" i="7"/>
  <c r="S265" i="7"/>
  <c r="R265" i="7"/>
  <c r="Y264" i="7"/>
  <c r="X264" i="7"/>
  <c r="S264" i="7"/>
  <c r="R264" i="7"/>
  <c r="Y263" i="7"/>
  <c r="X263" i="7"/>
  <c r="S263" i="7"/>
  <c r="R263" i="7"/>
  <c r="Y262" i="7"/>
  <c r="X262" i="7"/>
  <c r="S262" i="7"/>
  <c r="R262" i="7"/>
  <c r="Y261" i="7"/>
  <c r="X261" i="7"/>
  <c r="S261" i="7"/>
  <c r="R261" i="7"/>
  <c r="Y260" i="7"/>
  <c r="X260" i="7"/>
  <c r="S260" i="7"/>
  <c r="R260" i="7"/>
  <c r="Y259" i="7"/>
  <c r="X259" i="7"/>
  <c r="S259" i="7"/>
  <c r="R259" i="7"/>
  <c r="Y258" i="7"/>
  <c r="X258" i="7"/>
  <c r="S258" i="7"/>
  <c r="R258" i="7"/>
  <c r="Y257" i="7"/>
  <c r="X257" i="7"/>
  <c r="S257" i="7"/>
  <c r="R257" i="7"/>
  <c r="Y256" i="7"/>
  <c r="X256" i="7"/>
  <c r="S256" i="7"/>
  <c r="R256" i="7"/>
  <c r="Y255" i="7"/>
  <c r="X255" i="7"/>
  <c r="S255" i="7"/>
  <c r="R255" i="7"/>
  <c r="Y254" i="7"/>
  <c r="X254" i="7"/>
  <c r="S254" i="7"/>
  <c r="R254" i="7"/>
  <c r="Y253" i="7"/>
  <c r="X253" i="7"/>
  <c r="S253" i="7"/>
  <c r="R253" i="7"/>
  <c r="Y252" i="7"/>
  <c r="X252" i="7"/>
  <c r="S252" i="7"/>
  <c r="R252" i="7"/>
  <c r="Y251" i="7"/>
  <c r="X251" i="7"/>
  <c r="S251" i="7"/>
  <c r="R251" i="7"/>
  <c r="Y250" i="7"/>
  <c r="X250" i="7"/>
  <c r="S250" i="7"/>
  <c r="R250" i="7"/>
  <c r="Y249" i="7"/>
  <c r="X249" i="7"/>
  <c r="S249" i="7"/>
  <c r="R249" i="7"/>
  <c r="Y248" i="7"/>
  <c r="X248" i="7"/>
  <c r="S248" i="7"/>
  <c r="R248" i="7"/>
  <c r="Y247" i="7"/>
  <c r="X247" i="7"/>
  <c r="S247" i="7"/>
  <c r="R247" i="7"/>
  <c r="Y246" i="7"/>
  <c r="X246" i="7"/>
  <c r="S246" i="7"/>
  <c r="R246" i="7"/>
  <c r="Y245" i="7"/>
  <c r="X245" i="7"/>
  <c r="S245" i="7"/>
  <c r="R245" i="7"/>
  <c r="Y244" i="7"/>
  <c r="X244" i="7"/>
  <c r="S244" i="7"/>
  <c r="R244" i="7"/>
  <c r="Y243" i="7"/>
  <c r="X243" i="7"/>
  <c r="S243" i="7"/>
  <c r="R243" i="7"/>
  <c r="Y242" i="7"/>
  <c r="X242" i="7"/>
  <c r="S242" i="7"/>
  <c r="R242" i="7"/>
  <c r="Y241" i="7"/>
  <c r="X241" i="7"/>
  <c r="S241" i="7"/>
  <c r="R241" i="7"/>
  <c r="Y240" i="7"/>
  <c r="X240" i="7"/>
  <c r="S240" i="7"/>
  <c r="R240" i="7"/>
  <c r="Y239" i="7"/>
  <c r="X239" i="7"/>
  <c r="S239" i="7"/>
  <c r="R239" i="7"/>
  <c r="Y238" i="7"/>
  <c r="X238" i="7"/>
  <c r="S238" i="7"/>
  <c r="R238" i="7"/>
  <c r="Y237" i="7"/>
  <c r="X237" i="7"/>
  <c r="S237" i="7"/>
  <c r="R237" i="7"/>
  <c r="Y236" i="7"/>
  <c r="X236" i="7"/>
  <c r="S236" i="7"/>
  <c r="R236" i="7"/>
  <c r="Y235" i="7"/>
  <c r="X235" i="7"/>
  <c r="S235" i="7"/>
  <c r="R235" i="7"/>
  <c r="Y234" i="7"/>
  <c r="X234" i="7"/>
  <c r="S234" i="7"/>
  <c r="R234" i="7"/>
  <c r="Y233" i="7"/>
  <c r="X233" i="7"/>
  <c r="S233" i="7"/>
  <c r="R233" i="7"/>
  <c r="Y232" i="7"/>
  <c r="X232" i="7"/>
  <c r="S232" i="7"/>
  <c r="R232" i="7"/>
  <c r="Y231" i="7"/>
  <c r="X231" i="7"/>
  <c r="S231" i="7"/>
  <c r="R231" i="7"/>
  <c r="Y230" i="7"/>
  <c r="X230" i="7"/>
  <c r="S230" i="7"/>
  <c r="R230" i="7"/>
  <c r="Y229" i="7"/>
  <c r="X229" i="7"/>
  <c r="S229" i="7"/>
  <c r="R229" i="7"/>
  <c r="Y228" i="7"/>
  <c r="X228" i="7"/>
  <c r="S228" i="7"/>
  <c r="R228" i="7"/>
  <c r="Y227" i="7"/>
  <c r="X227" i="7"/>
  <c r="S227" i="7"/>
  <c r="R227" i="7"/>
  <c r="Y226" i="7"/>
  <c r="X226" i="7"/>
  <c r="S226" i="7"/>
  <c r="R226" i="7"/>
  <c r="Y225" i="7"/>
  <c r="X225" i="7"/>
  <c r="S225" i="7"/>
  <c r="R225" i="7"/>
  <c r="Y224" i="7"/>
  <c r="X224" i="7"/>
  <c r="S224" i="7"/>
  <c r="R224" i="7"/>
  <c r="Y223" i="7"/>
  <c r="X223" i="7"/>
  <c r="S223" i="7"/>
  <c r="R223" i="7"/>
  <c r="Y222" i="7"/>
  <c r="X222" i="7"/>
  <c r="S222" i="7"/>
  <c r="R222" i="7"/>
  <c r="Y221" i="7"/>
  <c r="X221" i="7"/>
  <c r="S221" i="7"/>
  <c r="R221" i="7"/>
  <c r="Y220" i="7"/>
  <c r="X220" i="7"/>
  <c r="S220" i="7"/>
  <c r="R220" i="7"/>
  <c r="Y219" i="7"/>
  <c r="X219" i="7"/>
  <c r="S219" i="7"/>
  <c r="R219" i="7"/>
  <c r="Y218" i="7"/>
  <c r="X218" i="7"/>
  <c r="S218" i="7"/>
  <c r="R218" i="7"/>
  <c r="Y217" i="7"/>
  <c r="X217" i="7"/>
  <c r="S217" i="7"/>
  <c r="R217" i="7"/>
  <c r="Y216" i="7"/>
  <c r="X216" i="7"/>
  <c r="S216" i="7"/>
  <c r="R216" i="7"/>
  <c r="Y215" i="7"/>
  <c r="X215" i="7"/>
  <c r="S215" i="7"/>
  <c r="R215" i="7"/>
  <c r="Y214" i="7"/>
  <c r="X214" i="7"/>
  <c r="S214" i="7"/>
  <c r="R214" i="7"/>
  <c r="Y213" i="7"/>
  <c r="X213" i="7"/>
  <c r="S213" i="7"/>
  <c r="R213" i="7"/>
  <c r="Y212" i="7"/>
  <c r="X212" i="7"/>
  <c r="S212" i="7"/>
  <c r="R212" i="7"/>
  <c r="Y211" i="7"/>
  <c r="X211" i="7"/>
  <c r="S211" i="7"/>
  <c r="R211" i="7"/>
  <c r="Y210" i="7"/>
  <c r="X210" i="7"/>
  <c r="S210" i="7"/>
  <c r="R210" i="7"/>
  <c r="Y209" i="7"/>
  <c r="X209" i="7"/>
  <c r="S209" i="7"/>
  <c r="R209" i="7"/>
  <c r="Y208" i="7"/>
  <c r="X208" i="7"/>
  <c r="S208" i="7"/>
  <c r="R208" i="7"/>
  <c r="Y207" i="7"/>
  <c r="X207" i="7"/>
  <c r="S207" i="7"/>
  <c r="R207" i="7"/>
  <c r="Y206" i="7"/>
  <c r="X206" i="7"/>
  <c r="S206" i="7"/>
  <c r="R206" i="7"/>
  <c r="Y205" i="7"/>
  <c r="X205" i="7"/>
  <c r="S205" i="7"/>
  <c r="R205" i="7"/>
  <c r="Y204" i="7"/>
  <c r="X204" i="7"/>
  <c r="S204" i="7"/>
  <c r="R204" i="7"/>
  <c r="Y203" i="7"/>
  <c r="X203" i="7"/>
  <c r="S203" i="7"/>
  <c r="R203" i="7"/>
  <c r="Y202" i="7"/>
  <c r="X202" i="7"/>
  <c r="S202" i="7"/>
  <c r="R202" i="7"/>
  <c r="Y201" i="7"/>
  <c r="X201" i="7"/>
  <c r="S201" i="7"/>
  <c r="R201" i="7"/>
  <c r="Y200" i="7"/>
  <c r="X200" i="7"/>
  <c r="S200" i="7"/>
  <c r="R200" i="7"/>
  <c r="Y199" i="7"/>
  <c r="X199" i="7"/>
  <c r="S199" i="7"/>
  <c r="R199" i="7"/>
  <c r="Y198" i="7"/>
  <c r="X198" i="7"/>
  <c r="S198" i="7"/>
  <c r="R198" i="7"/>
  <c r="Y197" i="7"/>
  <c r="X197" i="7"/>
  <c r="S197" i="7"/>
  <c r="R197" i="7"/>
  <c r="Y196" i="7"/>
  <c r="X196" i="7"/>
  <c r="S196" i="7"/>
  <c r="R196" i="7"/>
  <c r="Y195" i="7"/>
  <c r="X195" i="7"/>
  <c r="S195" i="7"/>
  <c r="R195" i="7"/>
  <c r="Y194" i="7"/>
  <c r="X194" i="7"/>
  <c r="S194" i="7"/>
  <c r="R194" i="7"/>
  <c r="Y193" i="7"/>
  <c r="X193" i="7"/>
  <c r="S193" i="7"/>
  <c r="R193" i="7"/>
  <c r="Y192" i="7"/>
  <c r="X192" i="7"/>
  <c r="S192" i="7"/>
  <c r="R192" i="7"/>
  <c r="Y191" i="7"/>
  <c r="X191" i="7"/>
  <c r="S191" i="7"/>
  <c r="R191" i="7"/>
  <c r="Y190" i="7"/>
  <c r="X190" i="7"/>
  <c r="S190" i="7"/>
  <c r="R190" i="7"/>
  <c r="Y189" i="7"/>
  <c r="X189" i="7"/>
  <c r="S189" i="7"/>
  <c r="R189" i="7"/>
  <c r="Y188" i="7"/>
  <c r="X188" i="7"/>
  <c r="S188" i="7"/>
  <c r="R188" i="7"/>
  <c r="Y187" i="7"/>
  <c r="X187" i="7"/>
  <c r="S187" i="7"/>
  <c r="R187" i="7"/>
  <c r="Y186" i="7"/>
  <c r="X186" i="7"/>
  <c r="S186" i="7"/>
  <c r="R186" i="7"/>
  <c r="Y185" i="7"/>
  <c r="X185" i="7"/>
  <c r="S185" i="7"/>
  <c r="R185" i="7"/>
  <c r="Y184" i="7"/>
  <c r="X184" i="7"/>
  <c r="S184" i="7"/>
  <c r="R184" i="7"/>
  <c r="Y183" i="7"/>
  <c r="X183" i="7"/>
  <c r="S183" i="7"/>
  <c r="R183" i="7"/>
  <c r="Y182" i="7"/>
  <c r="X182" i="7"/>
  <c r="S182" i="7"/>
  <c r="R182" i="7"/>
  <c r="Y181" i="7"/>
  <c r="X181" i="7"/>
  <c r="S181" i="7"/>
  <c r="R181" i="7"/>
  <c r="Y180" i="7"/>
  <c r="X180" i="7"/>
  <c r="S180" i="7"/>
  <c r="R180" i="7"/>
  <c r="Y179" i="7"/>
  <c r="X179" i="7"/>
  <c r="S179" i="7"/>
  <c r="R179" i="7"/>
  <c r="Y178" i="7"/>
  <c r="X178" i="7"/>
  <c r="S178" i="7"/>
  <c r="R178" i="7"/>
  <c r="Y177" i="7"/>
  <c r="X177" i="7"/>
  <c r="S177" i="7"/>
  <c r="R177" i="7"/>
  <c r="Y176" i="7"/>
  <c r="X176" i="7"/>
  <c r="S176" i="7"/>
  <c r="R176" i="7"/>
  <c r="Y175" i="7"/>
  <c r="X175" i="7"/>
  <c r="S175" i="7"/>
  <c r="R175" i="7"/>
  <c r="Y174" i="7"/>
  <c r="X174" i="7"/>
  <c r="S174" i="7"/>
  <c r="R174" i="7"/>
  <c r="Y173" i="7"/>
  <c r="X173" i="7"/>
  <c r="S173" i="7"/>
  <c r="R173" i="7"/>
  <c r="Y172" i="7"/>
  <c r="X172" i="7"/>
  <c r="S172" i="7"/>
  <c r="R172" i="7"/>
  <c r="Y171" i="7"/>
  <c r="X171" i="7"/>
  <c r="S171" i="7"/>
  <c r="R171" i="7"/>
  <c r="Y170" i="7"/>
  <c r="X170" i="7"/>
  <c r="S170" i="7"/>
  <c r="R170" i="7"/>
  <c r="Y169" i="7"/>
  <c r="X169" i="7"/>
  <c r="S169" i="7"/>
  <c r="R169" i="7"/>
  <c r="Y168" i="7"/>
  <c r="X168" i="7"/>
  <c r="S168" i="7"/>
  <c r="R168" i="7"/>
  <c r="Y167" i="7"/>
  <c r="X167" i="7"/>
  <c r="S167" i="7"/>
  <c r="R167" i="7"/>
  <c r="Y166" i="7"/>
  <c r="X166" i="7"/>
  <c r="S166" i="7"/>
  <c r="R166" i="7"/>
  <c r="Y165" i="7"/>
  <c r="X165" i="7"/>
  <c r="S165" i="7"/>
  <c r="R165" i="7"/>
  <c r="Y164" i="7"/>
  <c r="X164" i="7"/>
  <c r="S164" i="7"/>
  <c r="R164" i="7"/>
  <c r="Y163" i="7"/>
  <c r="X163" i="7"/>
  <c r="S163" i="7"/>
  <c r="R163" i="7"/>
  <c r="Y162" i="7"/>
  <c r="X162" i="7"/>
  <c r="S162" i="7"/>
  <c r="R162" i="7"/>
  <c r="Y161" i="7"/>
  <c r="X161" i="7"/>
  <c r="S161" i="7"/>
  <c r="R161" i="7"/>
  <c r="Y160" i="7"/>
  <c r="X160" i="7"/>
  <c r="S160" i="7"/>
  <c r="R160" i="7"/>
  <c r="Y159" i="7"/>
  <c r="X159" i="7"/>
  <c r="S159" i="7"/>
  <c r="R159" i="7"/>
  <c r="Y158" i="7"/>
  <c r="X158" i="7"/>
  <c r="S158" i="7"/>
  <c r="R158" i="7"/>
  <c r="Y157" i="7"/>
  <c r="X157" i="7"/>
  <c r="S157" i="7"/>
  <c r="R157" i="7"/>
  <c r="Y156" i="7"/>
  <c r="X156" i="7"/>
  <c r="S156" i="7"/>
  <c r="R156" i="7"/>
  <c r="Y155" i="7"/>
  <c r="X155" i="7"/>
  <c r="S155" i="7"/>
  <c r="R155" i="7"/>
  <c r="Y154" i="7"/>
  <c r="X154" i="7"/>
  <c r="S154" i="7"/>
  <c r="R154" i="7"/>
  <c r="Y153" i="7"/>
  <c r="X153" i="7"/>
  <c r="S153" i="7"/>
  <c r="R153" i="7"/>
  <c r="Y152" i="7"/>
  <c r="X152" i="7"/>
  <c r="S152" i="7"/>
  <c r="R152" i="7"/>
  <c r="Y151" i="7"/>
  <c r="X151" i="7"/>
  <c r="S151" i="7"/>
  <c r="R151" i="7"/>
  <c r="Y150" i="7"/>
  <c r="X150" i="7"/>
  <c r="S150" i="7"/>
  <c r="R150" i="7"/>
  <c r="Y149" i="7"/>
  <c r="X149" i="7"/>
  <c r="S149" i="7"/>
  <c r="R149" i="7"/>
  <c r="Y148" i="7"/>
  <c r="X148" i="7"/>
  <c r="S148" i="7"/>
  <c r="R148" i="7"/>
  <c r="Y147" i="7"/>
  <c r="X147" i="7"/>
  <c r="S147" i="7"/>
  <c r="R147" i="7"/>
  <c r="Y146" i="7"/>
  <c r="X146" i="7"/>
  <c r="S146" i="7"/>
  <c r="R146" i="7"/>
  <c r="Y145" i="7"/>
  <c r="X145" i="7"/>
  <c r="S145" i="7"/>
  <c r="R145" i="7"/>
  <c r="Y144" i="7"/>
  <c r="X144" i="7"/>
  <c r="S144" i="7"/>
  <c r="R144" i="7"/>
  <c r="Y143" i="7"/>
  <c r="X143" i="7"/>
  <c r="S143" i="7"/>
  <c r="R143" i="7"/>
  <c r="Y142" i="7"/>
  <c r="X142" i="7"/>
  <c r="S142" i="7"/>
  <c r="R142" i="7"/>
  <c r="Y141" i="7"/>
  <c r="X141" i="7"/>
  <c r="S141" i="7"/>
  <c r="R141" i="7"/>
  <c r="Y140" i="7"/>
  <c r="X140" i="7"/>
  <c r="S140" i="7"/>
  <c r="R140" i="7"/>
  <c r="Y139" i="7"/>
  <c r="X139" i="7"/>
  <c r="S139" i="7"/>
  <c r="R139" i="7"/>
  <c r="Y138" i="7"/>
  <c r="X138" i="7"/>
  <c r="S138" i="7"/>
  <c r="R138" i="7"/>
  <c r="Y137" i="7"/>
  <c r="X137" i="7"/>
  <c r="S137" i="7"/>
  <c r="R137" i="7"/>
  <c r="Y136" i="7"/>
  <c r="X136" i="7"/>
  <c r="S136" i="7"/>
  <c r="R136" i="7"/>
  <c r="Y135" i="7"/>
  <c r="X135" i="7"/>
  <c r="S135" i="7"/>
  <c r="R135" i="7"/>
  <c r="Y134" i="7"/>
  <c r="X134" i="7"/>
  <c r="S134" i="7"/>
  <c r="R134" i="7"/>
  <c r="Y133" i="7"/>
  <c r="X133" i="7"/>
  <c r="S133" i="7"/>
  <c r="R133" i="7"/>
  <c r="Y132" i="7"/>
  <c r="X132" i="7"/>
  <c r="S132" i="7"/>
  <c r="R132" i="7"/>
  <c r="Y131" i="7"/>
  <c r="X131" i="7"/>
  <c r="S131" i="7"/>
  <c r="R131" i="7"/>
  <c r="Y130" i="7"/>
  <c r="X130" i="7"/>
  <c r="S130" i="7"/>
  <c r="R130" i="7"/>
  <c r="Y129" i="7"/>
  <c r="X129" i="7"/>
  <c r="S129" i="7"/>
  <c r="R129" i="7"/>
  <c r="Y128" i="7"/>
  <c r="X128" i="7"/>
  <c r="S128" i="7"/>
  <c r="R128" i="7"/>
  <c r="Y127" i="7"/>
  <c r="X127" i="7"/>
  <c r="S127" i="7"/>
  <c r="R127" i="7"/>
  <c r="Y126" i="7"/>
  <c r="X126" i="7"/>
  <c r="S126" i="7"/>
  <c r="R126" i="7"/>
  <c r="Y125" i="7"/>
  <c r="X125" i="7"/>
  <c r="S125" i="7"/>
  <c r="R125" i="7"/>
  <c r="Y124" i="7"/>
  <c r="X124" i="7"/>
  <c r="S124" i="7"/>
  <c r="R124" i="7"/>
  <c r="Y123" i="7"/>
  <c r="X123" i="7"/>
  <c r="S123" i="7"/>
  <c r="R123" i="7"/>
  <c r="Y122" i="7"/>
  <c r="X122" i="7"/>
  <c r="S122" i="7"/>
  <c r="R122" i="7"/>
  <c r="Y121" i="7"/>
  <c r="X121" i="7"/>
  <c r="S121" i="7"/>
  <c r="R121" i="7"/>
  <c r="Y120" i="7"/>
  <c r="X120" i="7"/>
  <c r="S120" i="7"/>
  <c r="R120" i="7"/>
  <c r="Y119" i="7"/>
  <c r="X119" i="7"/>
  <c r="S119" i="7"/>
  <c r="R119" i="7"/>
  <c r="Y118" i="7"/>
  <c r="X118" i="7"/>
  <c r="S118" i="7"/>
  <c r="R118" i="7"/>
  <c r="Y117" i="7"/>
  <c r="X117" i="7"/>
  <c r="S117" i="7"/>
  <c r="R117" i="7"/>
  <c r="Y116" i="7"/>
  <c r="X116" i="7"/>
  <c r="S116" i="7"/>
  <c r="R116" i="7"/>
  <c r="Y115" i="7"/>
  <c r="X115" i="7"/>
  <c r="S115" i="7"/>
  <c r="R115" i="7"/>
  <c r="Y114" i="7"/>
  <c r="X114" i="7"/>
  <c r="S114" i="7"/>
  <c r="R114" i="7"/>
  <c r="Y113" i="7"/>
  <c r="X113" i="7"/>
  <c r="S113" i="7"/>
  <c r="R113" i="7"/>
  <c r="Y112" i="7"/>
  <c r="X112" i="7"/>
  <c r="S112" i="7"/>
  <c r="R112" i="7"/>
  <c r="Y111" i="7"/>
  <c r="X111" i="7"/>
  <c r="S111" i="7"/>
  <c r="R111" i="7"/>
  <c r="Y110" i="7"/>
  <c r="X110" i="7"/>
  <c r="S110" i="7"/>
  <c r="R110" i="7"/>
  <c r="Y109" i="7"/>
  <c r="X109" i="7"/>
  <c r="S109" i="7"/>
  <c r="R109" i="7"/>
  <c r="Y108" i="7"/>
  <c r="X108" i="7"/>
  <c r="S108" i="7"/>
  <c r="R108" i="7"/>
  <c r="Y107" i="7"/>
  <c r="X107" i="7"/>
  <c r="S107" i="7"/>
  <c r="R107" i="7"/>
  <c r="Y106" i="7"/>
  <c r="X106" i="7"/>
  <c r="S106" i="7"/>
  <c r="R106" i="7"/>
  <c r="Y105" i="7"/>
  <c r="X105" i="7"/>
  <c r="S105" i="7"/>
  <c r="R105" i="7"/>
  <c r="Y104" i="7"/>
  <c r="X104" i="7"/>
  <c r="S104" i="7"/>
  <c r="R104" i="7"/>
  <c r="Y103" i="7"/>
  <c r="X103" i="7"/>
  <c r="S103" i="7"/>
  <c r="R103" i="7"/>
  <c r="Y102" i="7"/>
  <c r="X102" i="7"/>
  <c r="S102" i="7"/>
  <c r="R102" i="7"/>
  <c r="Y101" i="7"/>
  <c r="X101" i="7"/>
  <c r="S101" i="7"/>
  <c r="R101" i="7"/>
  <c r="Y100" i="7"/>
  <c r="X100" i="7"/>
  <c r="S100" i="7"/>
  <c r="R100" i="7"/>
  <c r="Y99" i="7"/>
  <c r="X99" i="7"/>
  <c r="S99" i="7"/>
  <c r="R99" i="7"/>
  <c r="Y98" i="7"/>
  <c r="X98" i="7"/>
  <c r="S98" i="7"/>
  <c r="R98" i="7"/>
  <c r="Y97" i="7"/>
  <c r="X97" i="7"/>
  <c r="S97" i="7"/>
  <c r="R97" i="7"/>
  <c r="Y96" i="7"/>
  <c r="X96" i="7"/>
  <c r="S96" i="7"/>
  <c r="R96" i="7"/>
  <c r="Y95" i="7"/>
  <c r="X95" i="7"/>
  <c r="S95" i="7"/>
  <c r="R95" i="7"/>
  <c r="Y94" i="7"/>
  <c r="X94" i="7"/>
  <c r="S94" i="7"/>
  <c r="R94" i="7"/>
  <c r="Y93" i="7"/>
  <c r="X93" i="7"/>
  <c r="S93" i="7"/>
  <c r="R93" i="7"/>
  <c r="Y92" i="7"/>
  <c r="X92" i="7"/>
  <c r="S92" i="7"/>
  <c r="R92" i="7"/>
  <c r="Y91" i="7"/>
  <c r="X91" i="7"/>
  <c r="S91" i="7"/>
  <c r="R91" i="7"/>
  <c r="Y90" i="7"/>
  <c r="X90" i="7"/>
  <c r="S90" i="7"/>
  <c r="R90" i="7"/>
  <c r="Y89" i="7"/>
  <c r="X89" i="7"/>
  <c r="S89" i="7"/>
  <c r="R89" i="7"/>
  <c r="Y88" i="7"/>
  <c r="X88" i="7"/>
  <c r="S88" i="7"/>
  <c r="R88" i="7"/>
  <c r="Y87" i="7"/>
  <c r="X87" i="7"/>
  <c r="S87" i="7"/>
  <c r="R87" i="7"/>
  <c r="Y86" i="7"/>
  <c r="X86" i="7"/>
  <c r="S86" i="7"/>
  <c r="R86" i="7"/>
  <c r="Y85" i="7"/>
  <c r="X85" i="7"/>
  <c r="S85" i="7"/>
  <c r="R85" i="7"/>
  <c r="Y84" i="7"/>
  <c r="X84" i="7"/>
  <c r="S84" i="7"/>
  <c r="R84" i="7"/>
  <c r="Y83" i="7"/>
  <c r="X83" i="7"/>
  <c r="S83" i="7"/>
  <c r="R83" i="7"/>
  <c r="Y82" i="7"/>
  <c r="X82" i="7"/>
  <c r="S82" i="7"/>
  <c r="R82" i="7"/>
  <c r="Y81" i="7"/>
  <c r="X81" i="7"/>
  <c r="S81" i="7"/>
  <c r="R81" i="7"/>
  <c r="Y80" i="7"/>
  <c r="X80" i="7"/>
  <c r="S80" i="7"/>
  <c r="R80" i="7"/>
  <c r="Y79" i="7"/>
  <c r="X79" i="7"/>
  <c r="S79" i="7"/>
  <c r="R79" i="7"/>
  <c r="Y78" i="7"/>
  <c r="X78" i="7"/>
  <c r="S78" i="7"/>
  <c r="R78" i="7"/>
  <c r="Y77" i="7"/>
  <c r="X77" i="7"/>
  <c r="S77" i="7"/>
  <c r="R77" i="7"/>
  <c r="Y76" i="7"/>
  <c r="X76" i="7"/>
  <c r="S76" i="7"/>
  <c r="R76" i="7"/>
  <c r="Y75" i="7"/>
  <c r="X75" i="7"/>
  <c r="S75" i="7"/>
  <c r="R75" i="7"/>
  <c r="Y74" i="7"/>
  <c r="X74" i="7"/>
  <c r="S74" i="7"/>
  <c r="R74" i="7"/>
  <c r="Y73" i="7"/>
  <c r="X73" i="7"/>
  <c r="S73" i="7"/>
  <c r="R73" i="7"/>
  <c r="Y72" i="7"/>
  <c r="X72" i="7"/>
  <c r="S72" i="7"/>
  <c r="R72" i="7"/>
  <c r="Y71" i="7"/>
  <c r="X71" i="7"/>
  <c r="S71" i="7"/>
  <c r="R71" i="7"/>
  <c r="Y70" i="7"/>
  <c r="X70" i="7"/>
  <c r="S70" i="7"/>
  <c r="R70" i="7"/>
  <c r="Y69" i="7"/>
  <c r="X69" i="7"/>
  <c r="S69" i="7"/>
  <c r="R69" i="7"/>
  <c r="Y68" i="7"/>
  <c r="X68" i="7"/>
  <c r="S68" i="7"/>
  <c r="R68" i="7"/>
  <c r="Y67" i="7"/>
  <c r="X67" i="7"/>
  <c r="S67" i="7"/>
  <c r="R67" i="7"/>
  <c r="Y66" i="7"/>
  <c r="X66" i="7"/>
  <c r="S66" i="7"/>
  <c r="R66" i="7"/>
  <c r="Y65" i="7"/>
  <c r="X65" i="7"/>
  <c r="S65" i="7"/>
  <c r="R65" i="7"/>
  <c r="Y64" i="7"/>
  <c r="X64" i="7"/>
  <c r="S64" i="7"/>
  <c r="R64" i="7"/>
  <c r="Y63" i="7"/>
  <c r="X63" i="7"/>
  <c r="S63" i="7"/>
  <c r="R63" i="7"/>
  <c r="Y62" i="7"/>
  <c r="X62" i="7"/>
  <c r="S62" i="7"/>
  <c r="R62" i="7"/>
  <c r="Y61" i="7"/>
  <c r="X61" i="7"/>
  <c r="S61" i="7"/>
  <c r="R61" i="7"/>
  <c r="Y60" i="7"/>
  <c r="X60" i="7"/>
  <c r="S60" i="7"/>
  <c r="R60" i="7"/>
  <c r="Y59" i="7"/>
  <c r="X59" i="7"/>
  <c r="S59" i="7"/>
  <c r="R59" i="7"/>
  <c r="Y58" i="7"/>
  <c r="X58" i="7"/>
  <c r="S58" i="7"/>
  <c r="R58" i="7"/>
  <c r="Y57" i="7"/>
  <c r="X57" i="7"/>
  <c r="S57" i="7"/>
  <c r="R57" i="7"/>
  <c r="Y56" i="7"/>
  <c r="X56" i="7"/>
  <c r="S56" i="7"/>
  <c r="R56" i="7"/>
  <c r="Y55" i="7"/>
  <c r="X55" i="7"/>
  <c r="S55" i="7"/>
  <c r="R55" i="7"/>
  <c r="Y54" i="7"/>
  <c r="X54" i="7"/>
  <c r="S54" i="7"/>
  <c r="R54" i="7"/>
  <c r="Y53" i="7"/>
  <c r="X53" i="7"/>
  <c r="S53" i="7"/>
  <c r="R53" i="7"/>
  <c r="Y52" i="7"/>
  <c r="X52" i="7"/>
  <c r="S52" i="7"/>
  <c r="R52" i="7"/>
  <c r="Y51" i="7"/>
  <c r="X51" i="7"/>
  <c r="S51" i="7"/>
  <c r="R51" i="7"/>
  <c r="Y50" i="7"/>
  <c r="X50" i="7"/>
  <c r="S50" i="7"/>
  <c r="R50" i="7"/>
  <c r="Y49" i="7"/>
  <c r="X49" i="7"/>
  <c r="S49" i="7"/>
  <c r="R49" i="7"/>
  <c r="Y48" i="7"/>
  <c r="X48" i="7"/>
  <c r="S48" i="7"/>
  <c r="R48" i="7"/>
  <c r="Y47" i="7"/>
  <c r="X47" i="7"/>
  <c r="S47" i="7"/>
  <c r="R47" i="7"/>
  <c r="Y46" i="7"/>
  <c r="X46" i="7"/>
  <c r="S46" i="7"/>
  <c r="R46" i="7"/>
  <c r="Y45" i="7"/>
  <c r="X45" i="7"/>
  <c r="S45" i="7"/>
  <c r="R45" i="7"/>
  <c r="Y44" i="7"/>
  <c r="X44" i="7"/>
  <c r="S44" i="7"/>
  <c r="R44" i="7"/>
  <c r="Y43" i="7"/>
  <c r="X43" i="7"/>
  <c r="S43" i="7"/>
  <c r="R43" i="7"/>
  <c r="Y42" i="7"/>
  <c r="X42" i="7"/>
  <c r="S42" i="7"/>
  <c r="R42" i="7"/>
  <c r="Y41" i="7"/>
  <c r="X41" i="7"/>
  <c r="S41" i="7"/>
  <c r="R41" i="7"/>
  <c r="Y40" i="7"/>
  <c r="X40" i="7"/>
  <c r="S40" i="7"/>
  <c r="R40" i="7"/>
  <c r="Y39" i="7"/>
  <c r="X39" i="7"/>
  <c r="S39" i="7"/>
  <c r="R39" i="7"/>
  <c r="Y38" i="7"/>
  <c r="X38" i="7"/>
  <c r="S38" i="7"/>
  <c r="R38" i="7"/>
  <c r="Y37" i="7"/>
  <c r="X37" i="7"/>
  <c r="S37" i="7"/>
  <c r="R37" i="7"/>
  <c r="Y36" i="7"/>
  <c r="X36" i="7"/>
  <c r="S36" i="7"/>
  <c r="R36" i="7"/>
  <c r="Y35" i="7"/>
  <c r="X35" i="7"/>
  <c r="S35" i="7"/>
  <c r="R35" i="7"/>
  <c r="Y34" i="7"/>
  <c r="X34" i="7"/>
  <c r="S34" i="7"/>
  <c r="R34" i="7"/>
  <c r="Y33" i="7"/>
  <c r="X33" i="7"/>
  <c r="S33" i="7"/>
  <c r="R33" i="7"/>
  <c r="Y32" i="7"/>
  <c r="X32" i="7"/>
  <c r="S32" i="7"/>
  <c r="R32" i="7"/>
  <c r="Y31" i="7"/>
  <c r="X31" i="7"/>
  <c r="S31" i="7"/>
  <c r="R31" i="7"/>
  <c r="Y30" i="7"/>
  <c r="X30" i="7"/>
  <c r="S30" i="7"/>
  <c r="R30" i="7"/>
  <c r="Y29" i="7"/>
  <c r="X29" i="7"/>
  <c r="S29" i="7"/>
  <c r="R29" i="7"/>
  <c r="Y28" i="7"/>
  <c r="X28" i="7"/>
  <c r="S28" i="7"/>
  <c r="R28" i="7"/>
  <c r="Y27" i="7"/>
  <c r="X27" i="7"/>
  <c r="S27" i="7"/>
  <c r="R27" i="7"/>
  <c r="Y26" i="7"/>
  <c r="X26" i="7"/>
  <c r="S26" i="7"/>
  <c r="R26" i="7"/>
  <c r="Y25" i="7"/>
  <c r="X25" i="7"/>
  <c r="S25" i="7"/>
  <c r="R25" i="7"/>
  <c r="Y24" i="7"/>
  <c r="X24" i="7"/>
  <c r="S24" i="7"/>
  <c r="R24" i="7"/>
  <c r="Y23" i="7"/>
  <c r="X23" i="7"/>
  <c r="S23" i="7"/>
  <c r="R23" i="7"/>
  <c r="Y22" i="7"/>
  <c r="X22" i="7"/>
  <c r="S22" i="7"/>
  <c r="R22" i="7"/>
  <c r="Y21" i="7"/>
  <c r="X21" i="7"/>
  <c r="S21" i="7"/>
  <c r="R21" i="7"/>
  <c r="Y20" i="7"/>
  <c r="X20" i="7"/>
  <c r="S20" i="7"/>
  <c r="R20" i="7"/>
  <c r="Y19" i="7"/>
  <c r="X19" i="7"/>
  <c r="S19" i="7"/>
  <c r="R19" i="7"/>
  <c r="Y18" i="7"/>
  <c r="X18" i="7"/>
  <c r="S18" i="7"/>
  <c r="R18" i="7"/>
  <c r="Y17" i="7"/>
  <c r="X17" i="7"/>
  <c r="S17" i="7"/>
  <c r="R17" i="7"/>
  <c r="Y16" i="7"/>
  <c r="X16" i="7"/>
  <c r="S16" i="7"/>
  <c r="R16" i="7"/>
  <c r="Y15" i="7"/>
  <c r="X15" i="7"/>
  <c r="C8" i="7" s="1"/>
  <c r="S15" i="7"/>
  <c r="C7" i="7" s="1"/>
  <c r="R15" i="7"/>
  <c r="D702" i="9"/>
  <c r="C6" i="7" l="1"/>
  <c r="C9" i="7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N142" i="6"/>
  <c r="N143" i="6"/>
  <c r="N144" i="6"/>
  <c r="N145" i="6"/>
  <c r="N146" i="6"/>
  <c r="N147" i="6"/>
  <c r="N148" i="6"/>
  <c r="N149" i="6"/>
  <c r="N150" i="6"/>
  <c r="N151" i="6"/>
  <c r="N152" i="6"/>
  <c r="N153" i="6"/>
  <c r="N154" i="6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5" i="6"/>
  <c r="N176" i="6"/>
  <c r="N177" i="6"/>
  <c r="N178" i="6"/>
  <c r="N179" i="6"/>
  <c r="N180" i="6"/>
  <c r="N181" i="6"/>
  <c r="N182" i="6"/>
  <c r="N183" i="6"/>
  <c r="N184" i="6"/>
  <c r="N185" i="6"/>
  <c r="N186" i="6"/>
  <c r="N187" i="6"/>
  <c r="N188" i="6"/>
  <c r="N189" i="6"/>
  <c r="N190" i="6"/>
  <c r="N191" i="6"/>
  <c r="N192" i="6"/>
  <c r="N193" i="6"/>
  <c r="N194" i="6"/>
  <c r="N195" i="6"/>
  <c r="N196" i="6"/>
  <c r="N197" i="6"/>
  <c r="N198" i="6"/>
  <c r="N199" i="6"/>
  <c r="N200" i="6"/>
  <c r="N201" i="6"/>
  <c r="N202" i="6"/>
  <c r="N203" i="6"/>
  <c r="N204" i="6"/>
  <c r="N205" i="6"/>
  <c r="N206" i="6"/>
  <c r="N207" i="6"/>
  <c r="N208" i="6"/>
  <c r="N209" i="6"/>
  <c r="N210" i="6"/>
  <c r="N211" i="6"/>
  <c r="N212" i="6"/>
  <c r="N213" i="6"/>
  <c r="N214" i="6"/>
  <c r="N215" i="6"/>
  <c r="N216" i="6"/>
  <c r="N217" i="6"/>
  <c r="N218" i="6"/>
  <c r="N219" i="6"/>
  <c r="N220" i="6"/>
  <c r="N221" i="6"/>
  <c r="N222" i="6"/>
  <c r="N223" i="6"/>
  <c r="N224" i="6"/>
  <c r="N225" i="6"/>
  <c r="N226" i="6"/>
  <c r="N227" i="6"/>
  <c r="N228" i="6"/>
  <c r="N229" i="6"/>
  <c r="N230" i="6"/>
  <c r="N231" i="6"/>
  <c r="N232" i="6"/>
  <c r="N233" i="6"/>
  <c r="N234" i="6"/>
  <c r="N235" i="6"/>
  <c r="N236" i="6"/>
  <c r="N237" i="6"/>
  <c r="N238" i="6"/>
  <c r="N239" i="6"/>
  <c r="N240" i="6"/>
  <c r="N241" i="6"/>
  <c r="N242" i="6"/>
  <c r="N243" i="6"/>
  <c r="N244" i="6"/>
  <c r="N245" i="6"/>
  <c r="N246" i="6"/>
  <c r="N247" i="6"/>
  <c r="N248" i="6"/>
  <c r="N249" i="6"/>
  <c r="N250" i="6"/>
  <c r="N251" i="6"/>
  <c r="N252" i="6"/>
  <c r="N253" i="6"/>
  <c r="N254" i="6"/>
  <c r="N255" i="6"/>
  <c r="N256" i="6"/>
  <c r="N257" i="6"/>
  <c r="N258" i="6"/>
  <c r="N259" i="6"/>
  <c r="N260" i="6"/>
  <c r="N261" i="6"/>
  <c r="N262" i="6"/>
  <c r="N263" i="6"/>
  <c r="N264" i="6"/>
  <c r="N265" i="6"/>
  <c r="N266" i="6"/>
  <c r="N267" i="6"/>
  <c r="N268" i="6"/>
  <c r="N269" i="6"/>
  <c r="N270" i="6"/>
  <c r="N271" i="6"/>
  <c r="N272" i="6"/>
  <c r="N273" i="6"/>
  <c r="N274" i="6"/>
  <c r="N275" i="6"/>
  <c r="N276" i="6"/>
  <c r="N277" i="6"/>
  <c r="N278" i="6"/>
  <c r="N279" i="6"/>
  <c r="N280" i="6"/>
  <c r="N281" i="6"/>
  <c r="N282" i="6"/>
  <c r="N283" i="6"/>
  <c r="N284" i="6"/>
  <c r="N285" i="6"/>
  <c r="N286" i="6"/>
  <c r="N287" i="6"/>
  <c r="N288" i="6"/>
  <c r="N289" i="6"/>
  <c r="N290" i="6"/>
  <c r="N291" i="6"/>
  <c r="N292" i="6"/>
  <c r="N293" i="6"/>
  <c r="N294" i="6"/>
  <c r="N295" i="6"/>
  <c r="N296" i="6"/>
  <c r="N297" i="6"/>
  <c r="N298" i="6"/>
  <c r="N299" i="6"/>
  <c r="N300" i="6"/>
  <c r="N301" i="6"/>
  <c r="N302" i="6"/>
  <c r="N303" i="6"/>
  <c r="N304" i="6"/>
  <c r="N305" i="6"/>
  <c r="N306" i="6"/>
  <c r="N307" i="6"/>
  <c r="N308" i="6"/>
  <c r="N309" i="6"/>
  <c r="N310" i="6"/>
  <c r="N311" i="6"/>
  <c r="N312" i="6"/>
  <c r="N313" i="6"/>
  <c r="N314" i="6"/>
  <c r="N315" i="6"/>
  <c r="N316" i="6"/>
  <c r="N317" i="6"/>
  <c r="N318" i="6"/>
  <c r="N319" i="6"/>
  <c r="N320" i="6"/>
  <c r="N321" i="6"/>
  <c r="N322" i="6"/>
  <c r="N323" i="6"/>
  <c r="N324" i="6"/>
  <c r="N325" i="6"/>
  <c r="N326" i="6"/>
  <c r="N327" i="6"/>
  <c r="N328" i="6"/>
  <c r="N329" i="6"/>
  <c r="N330" i="6"/>
  <c r="N331" i="6"/>
  <c r="N332" i="6"/>
  <c r="N333" i="6"/>
  <c r="N334" i="6"/>
  <c r="N335" i="6"/>
  <c r="N336" i="6"/>
  <c r="N337" i="6"/>
  <c r="N338" i="6"/>
  <c r="N339" i="6"/>
  <c r="N340" i="6"/>
  <c r="N341" i="6"/>
  <c r="N342" i="6"/>
  <c r="N343" i="6"/>
  <c r="N344" i="6"/>
  <c r="N345" i="6"/>
  <c r="N346" i="6"/>
  <c r="N347" i="6"/>
  <c r="N348" i="6"/>
  <c r="N349" i="6"/>
  <c r="N350" i="6"/>
  <c r="N351" i="6"/>
  <c r="N352" i="6"/>
  <c r="N353" i="6"/>
  <c r="N354" i="6"/>
  <c r="N355" i="6"/>
  <c r="N356" i="6"/>
  <c r="N357" i="6"/>
  <c r="N358" i="6"/>
  <c r="N359" i="6"/>
  <c r="N360" i="6"/>
  <c r="N361" i="6"/>
  <c r="N362" i="6"/>
  <c r="N363" i="6"/>
  <c r="N364" i="6"/>
  <c r="N365" i="6"/>
  <c r="N366" i="6"/>
  <c r="N367" i="6"/>
  <c r="N368" i="6"/>
  <c r="N369" i="6"/>
  <c r="N370" i="6"/>
  <c r="N371" i="6"/>
  <c r="N372" i="6"/>
  <c r="N373" i="6"/>
  <c r="N374" i="6"/>
  <c r="N375" i="6"/>
  <c r="N376" i="6"/>
  <c r="N377" i="6"/>
  <c r="N378" i="6"/>
  <c r="N379" i="6"/>
  <c r="N380" i="6"/>
  <c r="N381" i="6"/>
  <c r="N382" i="6"/>
  <c r="N383" i="6"/>
  <c r="N384" i="6"/>
  <c r="N385" i="6"/>
  <c r="N386" i="6"/>
  <c r="N387" i="6"/>
  <c r="N388" i="6"/>
  <c r="N389" i="6"/>
  <c r="N390" i="6"/>
  <c r="N391" i="6"/>
  <c r="N392" i="6"/>
  <c r="N393" i="6"/>
  <c r="N394" i="6"/>
  <c r="N395" i="6"/>
  <c r="N396" i="6"/>
  <c r="N397" i="6"/>
  <c r="N398" i="6"/>
  <c r="N399" i="6"/>
  <c r="N400" i="6"/>
  <c r="N401" i="6"/>
  <c r="N402" i="6"/>
  <c r="N403" i="6"/>
  <c r="N404" i="6"/>
  <c r="N405" i="6"/>
  <c r="N406" i="6"/>
  <c r="N407" i="6"/>
  <c r="N408" i="6"/>
  <c r="N409" i="6"/>
  <c r="N410" i="6"/>
  <c r="N411" i="6"/>
  <c r="N412" i="6"/>
  <c r="N413" i="6"/>
  <c r="N414" i="6"/>
  <c r="N415" i="6"/>
  <c r="N416" i="6"/>
  <c r="N417" i="6"/>
  <c r="N418" i="6"/>
  <c r="N419" i="6"/>
  <c r="N420" i="6"/>
  <c r="N421" i="6"/>
  <c r="N422" i="6"/>
  <c r="N423" i="6"/>
  <c r="N424" i="6"/>
  <c r="N425" i="6"/>
  <c r="N426" i="6"/>
  <c r="N427" i="6"/>
  <c r="N428" i="6"/>
  <c r="N429" i="6"/>
  <c r="N430" i="6"/>
  <c r="N431" i="6"/>
  <c r="N432" i="6"/>
  <c r="N433" i="6"/>
  <c r="N434" i="6"/>
  <c r="N435" i="6"/>
  <c r="N436" i="6"/>
  <c r="N437" i="6"/>
  <c r="N438" i="6"/>
  <c r="N439" i="6"/>
  <c r="N440" i="6"/>
  <c r="N441" i="6"/>
  <c r="N442" i="6"/>
  <c r="N443" i="6"/>
  <c r="N444" i="6"/>
  <c r="N445" i="6"/>
  <c r="N446" i="6"/>
  <c r="N447" i="6"/>
  <c r="N448" i="6"/>
  <c r="N449" i="6"/>
  <c r="N450" i="6"/>
  <c r="N451" i="6"/>
  <c r="N452" i="6"/>
  <c r="N453" i="6"/>
  <c r="N454" i="6"/>
  <c r="N455" i="6"/>
  <c r="N456" i="6"/>
  <c r="N457" i="6"/>
  <c r="N458" i="6"/>
  <c r="N459" i="6"/>
  <c r="N460" i="6"/>
  <c r="N461" i="6"/>
  <c r="N462" i="6"/>
  <c r="N463" i="6"/>
  <c r="N464" i="6"/>
  <c r="N465" i="6"/>
  <c r="N466" i="6"/>
  <c r="N467" i="6"/>
  <c r="N468" i="6"/>
  <c r="N469" i="6"/>
  <c r="N470" i="6"/>
  <c r="N471" i="6"/>
  <c r="N472" i="6"/>
  <c r="N473" i="6"/>
  <c r="N474" i="6"/>
  <c r="N475" i="6"/>
  <c r="N476" i="6"/>
  <c r="N477" i="6"/>
  <c r="N478" i="6"/>
  <c r="N479" i="6"/>
  <c r="N480" i="6"/>
  <c r="N481" i="6"/>
  <c r="N482" i="6"/>
  <c r="N483" i="6"/>
  <c r="N484" i="6"/>
  <c r="N485" i="6"/>
  <c r="N486" i="6"/>
  <c r="N487" i="6"/>
  <c r="N488" i="6"/>
  <c r="N489" i="6"/>
  <c r="N490" i="6"/>
  <c r="N491" i="6"/>
  <c r="N492" i="6"/>
  <c r="N493" i="6"/>
  <c r="N494" i="6"/>
  <c r="N495" i="6"/>
  <c r="N496" i="6"/>
  <c r="N497" i="6"/>
  <c r="N498" i="6"/>
  <c r="N499" i="6"/>
  <c r="N500" i="6"/>
  <c r="N501" i="6"/>
  <c r="N502" i="6"/>
  <c r="N503" i="6"/>
  <c r="N504" i="6"/>
  <c r="N505" i="6"/>
  <c r="N506" i="6"/>
  <c r="N507" i="6"/>
  <c r="N508" i="6"/>
  <c r="N509" i="6"/>
  <c r="N510" i="6"/>
  <c r="N511" i="6"/>
  <c r="N512" i="6"/>
  <c r="N513" i="6"/>
  <c r="N514" i="6"/>
  <c r="N515" i="6"/>
  <c r="N516" i="6"/>
  <c r="N517" i="6"/>
  <c r="N518" i="6"/>
  <c r="N519" i="6"/>
  <c r="N520" i="6"/>
  <c r="N521" i="6"/>
  <c r="N522" i="6"/>
  <c r="N523" i="6"/>
  <c r="N524" i="6"/>
  <c r="N525" i="6"/>
  <c r="N526" i="6"/>
  <c r="N527" i="6"/>
  <c r="N528" i="6"/>
  <c r="N529" i="6"/>
  <c r="N530" i="6"/>
  <c r="N531" i="6"/>
  <c r="N532" i="6"/>
  <c r="N533" i="6"/>
  <c r="N534" i="6"/>
  <c r="N535" i="6"/>
  <c r="N536" i="6"/>
  <c r="N537" i="6"/>
  <c r="N538" i="6"/>
  <c r="N539" i="6"/>
  <c r="N540" i="6"/>
  <c r="N541" i="6"/>
  <c r="N542" i="6"/>
  <c r="N543" i="6"/>
  <c r="N544" i="6"/>
  <c r="N545" i="6"/>
  <c r="N546" i="6"/>
  <c r="N547" i="6"/>
  <c r="N548" i="6"/>
  <c r="N549" i="6"/>
  <c r="N550" i="6"/>
  <c r="N551" i="6"/>
  <c r="N552" i="6"/>
  <c r="N553" i="6"/>
  <c r="N554" i="6"/>
  <c r="N555" i="6"/>
  <c r="N556" i="6"/>
  <c r="N557" i="6"/>
  <c r="N558" i="6"/>
  <c r="N559" i="6"/>
  <c r="N560" i="6"/>
  <c r="N561" i="6"/>
  <c r="N562" i="6"/>
  <c r="N563" i="6"/>
  <c r="N564" i="6"/>
  <c r="N565" i="6"/>
  <c r="N566" i="6"/>
  <c r="N567" i="6"/>
  <c r="N568" i="6"/>
  <c r="N569" i="6"/>
  <c r="N570" i="6"/>
  <c r="N571" i="6"/>
  <c r="N572" i="6"/>
  <c r="N573" i="6"/>
  <c r="N574" i="6"/>
  <c r="N575" i="6"/>
  <c r="N576" i="6"/>
  <c r="N577" i="6"/>
  <c r="N578" i="6"/>
  <c r="N579" i="6"/>
  <c r="N580" i="6"/>
  <c r="N581" i="6"/>
  <c r="N582" i="6"/>
  <c r="N583" i="6"/>
  <c r="N584" i="6"/>
  <c r="N585" i="6"/>
  <c r="N586" i="6"/>
  <c r="N587" i="6"/>
  <c r="N588" i="6"/>
  <c r="N589" i="6"/>
  <c r="N590" i="6"/>
  <c r="N591" i="6"/>
  <c r="N592" i="6"/>
  <c r="N593" i="6"/>
  <c r="N594" i="6"/>
  <c r="N595" i="6"/>
  <c r="N596" i="6"/>
  <c r="N597" i="6"/>
  <c r="N598" i="6"/>
  <c r="N599" i="6"/>
  <c r="N600" i="6"/>
  <c r="N601" i="6"/>
  <c r="N602" i="6"/>
  <c r="N603" i="6"/>
  <c r="N604" i="6"/>
  <c r="N605" i="6"/>
  <c r="N606" i="6"/>
  <c r="N607" i="6"/>
  <c r="N608" i="6"/>
  <c r="N609" i="6"/>
  <c r="N610" i="6"/>
  <c r="N611" i="6"/>
  <c r="N612" i="6"/>
  <c r="N613" i="6"/>
  <c r="N614" i="6"/>
  <c r="N615" i="6"/>
  <c r="N616" i="6"/>
  <c r="N617" i="6"/>
  <c r="N618" i="6"/>
  <c r="N619" i="6"/>
  <c r="N620" i="6"/>
  <c r="N621" i="6"/>
  <c r="N622" i="6"/>
  <c r="N623" i="6"/>
  <c r="N624" i="6"/>
  <c r="N625" i="6"/>
  <c r="N626" i="6"/>
  <c r="N627" i="6"/>
  <c r="N628" i="6"/>
  <c r="N629" i="6"/>
  <c r="N630" i="6"/>
  <c r="N631" i="6"/>
  <c r="N632" i="6"/>
  <c r="N633" i="6"/>
  <c r="N634" i="6"/>
  <c r="N635" i="6"/>
  <c r="N636" i="6"/>
  <c r="N637" i="6"/>
  <c r="N638" i="6"/>
  <c r="N639" i="6"/>
  <c r="N640" i="6"/>
  <c r="N641" i="6"/>
  <c r="N642" i="6"/>
  <c r="N643" i="6"/>
  <c r="N644" i="6"/>
  <c r="N645" i="6"/>
  <c r="N646" i="6"/>
  <c r="N647" i="6"/>
  <c r="N648" i="6"/>
  <c r="N649" i="6"/>
  <c r="N650" i="6"/>
  <c r="N651" i="6"/>
  <c r="N652" i="6"/>
  <c r="N653" i="6"/>
  <c r="N654" i="6"/>
  <c r="N655" i="6"/>
  <c r="N656" i="6"/>
  <c r="N657" i="6"/>
  <c r="N658" i="6"/>
  <c r="N659" i="6"/>
  <c r="N660" i="6"/>
  <c r="N661" i="6"/>
  <c r="N662" i="6"/>
  <c r="N663" i="6"/>
  <c r="N664" i="6"/>
  <c r="N665" i="6"/>
  <c r="N666" i="6"/>
  <c r="N667" i="6"/>
  <c r="N668" i="6"/>
  <c r="N669" i="6"/>
  <c r="N670" i="6"/>
  <c r="N671" i="6"/>
  <c r="N672" i="6"/>
  <c r="N673" i="6"/>
  <c r="N674" i="6"/>
  <c r="N675" i="6"/>
  <c r="N676" i="6"/>
  <c r="N677" i="6"/>
  <c r="N678" i="6"/>
  <c r="N679" i="6"/>
  <c r="N680" i="6"/>
  <c r="N681" i="6"/>
  <c r="N682" i="6"/>
  <c r="N683" i="6"/>
  <c r="N684" i="6"/>
  <c r="N685" i="6"/>
  <c r="N686" i="6"/>
  <c r="N687" i="6"/>
  <c r="N688" i="6"/>
  <c r="N689" i="6"/>
  <c r="N690" i="6"/>
  <c r="N691" i="6"/>
  <c r="N692" i="6"/>
  <c r="N693" i="6"/>
  <c r="N694" i="6"/>
  <c r="N695" i="6"/>
  <c r="N696" i="6"/>
  <c r="N697" i="6"/>
  <c r="N698" i="6"/>
  <c r="N699" i="6"/>
  <c r="N700" i="6"/>
  <c r="N701" i="6"/>
  <c r="N702" i="6"/>
  <c r="N703" i="6"/>
  <c r="N704" i="6"/>
  <c r="N705" i="6"/>
  <c r="N706" i="6"/>
  <c r="N707" i="6"/>
  <c r="N708" i="6"/>
  <c r="N709" i="6"/>
  <c r="N710" i="6"/>
  <c r="N711" i="6"/>
  <c r="N712" i="6"/>
  <c r="N713" i="6"/>
  <c r="N714" i="6"/>
  <c r="N715" i="6"/>
  <c r="N716" i="6"/>
  <c r="N717" i="6"/>
  <c r="N718" i="6"/>
  <c r="N719" i="6"/>
  <c r="N720" i="6"/>
  <c r="N721" i="6"/>
  <c r="N722" i="6"/>
  <c r="N723" i="6"/>
  <c r="N724" i="6"/>
  <c r="N725" i="6"/>
  <c r="N726" i="6"/>
  <c r="N727" i="6"/>
  <c r="N728" i="6"/>
  <c r="N729" i="6"/>
  <c r="N730" i="6"/>
  <c r="N731" i="6"/>
  <c r="N732" i="6"/>
  <c r="N733" i="6"/>
  <c r="N734" i="6"/>
  <c r="N735" i="6"/>
  <c r="N736" i="6"/>
  <c r="N737" i="6"/>
  <c r="N738" i="6"/>
  <c r="N739" i="6"/>
  <c r="N740" i="6"/>
  <c r="N741" i="6"/>
  <c r="N742" i="6"/>
  <c r="N743" i="6"/>
  <c r="N744" i="6"/>
  <c r="N745" i="6"/>
  <c r="N746" i="6"/>
  <c r="N747" i="6"/>
  <c r="N748" i="6"/>
  <c r="N749" i="6"/>
  <c r="N750" i="6"/>
  <c r="N751" i="6"/>
  <c r="N752" i="6"/>
  <c r="N753" i="6"/>
  <c r="N754" i="6"/>
  <c r="N755" i="6"/>
  <c r="N756" i="6"/>
  <c r="N757" i="6"/>
  <c r="N758" i="6"/>
  <c r="N759" i="6"/>
  <c r="N760" i="6"/>
  <c r="N761" i="6"/>
  <c r="N762" i="6"/>
  <c r="N763" i="6"/>
  <c r="N764" i="6"/>
  <c r="N765" i="6"/>
  <c r="N766" i="6"/>
  <c r="N767" i="6"/>
  <c r="N768" i="6"/>
  <c r="N769" i="6"/>
  <c r="N770" i="6"/>
  <c r="N771" i="6"/>
  <c r="N772" i="6"/>
  <c r="N773" i="6"/>
  <c r="N774" i="6"/>
  <c r="N775" i="6"/>
  <c r="N776" i="6"/>
  <c r="N777" i="6"/>
  <c r="N778" i="6"/>
  <c r="N779" i="6"/>
  <c r="N780" i="6"/>
  <c r="N781" i="6"/>
  <c r="N782" i="6"/>
  <c r="N783" i="6"/>
  <c r="N784" i="6"/>
  <c r="N785" i="6"/>
  <c r="N786" i="6"/>
  <c r="N787" i="6"/>
  <c r="N788" i="6"/>
  <c r="N789" i="6"/>
  <c r="N790" i="6"/>
  <c r="N791" i="6"/>
  <c r="N792" i="6"/>
  <c r="N793" i="6"/>
  <c r="N794" i="6"/>
  <c r="N795" i="6"/>
  <c r="N796" i="6"/>
  <c r="N797" i="6"/>
  <c r="N798" i="6"/>
  <c r="N799" i="6"/>
  <c r="N800" i="6"/>
  <c r="N801" i="6"/>
  <c r="N802" i="6"/>
  <c r="N803" i="6"/>
  <c r="N804" i="6"/>
  <c r="N805" i="6"/>
  <c r="N806" i="6"/>
  <c r="N807" i="6"/>
  <c r="N808" i="6"/>
  <c r="N809" i="6"/>
  <c r="N810" i="6"/>
  <c r="N811" i="6"/>
  <c r="N812" i="6"/>
  <c r="N813" i="6"/>
  <c r="N814" i="6"/>
  <c r="N815" i="6"/>
  <c r="N816" i="6"/>
  <c r="N817" i="6"/>
  <c r="N818" i="6"/>
  <c r="N819" i="6"/>
  <c r="N820" i="6"/>
  <c r="N821" i="6"/>
  <c r="N822" i="6"/>
  <c r="N823" i="6"/>
  <c r="N824" i="6"/>
  <c r="N825" i="6"/>
  <c r="N826" i="6"/>
  <c r="N827" i="6"/>
  <c r="N828" i="6"/>
  <c r="N829" i="6"/>
  <c r="N830" i="6"/>
  <c r="N831" i="6"/>
  <c r="N832" i="6"/>
  <c r="N833" i="6"/>
  <c r="N834" i="6"/>
  <c r="N835" i="6"/>
  <c r="N836" i="6"/>
  <c r="N837" i="6"/>
  <c r="N838" i="6"/>
  <c r="N839" i="6"/>
  <c r="N840" i="6"/>
  <c r="N841" i="6"/>
  <c r="N842" i="6"/>
  <c r="N843" i="6"/>
  <c r="N844" i="6"/>
  <c r="N845" i="6"/>
  <c r="N846" i="6"/>
  <c r="N847" i="6"/>
  <c r="N848" i="6"/>
  <c r="N849" i="6"/>
  <c r="N850" i="6"/>
  <c r="N851" i="6"/>
  <c r="N852" i="6"/>
  <c r="N853" i="6"/>
  <c r="N854" i="6"/>
  <c r="N855" i="6"/>
  <c r="N856" i="6"/>
  <c r="N857" i="6"/>
  <c r="N858" i="6"/>
  <c r="N859" i="6"/>
  <c r="N860" i="6"/>
  <c r="N861" i="6"/>
  <c r="N862" i="6"/>
  <c r="N863" i="6"/>
  <c r="N864" i="6"/>
  <c r="N865" i="6"/>
  <c r="N866" i="6"/>
  <c r="N867" i="6"/>
  <c r="N868" i="6"/>
  <c r="N869" i="6"/>
  <c r="N870" i="6"/>
  <c r="N871" i="6"/>
  <c r="N872" i="6"/>
  <c r="N873" i="6"/>
  <c r="N874" i="6"/>
  <c r="N875" i="6"/>
  <c r="N876" i="6"/>
  <c r="N877" i="6"/>
  <c r="N878" i="6"/>
  <c r="N879" i="6"/>
  <c r="N880" i="6"/>
  <c r="N881" i="6"/>
  <c r="N882" i="6"/>
  <c r="N883" i="6"/>
  <c r="N884" i="6"/>
  <c r="N885" i="6"/>
  <c r="N886" i="6"/>
  <c r="N887" i="6"/>
  <c r="N888" i="6"/>
  <c r="N889" i="6"/>
  <c r="N890" i="6"/>
  <c r="N891" i="6"/>
  <c r="N892" i="6"/>
  <c r="N893" i="6"/>
  <c r="N894" i="6"/>
  <c r="N895" i="6"/>
  <c r="N896" i="6"/>
  <c r="N897" i="6"/>
  <c r="N898" i="6"/>
  <c r="N899" i="6"/>
  <c r="N900" i="6"/>
  <c r="N901" i="6"/>
  <c r="N902" i="6"/>
  <c r="N903" i="6"/>
  <c r="N904" i="6"/>
  <c r="N905" i="6"/>
  <c r="N906" i="6"/>
  <c r="N907" i="6"/>
  <c r="N908" i="6"/>
  <c r="N909" i="6"/>
  <c r="N910" i="6"/>
  <c r="N911" i="6"/>
  <c r="N912" i="6"/>
  <c r="N913" i="6"/>
  <c r="N914" i="6"/>
  <c r="N915" i="6"/>
  <c r="N916" i="6"/>
  <c r="N917" i="6"/>
  <c r="N918" i="6"/>
  <c r="N919" i="6"/>
  <c r="N920" i="6"/>
  <c r="N921" i="6"/>
  <c r="N922" i="6"/>
  <c r="N923" i="6"/>
  <c r="N924" i="6"/>
  <c r="N925" i="6"/>
  <c r="N926" i="6"/>
  <c r="N927" i="6"/>
  <c r="N928" i="6"/>
  <c r="N929" i="6"/>
  <c r="N930" i="6"/>
  <c r="N931" i="6"/>
  <c r="N932" i="6"/>
  <c r="N933" i="6"/>
  <c r="N934" i="6"/>
  <c r="N935" i="6"/>
  <c r="N936" i="6"/>
  <c r="N937" i="6"/>
  <c r="N938" i="6"/>
  <c r="N939" i="6"/>
  <c r="N940" i="6"/>
  <c r="N941" i="6"/>
  <c r="N942" i="6"/>
  <c r="N943" i="6"/>
  <c r="N944" i="6"/>
  <c r="N945" i="6"/>
  <c r="N946" i="6"/>
  <c r="N947" i="6"/>
  <c r="N948" i="6"/>
  <c r="N949" i="6"/>
  <c r="N950" i="6"/>
  <c r="N951" i="6"/>
  <c r="N952" i="6"/>
  <c r="N953" i="6"/>
  <c r="N954" i="6"/>
  <c r="N955" i="6"/>
  <c r="N956" i="6"/>
  <c r="N957" i="6"/>
  <c r="N958" i="6"/>
  <c r="N959" i="6"/>
  <c r="N960" i="6"/>
  <c r="N961" i="6"/>
  <c r="N962" i="6"/>
  <c r="N963" i="6"/>
  <c r="N964" i="6"/>
  <c r="N965" i="6"/>
  <c r="N966" i="6"/>
  <c r="N967" i="6"/>
  <c r="N968" i="6"/>
  <c r="N969" i="6"/>
  <c r="N970" i="6"/>
  <c r="N971" i="6"/>
  <c r="N972" i="6"/>
  <c r="N973" i="6"/>
  <c r="N974" i="6"/>
  <c r="N975" i="6"/>
  <c r="N976" i="6"/>
  <c r="N977" i="6"/>
  <c r="N978" i="6"/>
  <c r="N979" i="6"/>
  <c r="N980" i="6"/>
  <c r="N981" i="6"/>
  <c r="N982" i="6"/>
  <c r="N983" i="6"/>
  <c r="N984" i="6"/>
  <c r="N985" i="6"/>
  <c r="N986" i="6"/>
  <c r="N987" i="6"/>
  <c r="N988" i="6"/>
  <c r="N989" i="6"/>
  <c r="N990" i="6"/>
  <c r="N991" i="6"/>
  <c r="N992" i="6"/>
  <c r="N993" i="6"/>
  <c r="N994" i="6"/>
  <c r="N995" i="6"/>
  <c r="N996" i="6"/>
  <c r="N997" i="6"/>
  <c r="N998" i="6"/>
  <c r="N999" i="6"/>
  <c r="N1000" i="6"/>
  <c r="N1001" i="6"/>
  <c r="N1002" i="6"/>
  <c r="N1003" i="6"/>
  <c r="N1004" i="6"/>
  <c r="N1005" i="6"/>
  <c r="N1006" i="6"/>
  <c r="A6" i="3"/>
  <c r="A5" i="3"/>
  <c r="A4" i="3"/>
  <c r="A7" i="9"/>
  <c r="A6" i="9"/>
  <c r="A5" i="9"/>
  <c r="A6" i="8"/>
  <c r="A5" i="8"/>
  <c r="A4" i="8" l="1"/>
  <c r="C710" i="9" l="1"/>
  <c r="D708" i="9"/>
  <c r="D700" i="9"/>
  <c r="D691" i="9"/>
  <c r="D680" i="9"/>
  <c r="E679" i="9" s="1"/>
  <c r="D664" i="9"/>
  <c r="E663" i="9" s="1"/>
  <c r="D648" i="9"/>
  <c r="D644" i="9"/>
  <c r="D627" i="9"/>
  <c r="D620" i="9"/>
  <c r="D611" i="9"/>
  <c r="D602" i="9"/>
  <c r="D597" i="9"/>
  <c r="D583" i="9"/>
  <c r="D579" i="9"/>
  <c r="D571" i="9"/>
  <c r="D568" i="9"/>
  <c r="D554" i="9"/>
  <c r="D548" i="9"/>
  <c r="D543" i="9"/>
  <c r="D530" i="9"/>
  <c r="D523" i="9"/>
  <c r="D509" i="9"/>
  <c r="D492" i="9"/>
  <c r="D488" i="9"/>
  <c r="D479" i="9"/>
  <c r="D470" i="9"/>
  <c r="D458" i="9"/>
  <c r="D449" i="9"/>
  <c r="D440" i="9"/>
  <c r="D432" i="9"/>
  <c r="D429" i="9"/>
  <c r="D420" i="9"/>
  <c r="D412" i="9"/>
  <c r="D399" i="9"/>
  <c r="D383" i="9"/>
  <c r="D379" i="9"/>
  <c r="D362" i="9"/>
  <c r="D356" i="9"/>
  <c r="D347" i="9"/>
  <c r="D338" i="9"/>
  <c r="D333" i="9"/>
  <c r="D319" i="9"/>
  <c r="D315" i="9"/>
  <c r="D307" i="9"/>
  <c r="D304" i="9"/>
  <c r="D290" i="9"/>
  <c r="D284" i="9"/>
  <c r="D279" i="9"/>
  <c r="D266" i="9"/>
  <c r="D259" i="9"/>
  <c r="D245" i="9"/>
  <c r="D228" i="9"/>
  <c r="D224" i="9"/>
  <c r="D215" i="9"/>
  <c r="D206" i="9"/>
  <c r="D194" i="9"/>
  <c r="D185" i="9"/>
  <c r="D176" i="9"/>
  <c r="D168" i="9"/>
  <c r="D165" i="9"/>
  <c r="D156" i="9"/>
  <c r="D148" i="9"/>
  <c r="D135" i="9"/>
  <c r="C131" i="9"/>
  <c r="D113" i="9"/>
  <c r="D96" i="9"/>
  <c r="D91" i="9"/>
  <c r="D81" i="9"/>
  <c r="D70" i="9"/>
  <c r="D66" i="9"/>
  <c r="D62" i="9"/>
  <c r="D59" i="9"/>
  <c r="D54" i="9"/>
  <c r="D51" i="9"/>
  <c r="D42" i="9"/>
  <c r="D33" i="9"/>
  <c r="D30" i="9"/>
  <c r="D25" i="9"/>
  <c r="D15" i="9"/>
  <c r="C10" i="9"/>
  <c r="C8" i="9"/>
  <c r="E699" i="8"/>
  <c r="E692" i="8"/>
  <c r="E684" i="8"/>
  <c r="E682" i="8"/>
  <c r="E672" i="8"/>
  <c r="E662" i="8"/>
  <c r="E657" i="8"/>
  <c r="E651" i="8"/>
  <c r="E644" i="8"/>
  <c r="E639" i="8"/>
  <c r="E635" i="8"/>
  <c r="E633" i="8"/>
  <c r="E628" i="8"/>
  <c r="E625" i="8"/>
  <c r="E621" i="8"/>
  <c r="D617" i="8"/>
  <c r="E612" i="8"/>
  <c r="E605" i="8"/>
  <c r="E603" i="8"/>
  <c r="E600" i="8"/>
  <c r="E598" i="8"/>
  <c r="E595" i="8"/>
  <c r="E591" i="8"/>
  <c r="E582" i="8"/>
  <c r="E578" i="8"/>
  <c r="F577" i="8"/>
  <c r="E563" i="8"/>
  <c r="E559" i="8"/>
  <c r="E552" i="8"/>
  <c r="E540" i="8"/>
  <c r="E533" i="8"/>
  <c r="E527" i="8"/>
  <c r="E503" i="8"/>
  <c r="E490" i="8"/>
  <c r="E488" i="8"/>
  <c r="E486" i="8"/>
  <c r="E483" i="8"/>
  <c r="E480" i="8"/>
  <c r="E478" i="8"/>
  <c r="E476" i="8"/>
  <c r="E473" i="8"/>
  <c r="E461" i="8"/>
  <c r="E458" i="8"/>
  <c r="E440" i="8"/>
  <c r="E437" i="8"/>
  <c r="E433" i="8"/>
  <c r="E428" i="8"/>
  <c r="E423" i="8"/>
  <c r="E406" i="8"/>
  <c r="E392" i="8"/>
  <c r="E389" i="8"/>
  <c r="E383" i="8"/>
  <c r="E375" i="8"/>
  <c r="E359" i="8"/>
  <c r="D355" i="8"/>
  <c r="I6" i="7" s="1"/>
  <c r="E353" i="8"/>
  <c r="E351" i="8"/>
  <c r="E349" i="8"/>
  <c r="E341" i="8"/>
  <c r="E334" i="8"/>
  <c r="E327" i="8"/>
  <c r="E308" i="8"/>
  <c r="E293" i="8"/>
  <c r="E221" i="8"/>
  <c r="E216" i="8"/>
  <c r="E214" i="8"/>
  <c r="E199" i="8"/>
  <c r="E193" i="8"/>
  <c r="E179" i="8"/>
  <c r="E168" i="8"/>
  <c r="G7" i="7" s="1"/>
  <c r="I7" i="7" s="1"/>
  <c r="E156" i="8"/>
  <c r="E148" i="8"/>
  <c r="E143" i="8"/>
  <c r="E135" i="8"/>
  <c r="E109" i="8"/>
  <c r="E101" i="8"/>
  <c r="E93" i="8"/>
  <c r="E90" i="8"/>
  <c r="E84" i="8"/>
  <c r="E81" i="8"/>
  <c r="E73" i="8"/>
  <c r="E66" i="8"/>
  <c r="E48" i="8"/>
  <c r="E43" i="8"/>
  <c r="E35" i="8"/>
  <c r="E25" i="8"/>
  <c r="E15" i="8"/>
  <c r="D8" i="8"/>
  <c r="E6" i="6" s="1"/>
  <c r="D7" i="8"/>
  <c r="A3" i="6"/>
  <c r="C7" i="3"/>
  <c r="C8" i="3"/>
  <c r="F358" i="8" l="1"/>
  <c r="F502" i="8"/>
  <c r="F326" i="8"/>
  <c r="G8" i="7"/>
  <c r="I8" i="7" s="1"/>
  <c r="F220" i="8"/>
  <c r="F178" i="8"/>
  <c r="E617" i="8"/>
  <c r="F532" i="8"/>
  <c r="F638" i="8"/>
  <c r="E24" i="9"/>
  <c r="E398" i="9"/>
  <c r="F42" i="8"/>
  <c r="F348" i="8"/>
  <c r="F439" i="8"/>
  <c r="F620" i="8"/>
  <c r="F681" i="8"/>
  <c r="D710" i="9"/>
  <c r="E355" i="8"/>
  <c r="F650" i="8"/>
  <c r="F80" i="8"/>
  <c r="G9" i="7" s="1"/>
  <c r="I9" i="7" s="1"/>
  <c r="D131" i="9"/>
  <c r="E134" i="9"/>
  <c r="E690" i="9"/>
  <c r="E710" i="9" s="1"/>
  <c r="E14" i="9"/>
  <c r="E131" i="9" s="1"/>
  <c r="F14" i="8"/>
  <c r="F617" i="8" l="1"/>
  <c r="F355" i="8"/>
  <c r="C288" i="3"/>
  <c r="D282" i="3"/>
  <c r="D280" i="3"/>
  <c r="D278" i="3"/>
  <c r="D274" i="3"/>
  <c r="D270" i="3"/>
  <c r="D267" i="3"/>
  <c r="D265" i="3"/>
  <c r="D261" i="3"/>
  <c r="D257" i="3"/>
  <c r="D251" i="3"/>
  <c r="D244" i="3"/>
  <c r="D239" i="3"/>
  <c r="D235" i="3"/>
  <c r="D228" i="3"/>
  <c r="D226" i="3"/>
  <c r="D222" i="3"/>
  <c r="D218" i="3"/>
  <c r="D215" i="3"/>
  <c r="D213" i="3"/>
  <c r="D209" i="3"/>
  <c r="D205" i="3"/>
  <c r="D199" i="3"/>
  <c r="D192" i="3"/>
  <c r="D187" i="3"/>
  <c r="D183" i="3"/>
  <c r="C179" i="3"/>
  <c r="D172" i="3"/>
  <c r="D169" i="3"/>
  <c r="D166" i="3"/>
  <c r="D164" i="3"/>
  <c r="D162" i="3"/>
  <c r="D160" i="3"/>
  <c r="D156" i="3"/>
  <c r="D152" i="3"/>
  <c r="D138" i="3"/>
  <c r="D134" i="3"/>
  <c r="D129" i="3"/>
  <c r="D120" i="3"/>
  <c r="D116" i="3"/>
  <c r="D112" i="3"/>
  <c r="D108" i="3"/>
  <c r="D103" i="3"/>
  <c r="D99" i="3"/>
  <c r="D96" i="3"/>
  <c r="D88" i="3"/>
  <c r="D85" i="3"/>
  <c r="D82" i="3"/>
  <c r="D80" i="3"/>
  <c r="D78" i="3"/>
  <c r="D76" i="3"/>
  <c r="D72" i="3"/>
  <c r="D68" i="3"/>
  <c r="D54" i="3"/>
  <c r="D50" i="3"/>
  <c r="D45" i="3"/>
  <c r="D36" i="3"/>
  <c r="D32" i="3"/>
  <c r="D28" i="3"/>
  <c r="D24" i="3"/>
  <c r="D19" i="3"/>
  <c r="D15" i="3"/>
  <c r="D12" i="3"/>
  <c r="E264" i="3" l="1"/>
  <c r="C6" i="6"/>
  <c r="D288" i="3"/>
  <c r="D179" i="3"/>
  <c r="E212" i="3"/>
  <c r="E119" i="3"/>
  <c r="E49" i="3"/>
  <c r="E133" i="3"/>
  <c r="E234" i="3"/>
  <c r="E269" i="3"/>
  <c r="E35" i="3"/>
  <c r="E217" i="3"/>
  <c r="E182" i="3"/>
  <c r="E11" i="3"/>
  <c r="E95" i="3"/>
  <c r="H6" i="6" l="1"/>
  <c r="E179" i="3"/>
  <c r="E288" i="3"/>
  <c r="D9" i="8"/>
  <c r="D10" i="8" s="1"/>
  <c r="D11" i="8" s="1"/>
  <c r="E687" i="8"/>
  <c r="E717" i="8" s="1"/>
  <c r="D717" i="8"/>
  <c r="C685" i="9" l="1"/>
  <c r="C686" i="9"/>
  <c r="F686" i="8"/>
  <c r="F717" i="8" s="1"/>
  <c r="D684" i="9" l="1"/>
  <c r="E683" i="9" s="1"/>
  <c r="E687" i="9" s="1"/>
  <c r="C687" i="9"/>
  <c r="C9" i="9"/>
  <c r="C11" i="9" s="1"/>
  <c r="D687" i="9" l="1"/>
</calcChain>
</file>

<file path=xl/sharedStrings.xml><?xml version="1.0" encoding="utf-8"?>
<sst xmlns="http://schemas.openxmlformats.org/spreadsheetml/2006/main" count="3634" uniqueCount="2696">
  <si>
    <t>ACTIVOS</t>
  </si>
  <si>
    <t>EFECTIVO Y EQUIVALENTES AL EFECTIVO</t>
  </si>
  <si>
    <t>EFECTIVO</t>
  </si>
  <si>
    <t>CAJA GENERAL</t>
  </si>
  <si>
    <t>CAJAS MENORES</t>
  </si>
  <si>
    <t>CAJA MONEDA EXTRANJERA</t>
  </si>
  <si>
    <t>BANCOS CUENTAS CORRIENTES-MONEDA NACIONAL</t>
  </si>
  <si>
    <t>BANCOS CUENTAS CORRIENTES-MONEDA EXTRANJERA</t>
  </si>
  <si>
    <t>BANCOS CUENTAS DE AHORRO-BANCOS MONEDA NACIONAL</t>
  </si>
  <si>
    <t>CAJA</t>
  </si>
  <si>
    <t>DEPÓSITOS EN INSTITUCIONES FINANCIERAS</t>
  </si>
  <si>
    <t>REMESAS EN TRÁNSITO</t>
  </si>
  <si>
    <t>FONDOS CON DESTINACIÓN ESPECÍFICA</t>
  </si>
  <si>
    <t>CUENTAS DE ALTO COSTO-ATENCIÓN DE ENFERMEDADES RUINOSAS Y CATASTRÓFICAS</t>
  </si>
  <si>
    <t>CUENTAS DE ALTO COSTO-PROTECCIÓN ESPECÍFICA, DETECCIÓN TEMPRANA Y ATENCIÓN DE ENFERMEDADES DE INTERÉS EN SALUD PÚBLICA</t>
  </si>
  <si>
    <t>DEPÓSITOS JUDICIALES-EMBARGOS</t>
  </si>
  <si>
    <t>EQUIVALENTES AL EFECTIVO</t>
  </si>
  <si>
    <t>INVERSIONES A CORTO PLAZO</t>
  </si>
  <si>
    <t>ACCIONES PREFERENTES ADQUIRIDAS CON PROXIMIDAD VENCIMIENTO</t>
  </si>
  <si>
    <t>SOBREGIROS</t>
  </si>
  <si>
    <t>OTROS EQUIVALENTES AL EFECTIVO</t>
  </si>
  <si>
    <t>INVERSIONES E INSTRUMENTOS DERIVADOS</t>
  </si>
  <si>
    <t>DERECHOS DE RECOMPRA DE INVERSIONES</t>
  </si>
  <si>
    <t>INVERSIONES EN INSTRUMENTOS DE DEUDA AL COSTO</t>
  </si>
  <si>
    <t>INVERSIONES EN INSTRUMENTOS DE PATRIMONIO AL COSTO</t>
  </si>
  <si>
    <t>INVERSIONES EN ASOCIADAS AL COSTO</t>
  </si>
  <si>
    <t>INVERSIONES EN NEGOCIOS CONJUNTOS AL COSTO</t>
  </si>
  <si>
    <t>INVERSIONES EN INSTRUMENTOS DE DEUDA O PATRIMONIO AL COSTO</t>
  </si>
  <si>
    <t>CUOTAS O PARTES DE INTERÉS SOCIAL EN EL SGSSS</t>
  </si>
  <si>
    <t>CUOTAS O PARTES DE INTERÉS SOCIAL EN OTROS SECTORES</t>
  </si>
  <si>
    <t>ACCIONES EN EL SGSSS</t>
  </si>
  <si>
    <t>ACCIONES EN OTROS SECTORES</t>
  </si>
  <si>
    <t>CERTIFICADOS DE DEPÓSITO A TÉRMINO</t>
  </si>
  <si>
    <t>CERTIFICADOS DE REEMBOLSO TRIBUTARIO</t>
  </si>
  <si>
    <t>BONOS EMITIDOS POR EL GOBIERNO NACIONAL</t>
  </si>
  <si>
    <t>BONOS ORDINARIOS</t>
  </si>
  <si>
    <t>BONOS OBLIGATORIAMENTE CONVERTIBLES EN ACCIONES</t>
  </si>
  <si>
    <t>TÍTULOS DE TESORERÍA</t>
  </si>
  <si>
    <t>TÍTULOS DE DEUDA PÚBLICA INTERNA EMITIDOS O GARANTIZADOS POR LA NACIÓN</t>
  </si>
  <si>
    <t>TÍTULOS EMITIDOS O GARANTIZADOS POR FOGAFÍN</t>
  </si>
  <si>
    <t>PAPELES COMERCIALES</t>
  </si>
  <si>
    <t>ACEPTACIONES BANCARIAS</t>
  </si>
  <si>
    <t>OTROS TÍTULOS DE DEUDA</t>
  </si>
  <si>
    <t>APORTES EN COOPERATIVAS</t>
  </si>
  <si>
    <t>OTRAS OPERACIONES CONJUNTAS</t>
  </si>
  <si>
    <t>CUENTAS POR COBRAR</t>
  </si>
  <si>
    <t>DEUDORES DEL SISTEMA- PRECIO DE LA TRANSACCIÓN - VALOR NOMINAL</t>
  </si>
  <si>
    <t>CUENTAS POR COBRAR POR PRESTACIÓN DE SERVICIOS DE SALUD- PENDIENTE DE RADICAR</t>
  </si>
  <si>
    <t>CUENTAS POR COBRAR POR PRESTACIÓN DE SERVICIOS- RADICADA</t>
  </si>
  <si>
    <t>CUENTAS POR COBRAR A VINCULADOS ECONÓMICOS AL COSTO</t>
  </si>
  <si>
    <t>CUENTAS POR COBRAR A LA CONTROLADORA</t>
  </si>
  <si>
    <t>CUENTAS POR COBRAR -SUBSIDIARIAS</t>
  </si>
  <si>
    <t>CUENTAS POR COBRAR -NEGOCIOS CONJUNTOS</t>
  </si>
  <si>
    <t>CUENTAS POR COBRAR - ASOCIADAS</t>
  </si>
  <si>
    <t>CUENTAS POR COBRAR A SOCIOS Y ACCIONISTAS AL COSTO</t>
  </si>
  <si>
    <t>PRESTAMOS A SOCIOS</t>
  </si>
  <si>
    <t>PRESTAMOS A ACCIONISTAS</t>
  </si>
  <si>
    <t>ARRENDAMIENTO OPERATIVO</t>
  </si>
  <si>
    <t>TERRENOS</t>
  </si>
  <si>
    <t>CONSTRUCCIONES O EDIFICACIONES</t>
  </si>
  <si>
    <t>MAQUINARIA</t>
  </si>
  <si>
    <t>EQUIPO DE OFICINA</t>
  </si>
  <si>
    <t>MUEBLES Y ENSERES</t>
  </si>
  <si>
    <t>EQUIPO DE TRANSPORTE</t>
  </si>
  <si>
    <t>OTROS ACTIVOS</t>
  </si>
  <si>
    <t>ARRENDAMIENTO FINANCIERO</t>
  </si>
  <si>
    <t>ACTIVOS NO FINANCIEROS-ANTICIPOS</t>
  </si>
  <si>
    <t>PROVEEDORES</t>
  </si>
  <si>
    <t>CONTRATISTAS</t>
  </si>
  <si>
    <t>TRABAJADORES</t>
  </si>
  <si>
    <t>DEPÓSITOS PARA IMPORTACIONES</t>
  </si>
  <si>
    <t>DEPÓSITOS PARA SERVICIOS</t>
  </si>
  <si>
    <t>DEPÓSITOS PARA RESPONSABILIDADES</t>
  </si>
  <si>
    <t>DEPÓSITOS PARA JUICIOS EJECUTIVOS</t>
  </si>
  <si>
    <t>DEPÓSITOS PARA ADQUISICIÓN DE ACCIONES, CUOTAS O DERECHOS SOCIALES</t>
  </si>
  <si>
    <t>DEPÓSITOS EN GARANTÍA</t>
  </si>
  <si>
    <t>PROMESAS DE COMPRAVENTA -BIENES RAÍCES</t>
  </si>
  <si>
    <t>PROMESAS DE COMPRAVENTA -MAQUINARIA Y EQUIPO</t>
  </si>
  <si>
    <t>PROMESAS DE COMPRAVENTA -EQUIPO DE TRANSPORTE</t>
  </si>
  <si>
    <t>PROMESAS DE COMPRAVENTA -OTROS BIENES</t>
  </si>
  <si>
    <t>INTERESES</t>
  </si>
  <si>
    <t>HONORARIOS</t>
  </si>
  <si>
    <t>COMISIONES</t>
  </si>
  <si>
    <t>SEGUROS Y FIANZAS</t>
  </si>
  <si>
    <t>ARRENDAMIENTOS</t>
  </si>
  <si>
    <t>BODEGAJES</t>
  </si>
  <si>
    <t>MANTENIMIENTO EQUIPOS</t>
  </si>
  <si>
    <t>SERVICIOS</t>
  </si>
  <si>
    <t>IMPRESOS, PUBLICACIONES, SUSCRIPCIONES Y AFILIACIONES</t>
  </si>
  <si>
    <t>ESTUDIOS Y PROYECTOS</t>
  </si>
  <si>
    <t>OTROS GASTOS PAGADOS POR ANTICIPADO</t>
  </si>
  <si>
    <t>OTROS ANTICIPOS</t>
  </si>
  <si>
    <t>ANTICIPO DE IMPUESTOS Y CONTRIBUCIONES O SALDOS A FAVOR</t>
  </si>
  <si>
    <t>ANTICIPO DE IMPUESTOS DE RENTA Y COMPLEMENTARIOS</t>
  </si>
  <si>
    <t>RETENCIÓN EN LA FUENTE</t>
  </si>
  <si>
    <t>IMPUESTO A LAS VENTAS RETENIDO</t>
  </si>
  <si>
    <t>IMPUESTO DE INDUSTRIA Y COMERCIO RETENIDO</t>
  </si>
  <si>
    <t>RETENCIÓN DE IMPUESTO SOBRE LA RENTA PARA LA EQUIDAD (CREE)</t>
  </si>
  <si>
    <t>IMPUESTOS DESCONTABLES</t>
  </si>
  <si>
    <t>OTROS ANTICIPOS DE IMPUESTOS Y CONTRIBUCIONES</t>
  </si>
  <si>
    <t>RECLAMACIONES</t>
  </si>
  <si>
    <t>A COMPAÑÍAS ASEGURADORAS</t>
  </si>
  <si>
    <t>A TRANSPORTADORES TERRESTRES</t>
  </si>
  <si>
    <t>A TRANSPORTADORES AÉREOS</t>
  </si>
  <si>
    <t>OTRAS RECLAMACIONES</t>
  </si>
  <si>
    <t>CUENTAS POR COBRAR A TRABAJADORES BENEFICIOS A EMPLEADOS AL COSTO</t>
  </si>
  <si>
    <t>VIVIENDA</t>
  </si>
  <si>
    <t>VEHÍCULOS</t>
  </si>
  <si>
    <t>EDUCACIÓN</t>
  </si>
  <si>
    <t>MÉDICOS Y SIMILARES</t>
  </si>
  <si>
    <t>CALAMIDAD DOMESTICA</t>
  </si>
  <si>
    <t>RESPONSABILIDADES</t>
  </si>
  <si>
    <t>OTROS PRESTAMOS A TRABAJADORES</t>
  </si>
  <si>
    <t>DEUDORES VARIOS</t>
  </si>
  <si>
    <t>DIVIDENDOS Y PARTICIPACIONES</t>
  </si>
  <si>
    <t>EMBARGOS JUDICIALES</t>
  </si>
  <si>
    <t>VENTA DE MATERIAL RECICLAJE E INSERVIBLE</t>
  </si>
  <si>
    <t>ENAJENACIÓN DE TERRENOS</t>
  </si>
  <si>
    <t>ENAJENACIÓN DE PROPIEDAD PLANTA Y EQUIPO</t>
  </si>
  <si>
    <t>ENAJENACIÓN DE INTANGIBLES</t>
  </si>
  <si>
    <t>PRÉSTAMO DE MEDICAMENTOS</t>
  </si>
  <si>
    <t>OTROS DEUDORES</t>
  </si>
  <si>
    <t>DETERIORO ACUMULADO DE CUENTAS POR COBRAR (CR)</t>
  </si>
  <si>
    <t>DEUDORES DEL SISTEMA- AL COSTO</t>
  </si>
  <si>
    <t>CUENTAS POR COBRAR A VINCULADOS ECONÓMICOS- AL COSTO</t>
  </si>
  <si>
    <t>CUENTAS POR COBRAR A SOCIOS Y ACCIONISTAS- AL COSTO</t>
  </si>
  <si>
    <t>CUENTAS POR COBRAR A TRABAJADORES BENEFICIOS A EMPLEADOS- AL COSTO</t>
  </si>
  <si>
    <t>INVENTARIOS</t>
  </si>
  <si>
    <t>INVENTARIOS PARA SER VENDIDOS</t>
  </si>
  <si>
    <t>PRODUCTOS TERMINADOS</t>
  </si>
  <si>
    <t>MEDICAMENTOS</t>
  </si>
  <si>
    <t>MATERIAL MÉDICO QUIRÚRGICO</t>
  </si>
  <si>
    <t>MATERIALES REACTIVOS Y DE LABORATORIO</t>
  </si>
  <si>
    <t>MATERIALES ODONTOLÓGICOS</t>
  </si>
  <si>
    <t>MATERIALES PARA IMAGENOLOGIA</t>
  </si>
  <si>
    <t>VÍVERES Y RANCHO</t>
  </si>
  <si>
    <t>BANCO DE SANGRE</t>
  </si>
  <si>
    <t>HUESOS</t>
  </si>
  <si>
    <t>OTROS ÓRGANOS Y TEJIDOS</t>
  </si>
  <si>
    <t>OTROS MATERIALES</t>
  </si>
  <si>
    <t>INVENTARIOS EN TRÁNSITO</t>
  </si>
  <si>
    <t>INVENTARIOS EN PODER DE TERCEROS</t>
  </si>
  <si>
    <t>INVENTARIOS EN PROCESO DE PRODUCCIÓN</t>
  </si>
  <si>
    <t>MATERIA PRIMA</t>
  </si>
  <si>
    <t>PRODUCTOS EN PROCESO</t>
  </si>
  <si>
    <t>ROPA HOSPITALARIA Y QUIRURGICA</t>
  </si>
  <si>
    <t>ELEMENTOS DE ASEO Y LAVANDERIA</t>
  </si>
  <si>
    <t>DETERIORO  DE INVENTARIOS (CR)</t>
  </si>
  <si>
    <t>PROPIEDAD PLANTA Y EQUIPO</t>
  </si>
  <si>
    <t>PROPIEDAD PLANTA Y EQUIPO AL MODELO DEL  COSTO</t>
  </si>
  <si>
    <t>CONSTRUCCIONES EN CURSO-CONSTRUCCIONES Y EDIFICACIONES</t>
  </si>
  <si>
    <t>CONSTRUCCIONES EN CURSO- PLANTAS Y REDES</t>
  </si>
  <si>
    <t>CONSTRUCCIONES EN CURSO- OTRAS CONSTRUCCIONES EN CURSO</t>
  </si>
  <si>
    <t>MAQUINARIA Y EQUIPO EN MONTAJE-MAQUINARIA Y EQUIPO</t>
  </si>
  <si>
    <t>MAQUINARIA Y EQUIPO EN MONTAJE-EQUIPO DE OFICINA</t>
  </si>
  <si>
    <t>MAQUINARIA Y EQUIPO EN MONTAJE-EQUIPO DE COMPUTACIÓN Y COMUNICACIÓN</t>
  </si>
  <si>
    <t>MAQUINARIA Y EQUIPO EN MONTAJE-EQUIPO MÉDICO-CIENTÍFICO</t>
  </si>
  <si>
    <t>MAQUINARIA Y EQUIPO EN MONTAJE-DOTACIÓN DE CLÍNICAS Y RESTAURANTES</t>
  </si>
  <si>
    <t>MAQUINARIA Y EQUIPO EN MONTAJE-EQUIPO DE TRANSPORTE</t>
  </si>
  <si>
    <t>MAQUINARIA Y EQUIPO EN MONTAJE-PLANTAS Y REDES</t>
  </si>
  <si>
    <t>MAQUINARIA Y EQUIPO EN MONTAJE-OTRAS MAQUINARIAS, PLANTAS Y EQUIPO EN MONTAJE</t>
  </si>
  <si>
    <t>CONSTRUCCIONES Y EDIFICACIONES-EDIFICIOS</t>
  </si>
  <si>
    <t>CONSTRUCCIONES Y EDIFICACIONES-OFICINAS</t>
  </si>
  <si>
    <t>CONSTRUCCIONES Y EDIFICACIONES-CLÍNICAS Y HOSPITALES</t>
  </si>
  <si>
    <t>CONSTRUCCIONES Y EDIFICACIONES-OTRAS CONSTRUCCIONES Y EDIFICACIONES</t>
  </si>
  <si>
    <t>MAQUINARIA Y EQUIPO- INDUSTRIAL</t>
  </si>
  <si>
    <t>MAQUINARIA Y EQUIPO- EQUIPO DE MÚSICA</t>
  </si>
  <si>
    <t>MAQUINARIA Y EQUIPO- EQUIPO DE RECREACIÓN Y DEPORTE</t>
  </si>
  <si>
    <t>MAQUINARIA Y EQUIPO- EQUIPO DE ENSEÑANZA</t>
  </si>
  <si>
    <t>MAQUINARIA Y EQUIPO- ARMAMENTO DE VIGILANCIA</t>
  </si>
  <si>
    <t>MAQUINARIA Y EQUIPO- HERRAMIENTAS Y ACCESORIOS</t>
  </si>
  <si>
    <t>MAQUINARIA Y EQUIPO- OTRA MAQUINARIA Y EQUIPO</t>
  </si>
  <si>
    <t>EQUIPO DE OFICINA-MUEBLES Y ENSERES</t>
  </si>
  <si>
    <t>EQUIPO DE OFICINA-EQUIPOS</t>
  </si>
  <si>
    <t>EQUIPO DE OFICINA-OTROS EQUIPOS DE OFICINA</t>
  </si>
  <si>
    <t>EQUIPO DE COMPUTACIÓN Y COMUNICACIÓN-EQUIPOS DE PROCESAMIENTOS DE DATOS</t>
  </si>
  <si>
    <t>EQUIPO DE COMPUTACIÓN Y COMUNICACIÓN-EQUIPOS DE TELECOMUNICACIONES</t>
  </si>
  <si>
    <t>EQUIPO DE COMPUTACIÓN Y COMUNICACIÓN-EQUIPOS DE RADIO</t>
  </si>
  <si>
    <t>EQUIPO DE COMPUTACIÓN Y COMUNICACIÓN-SATÉLITES Y ANTENAS</t>
  </si>
  <si>
    <t>EQUIPO DE COMPUTACIÓN Y COMUNICACIÓN-LÍNEAS TELEFÓNICAS</t>
  </si>
  <si>
    <t>EQUIPO DE COMPUTACIÓN Y COMUNICACIÓN-OTROS EQUIPOS DE COMPUTACIÓN Y COMUNICACIÓN</t>
  </si>
  <si>
    <t>EQUIPO MÉDICO CIENTÍFICO-EQUIPO DE INVESTIGACIÓN</t>
  </si>
  <si>
    <t>EQUIPO MÉDICO CIENTÍFICO-EQUIPO DE LABORATORIO</t>
  </si>
  <si>
    <t>EQUIPO MÉDICO CIENTÍFICO-EQUIPO DE URGENCIAS</t>
  </si>
  <si>
    <t>EQUIPO MÉDICO CIENTÍFICO-HOSPITALIZACIÓN</t>
  </si>
  <si>
    <t>DOTACIÓN DE CLÍNICAS Y RESTAURANTES-MOBILIARIO Y EQUIPO DE CLÍNICAS</t>
  </si>
  <si>
    <t>DOTACIÓN DE CLÍNICAS Y RESTAURANTES-MAQUINARIA Y EQUIPO DE RESTAURANTE Y CAFETERÍA</t>
  </si>
  <si>
    <t>DOTACIÓN DE CLÍNICAS Y RESTAURANTES-MAQUINARIA Y EQUIPO DE CALDERAS</t>
  </si>
  <si>
    <t>DOTACIÓN DE CLÍNICAS Y RESTAURANTES-MAQUINARIA Y EQUIPO DE LAVANDERÍA</t>
  </si>
  <si>
    <t>DOTACIÓN DE CLÍNICAS Y RESTAURANTES-OTROS DOTACIÓN DE CLÍNICAS Y RESTAURANTES</t>
  </si>
  <si>
    <t>EQUIPO FLUVIAL Y/O MARÍTIMO-BOTES</t>
  </si>
  <si>
    <t>EQUIPO FLUVIAL Y/O MARÍTIMO-BOYAS</t>
  </si>
  <si>
    <t>EQUIPO FLUVIAL Y/O MARÍTIMO-AMARRES</t>
  </si>
  <si>
    <t>EQUIPO FLUVIAL Y/O MARÍTIMO-CONTENEDORES Y CHASISES</t>
  </si>
  <si>
    <t>EQUIPO FLUVIAL Y/O MARÍTIMO-GABARRAS</t>
  </si>
  <si>
    <t>EQUIPO FLUVIAL Y/O MARÍTIMO-OTRO EQUIPO FLUVIAL Y MARÍTIMO</t>
  </si>
  <si>
    <t>EQUIPO AÉREO-AVIONETAS</t>
  </si>
  <si>
    <t>EQUIPO AÉREO-HELICÓPTEROS</t>
  </si>
  <si>
    <t>EQUIPO AÉREO-EQUIPOS DE VUELO</t>
  </si>
  <si>
    <t>EQUIPO AÉREO-OTRA FLOTA Y EQUIPO AÉREO</t>
  </si>
  <si>
    <t>PLANTAS Y REDES-PLANTAS DE GENERACIÓN HIDRÁULICA</t>
  </si>
  <si>
    <t>PLANTAS Y REDES-PLANTAS DE GENERACIÓN TÉRMICA</t>
  </si>
  <si>
    <t>PLANTAS Y REDES-PLANTAS DE GENERACIÓN A GAS</t>
  </si>
  <si>
    <t>PLANTAS Y REDES-PLANTAS DE GENERACIÓN DIÉSEL, GASOLINA Y PETRÓLEO</t>
  </si>
  <si>
    <t>PLANTAS Y REDES-OTRAS PLANTAS Y REDES</t>
  </si>
  <si>
    <t>PROPIEDADES DE INVERSIÓN (TERRENOS) AL COSTO</t>
  </si>
  <si>
    <t>PROPIEDADES DE INVERSIÓN (EDIFICACIONES) AL COSTO</t>
  </si>
  <si>
    <t>PROPIEDADES DE INVERSIÓN (TERRENOS CON USO INDETERMINADO) AL COSTO</t>
  </si>
  <si>
    <t>PROPIEDADES DE INVERSIÓN (EDIFICACIONES CON USO INDETERMINADO) AL COSTO</t>
  </si>
  <si>
    <t>CONSTRUCCIONES Y EDIFICACIONES</t>
  </si>
  <si>
    <t>MAQUINAIRA Y EQUIPO</t>
  </si>
  <si>
    <t>EQUIPO DE COMPUTACIÓN Y COMUNICACIÓN</t>
  </si>
  <si>
    <t>EQUIPO MÉDICO CIENTÍFICO</t>
  </si>
  <si>
    <t>DOTACIÓN DE CLÍNICAS Y RESTAURANTES</t>
  </si>
  <si>
    <t>EQUIPO FLUVIAL Y/O MARÍTIMO</t>
  </si>
  <si>
    <t>EQUIPO AÉREO</t>
  </si>
  <si>
    <t>PLANTAS Y REDES</t>
  </si>
  <si>
    <t>DETERIORO ACUMULADO  PROPIEDAD PLANTA Y EQUIPO MODELO DEL COSTO (CR)</t>
  </si>
  <si>
    <t>ACTIVOS INTANGIBLES  DISTINTOS A LA PLUSVALIA</t>
  </si>
  <si>
    <t>ACTIVOS INTANGIBLES AL COSTO</t>
  </si>
  <si>
    <t>PROGRAMAS Y APLICACIONES INFORMATICAS</t>
  </si>
  <si>
    <t>CONCESIONES Y FRANQUICIAS</t>
  </si>
  <si>
    <t>DERECHOS DE PROPIEDAD INTELECTUAL, PATENTES Y OTRAS MANIFESTACIONES DE LA PROPIEDAD INDUSTRIAL O DERECHOS DE EXPLOTACIÓN</t>
  </si>
  <si>
    <t>ACTIVOS INTANGIBLES EN DESARROLLO</t>
  </si>
  <si>
    <t>OTROS ACTIVOS INTANGIBLES  NO GENERADOS INTERNAMENTE</t>
  </si>
  <si>
    <t>AMORTIZACIÓN ACUMULADA DE ACTIVOS INTANGIBLES AL COSTO (CR)</t>
  </si>
  <si>
    <t>ACTIVOS INTANGIBLES EN PROCESO</t>
  </si>
  <si>
    <t>DETERIORO ACUMULADO DE ACTIVOS INTANGIBLES  AL COSTO (CR)</t>
  </si>
  <si>
    <t>OTROS ACTIVOS AL COSTO</t>
  </si>
  <si>
    <t>DEPRECIACIÓN OTROS ACTIVOS (CR)</t>
  </si>
  <si>
    <t>DETERIORO  OTROS ACTIVOS AL COSTO (CR)</t>
  </si>
  <si>
    <t>TOTAL ACTIVO</t>
  </si>
  <si>
    <t>PASIVOS</t>
  </si>
  <si>
    <t>PASIVOS FINANCIEROS</t>
  </si>
  <si>
    <t>OBLIGACIONES FINANCIERAS AL COSTO</t>
  </si>
  <si>
    <t>BANCOS NACIONALES-SOBREGIROS BANCARIO</t>
  </si>
  <si>
    <t>BANCOS NACIONALES-PAGARES</t>
  </si>
  <si>
    <t>BANCOS NACIONALES-CARTAS DE CRÉDITO</t>
  </si>
  <si>
    <t>BANCOS NACIONALES-ACEPTACIONES BANCARIAS</t>
  </si>
  <si>
    <t>CORPORACIONES FINANCIERAS-PAGARES</t>
  </si>
  <si>
    <t>CORPORACIONES FINANCIERAS-ACEPTACIONES BANCARIAS</t>
  </si>
  <si>
    <t>CORPORACIONES FINANCIERAS-CARTAS DE CRÉDITO</t>
  </si>
  <si>
    <t>COMPAÑIAS DE FINANCIAMIENTO COMERCIAL-PAGARES</t>
  </si>
  <si>
    <t>COMPAÑIAS DE FINANCIAMIENTO COMERCIAL-ACEPTACIONES FINANCIERAS</t>
  </si>
  <si>
    <t>COMPAÑIAS DE FINANCIAMIENTO COMERCIAL-OTRAS OBLIGACIONES</t>
  </si>
  <si>
    <t>ENTIDADES FINANCIERAS DEL EXTERIOR-OPERACIONES Y PRÉSTAMOS EN MONEDA EXTRANJERA</t>
  </si>
  <si>
    <t>OTRAS OBLIGACIONES-PARTICULARES</t>
  </si>
  <si>
    <t>OTRAS OBLIGACIONES-COMPAÑIAS VINCULADAS</t>
  </si>
  <si>
    <t>OTRAS OBLIGACIONES</t>
  </si>
  <si>
    <t>CUENTAS POR PAGAR-AL COSTO</t>
  </si>
  <si>
    <t>PROVEEDORES NACIONALES -BIENES Y SERVICIOS</t>
  </si>
  <si>
    <t>PROVEEDORES NACIONALES -PRESTADORES DE SERVICIOS DE SALUD</t>
  </si>
  <si>
    <t>PROVEEDORES NACIONALES -USUARIOS</t>
  </si>
  <si>
    <t>PROVEEDORES NACIONALES-PROYECTOS DE INVERSIÓN</t>
  </si>
  <si>
    <t>GLOSAS SOBRE FACTURACIÓN</t>
  </si>
  <si>
    <t>PROVEEDORES DEL EXTERIOR-BIENES Y SERVICIOS</t>
  </si>
  <si>
    <t>CUENTAS POR PAGAR PROVEEDORES (NO POS)</t>
  </si>
  <si>
    <t>CUENTAS POR PAGAR CON VINCULADAS- AL COSTO</t>
  </si>
  <si>
    <t>CUENTAS POR PAGAR -PARTES RELACIONADAS</t>
  </si>
  <si>
    <t>CUENTAS POR PAGAR -SUBSIDIARIAS</t>
  </si>
  <si>
    <t>CUENTAS POR PAGAR -NEGOCIOS CONJUNTOS</t>
  </si>
  <si>
    <t>CUENTAS POR PAGAR - NEGOCIOS CONJUNTOS</t>
  </si>
  <si>
    <t>CUENTAS POR PAGAR CON CONTRATISTAS- AL COSTO</t>
  </si>
  <si>
    <t>CUENTAS POR PAGAR A CONTRATISTAS NACIONALES</t>
  </si>
  <si>
    <t>CUENTAS POR PAGAR A CONTRATISTAS EXTRANJEROS</t>
  </si>
  <si>
    <t>CUENTAS POR PAGAR AL FOSYGA- AL COSTO</t>
  </si>
  <si>
    <t>CUENTAS POR PAGAR AL FOSYGA-COTIZACIONES A COMPENSAR</t>
  </si>
  <si>
    <t>CUENTAS POR PAGAR AL FOSYGA-COTIZACIONES-UPC ADICIONAL RECAUDADA</t>
  </si>
  <si>
    <t>CUENTAS POR PAGAR AL FOSYGA-COTIZACIONES-INTERÉS MORA Y SANCIONES</t>
  </si>
  <si>
    <t>CUENTAS POR PAGAR AL FOSYGA-COTIZACIONES-RENDIMIENTOS COTIZACIONES</t>
  </si>
  <si>
    <t>CUENTAS POR PAGAR AL FOSYGA-COTIZACIONES-SISTEMA GENERAL DE PARTICIPACIONES</t>
  </si>
  <si>
    <t>CUENTAS POR PAGAR AL FOSYGA-SOLIDARIDAD</t>
  </si>
  <si>
    <t>CUENTAS POR PAGAR AL FOSYGA-COMPENSACIÓN</t>
  </si>
  <si>
    <t>CUENTAS POR PAGAR AL FOSYGA-PROMOCIÓN Y PREVENCIÓN</t>
  </si>
  <si>
    <t>CUENTAS POR PAGAR AL FOSYGA-RENDIMIENTOS A DECLARAR</t>
  </si>
  <si>
    <t>CUENTAS POR PAGAR AL FOSYGA-SALDO NO COMPENSADO POR PAGAR</t>
  </si>
  <si>
    <t>CUENTAS POR PAGAR AL FOSYGA-GIRO DIRECTO POR GLOSAS POR PAGAR</t>
  </si>
  <si>
    <t>CUENTAS POR PAGAR AL FOSYGA-OTROS INGRESOS AL SISTEMA</t>
  </si>
  <si>
    <t>COSTOS Y GASTOS POR PAGAR AL COSTO</t>
  </si>
  <si>
    <t>GASTOS LEGALES</t>
  </si>
  <si>
    <t>LIBROS, SUSCRIPCIONES, PERIÓDICOS Y REVISTAS</t>
  </si>
  <si>
    <t>SERVICIOS TÉCNICOS</t>
  </si>
  <si>
    <t>SERVICIOS DE MANTENIMIENTO</t>
  </si>
  <si>
    <t>TRANSPORTES, FLETES Y ACARREOS</t>
  </si>
  <si>
    <t>SERVICIOS PÚBLICOS</t>
  </si>
  <si>
    <t>SEGUROS</t>
  </si>
  <si>
    <t>GASTOS DE VIAJE</t>
  </si>
  <si>
    <t>GASTOS DE REPRESENTACIÓN Y RELACIONES PUBLICAS</t>
  </si>
  <si>
    <t>SERVICIOS ADUANEROS</t>
  </si>
  <si>
    <t>PAPELERÍA Y ÚTILES DE OFICINA</t>
  </si>
  <si>
    <t>OTROS COSTOS Y GASTOS POR PAGAR</t>
  </si>
  <si>
    <t>DIVIDENDOS Y PARTICIPACIONES POR PAGAR AL COSTO</t>
  </si>
  <si>
    <t>PARTICIPACIONES POR PAGAR (AJUSTE)</t>
  </si>
  <si>
    <t>DIVIDENDOS POR PAGAR</t>
  </si>
  <si>
    <t>PARTICIPACIONES POR PAGAR</t>
  </si>
  <si>
    <t>APORTES AL ICBF, SENA Y CAJAS DE COMPENSACIÓN</t>
  </si>
  <si>
    <t>LIBRANZAS</t>
  </si>
  <si>
    <t>SINDICATOS</t>
  </si>
  <si>
    <t>COOPERATIVAS</t>
  </si>
  <si>
    <t>OTROS</t>
  </si>
  <si>
    <t>IMPUESTOS, GRAVAMENES Y TASAS</t>
  </si>
  <si>
    <t>RETENCION EN LA FUENTE</t>
  </si>
  <si>
    <t>SALARIOS Y PAGOS LABORALES</t>
  </si>
  <si>
    <t>DIVIDENDOS Y/O PARTICIPACIONES</t>
  </si>
  <si>
    <t>RENDIMIENTOS FINANCIEROS</t>
  </si>
  <si>
    <t>COMPRAS</t>
  </si>
  <si>
    <t>LOTERÍAS, RIFAS, APUESTAS Y SIMILARES</t>
  </si>
  <si>
    <t>POR PAGOS AL EXTERIOR</t>
  </si>
  <si>
    <t>POR INGRESOS OBTENIDOS EN EL EXTERIOR</t>
  </si>
  <si>
    <t>POR IMPUESTO DE TIMBRE</t>
  </si>
  <si>
    <t>OTRAS RETENCIONES Y PATRIMONIO</t>
  </si>
  <si>
    <t>AUTORRETENCIONES</t>
  </si>
  <si>
    <t>RETENCIÓN POR IVA</t>
  </si>
  <si>
    <t>RETENCIÓN POR ICA</t>
  </si>
  <si>
    <t>DE RENTA Y COMPLEMENTARIOS</t>
  </si>
  <si>
    <t>VIGENCIA FISCAL CORRIENTE</t>
  </si>
  <si>
    <t>VIGENCIAS FISCALES ANTERIORES</t>
  </si>
  <si>
    <t>IMPUESTO SOBRE LAS VENTAS POR PAGAR</t>
  </si>
  <si>
    <t>VENTA DE BIENES</t>
  </si>
  <si>
    <t>VENTA DE SERVICIOS</t>
  </si>
  <si>
    <t>DEVOLUCIONES EN COMPRAS DE BIENES</t>
  </si>
  <si>
    <t>DEVOLUCIONES EN COMPRAS DE SERVICIOS</t>
  </si>
  <si>
    <t>COMPRA DE BIENES</t>
  </si>
  <si>
    <t>COMPRA DE SERVICIOS</t>
  </si>
  <si>
    <t>DEVOLUCIONES EN VENTAS DE BIENES</t>
  </si>
  <si>
    <t>DEVOLUCIONES EN VENTAS DE SERVICIOS</t>
  </si>
  <si>
    <t>VALOR PAGADO</t>
  </si>
  <si>
    <t>POR IMPORTACIONES</t>
  </si>
  <si>
    <t>DE INDUSTRIA Y COMERCIO</t>
  </si>
  <si>
    <t>A LA PROPIEDAD RAIZ</t>
  </si>
  <si>
    <t>IMPUESTO PREDIAL</t>
  </si>
  <si>
    <t>DERECHOS SOBRE INSTRUMENTOS PUBLICOS</t>
  </si>
  <si>
    <t>SOBRE INSTRUMENTOS PÚBLICOS</t>
  </si>
  <si>
    <t>DE VALORIZACION</t>
  </si>
  <si>
    <t>DE VEHICULOS</t>
  </si>
  <si>
    <t>A LAS IMPORTACIONES</t>
  </si>
  <si>
    <t>IMPUESTO A LAS IMPORTACIONES</t>
  </si>
  <si>
    <t>IMPUESTO SOBRE LA RENTA PARA LA EQUIDAD (CREE)</t>
  </si>
  <si>
    <t>OTROS IMPUESTOS</t>
  </si>
  <si>
    <t>CONTRIBUCIÓN SOBRE TRANSACCIONES FINANCIERAS</t>
  </si>
  <si>
    <t>CUOTAS DE FISCALIZACIÓN Y AUDITAJE</t>
  </si>
  <si>
    <t>MULTAS Y SANCIONES</t>
  </si>
  <si>
    <t>INTERESES DE MORA</t>
  </si>
  <si>
    <t>IMPUESTO AL PATRIMONIO</t>
  </si>
  <si>
    <t>IMPUESTO A LA RIQUEZA</t>
  </si>
  <si>
    <t>OTROS IMPUESTOS DEPARTAMENTALES</t>
  </si>
  <si>
    <t>OTROS IMPUESTOS MUNICIPALES</t>
  </si>
  <si>
    <t>OTROS IMPUESTOS DISTRITALES</t>
  </si>
  <si>
    <t>OTROS IMPUESTOS NACIONALES</t>
  </si>
  <si>
    <t>BENEFICIOS A LOS EMPLEADOS</t>
  </si>
  <si>
    <t>BENEFICIOS A LOS EMPLEADOS A CORTO PLAZO</t>
  </si>
  <si>
    <t>NOMINAR POR PAGAR</t>
  </si>
  <si>
    <t>CESANTIAS</t>
  </si>
  <si>
    <t>INTERESES SOBRE CESANTÍAS</t>
  </si>
  <si>
    <t>VACACIONES</t>
  </si>
  <si>
    <t>LICENCIAS</t>
  </si>
  <si>
    <t>PRIMA DE SERVICIOS</t>
  </si>
  <si>
    <t>PRIMA DE NAVIDAD</t>
  </si>
  <si>
    <t>BONIFICACIONES</t>
  </si>
  <si>
    <t>OTRAS PRIMAS</t>
  </si>
  <si>
    <t>APORTES A RIESGOS LABORALES</t>
  </si>
  <si>
    <t>AUXILIOS FUNERARIOS</t>
  </si>
  <si>
    <t>REMUNERACIÓN POR SERVICIOS TÉCNICOS</t>
  </si>
  <si>
    <t>CAPACITACIÓN, BIENESTAR SOCIAL Y ESTÍMULOS</t>
  </si>
  <si>
    <t>DOTACIÓN Y SUMINISTRO A TRABAJADORES</t>
  </si>
  <si>
    <t>GASTOS DEPORTIVOS Y DE RECREACIÓN</t>
  </si>
  <si>
    <t>CONTRATOS DE PERSONAL TEMPORAL</t>
  </si>
  <si>
    <t>APORTES A FONDOS PENSIONALES - EMPLEADOR</t>
  </si>
  <si>
    <t>APORTES A SEGURIDAD SOCIAL EN SALUD - EMPLEADOR</t>
  </si>
  <si>
    <t>OTROS SALARIOS Y PRESTACIONES SOCIALES</t>
  </si>
  <si>
    <t>BENEFICIOS A LOS EMPLEADOS A LARGO PLAZO</t>
  </si>
  <si>
    <t>PRIMAS</t>
  </si>
  <si>
    <t>OTROS BENEFICIOS A LOS EMPLEADOS A LARGO PLAZO</t>
  </si>
  <si>
    <t>LITIGIOS Y DEMANDAS</t>
  </si>
  <si>
    <t>CIVILES</t>
  </si>
  <si>
    <t>PENALES</t>
  </si>
  <si>
    <t>ADMINISTRATIVAS</t>
  </si>
  <si>
    <t>OBLIGACIONES FISCALES</t>
  </si>
  <si>
    <t>DEMANDAS Y LITIGIOS LABORALES</t>
  </si>
  <si>
    <t>OTROS LITIGIOS Y DEMANDAS</t>
  </si>
  <si>
    <t>PARA COSTOS Y GASTOS</t>
  </si>
  <si>
    <t>GARANTÍAS</t>
  </si>
  <si>
    <t>MATERIALES Y REPUESTOS</t>
  </si>
  <si>
    <t>COSTOS POR DESMANTELAMIENTO DE ACTIVOS FIJOS</t>
  </si>
  <si>
    <t>OTROS COSTOS Y GASTOS ESTIMADOS</t>
  </si>
  <si>
    <t>PARA OBLIGACIONES FISCALES</t>
  </si>
  <si>
    <t>TASA POR UTILIZACIÓN DE PUERTOS</t>
  </si>
  <si>
    <t>DE VEHÍCULOS</t>
  </si>
  <si>
    <t>PARA MANTENIMIENTO Y REPARACIONES</t>
  </si>
  <si>
    <t>MAQUINARIA Y EQUIPO</t>
  </si>
  <si>
    <t>EQUIPO MÉDICO-CIENTÍFICO</t>
  </si>
  <si>
    <t>FLOTA Y EQUIPO AÉREO</t>
  </si>
  <si>
    <t>ACUEDUCTOS PLANTAS Y REDES</t>
  </si>
  <si>
    <t>ARMAMENTO DE VIGILANCIA</t>
  </si>
  <si>
    <t>OTROS ESTIMADOS PARA MANTENIMIENTO</t>
  </si>
  <si>
    <t>OTROS PASIVOS- ANTICIPOS Y AVANCES RECIBIDOS</t>
  </si>
  <si>
    <t>OTROS PASIVOS -ANTICIPOS Y AVANCES RECIBIDOS</t>
  </si>
  <si>
    <t>POR SERVICIOS DE SALUD</t>
  </si>
  <si>
    <t>SOBRE CONTRATOS</t>
  </si>
  <si>
    <t>OTROS ANTICIPOS Y AVANCES RECIBIDOS</t>
  </si>
  <si>
    <t>DEPÓSITOS RECIBIDOS</t>
  </si>
  <si>
    <t>PARA FUTURA SUSCRIPCIÓN DE ACCIONES</t>
  </si>
  <si>
    <t>PARA FUTURO PAGO DE CUOTAS O DERECHOS SOCIALES</t>
  </si>
  <si>
    <t>PARA GARANTÍA EN LA PRESTACIÓN DE SERVICIOS</t>
  </si>
  <si>
    <t>PARA GARANTÍA DE CONTRATOS</t>
  </si>
  <si>
    <t>DE LICITACIONES</t>
  </si>
  <si>
    <t>DE MANEJO DE BIENES</t>
  </si>
  <si>
    <t>FONDO DE RESERVA</t>
  </si>
  <si>
    <t>OTROS DEPÓSITOS RECIBIDOS</t>
  </si>
  <si>
    <t>RETENCIONES A TERCEROS SOBRE CONTRATOS</t>
  </si>
  <si>
    <t>CUMPLIMIENTO OBLIGACIONES LABORALES</t>
  </si>
  <si>
    <t>PARA ESTABILIDAD DE OBRA</t>
  </si>
  <si>
    <t>GARANTÍA CUMPLIMIENTO DE CONTRATOS</t>
  </si>
  <si>
    <t>INDEMNIZACIONES</t>
  </si>
  <si>
    <t>DEPÓSITOS JUDICIALES</t>
  </si>
  <si>
    <t>CUENTAS EN PARTICIPACION</t>
  </si>
  <si>
    <t>EN PRESTACIÓN DE SERVICIOS</t>
  </si>
  <si>
    <t>BONOS</t>
  </si>
  <si>
    <t>BONOS EN CIRCULACIÓN COMERCIALES</t>
  </si>
  <si>
    <t>PAGARÉS</t>
  </si>
  <si>
    <t>FONDOS SOCIALES, MUTUALES Y OTROS</t>
  </si>
  <si>
    <t>FONDO SOCIAL DE EDUCACIÓN</t>
  </si>
  <si>
    <t>FONDO SOCIAL DE SOLIDARIDAD</t>
  </si>
  <si>
    <t>FONDO DE RESERVA TÉCNICA</t>
  </si>
  <si>
    <t>FONDO SOCIAL DE RECREACIÓN</t>
  </si>
  <si>
    <t>FONDO DE BIENESTAR SOCIAL</t>
  </si>
  <si>
    <t>FONDO MUTUAL PARA OTROS FINES</t>
  </si>
  <si>
    <t>TOTAL PASIVO</t>
  </si>
  <si>
    <t>PATRIMONIO</t>
  </si>
  <si>
    <t>PATRIMONIO DE LAS ENTIDADES</t>
  </si>
  <si>
    <t>CAPITAL SUSCRITO Y PAGADO</t>
  </si>
  <si>
    <t>CAPITAL AUTORIZADO</t>
  </si>
  <si>
    <t>CAPITAL POR SUSCRIBIR (DB)</t>
  </si>
  <si>
    <t>CAPITAL SUSCRITO POR COBRAR (DB)</t>
  </si>
  <si>
    <t>ACCIONES, CUOTAS O PARTES DE INTERES SOCIAL PROPIAS EN CARTERA (DB)</t>
  </si>
  <si>
    <t>ACCIONES PROPIAS READQUIRIDAS (DB)</t>
  </si>
  <si>
    <t>CUOTAS O PARTES DE INTERÉS SOCIAL PROPIAS READQUIRIDAS (DB)</t>
  </si>
  <si>
    <t>APORTES SOCIALES</t>
  </si>
  <si>
    <t>CUOTAS O PARTES DE INTERÉS SOCIAL</t>
  </si>
  <si>
    <t>APORTES DE SOCIOS-FONDO MUTUO DE INVERSIÓN</t>
  </si>
  <si>
    <t>CONTRIBUCIÓN DE LA EMPRESA-FONDO MUTUO DE INVERSIÓN</t>
  </si>
  <si>
    <t>SUSCRIPCIONES DEL PÚBLICO</t>
  </si>
  <si>
    <t>CAPITAL ASIGNADO</t>
  </si>
  <si>
    <t>EN MONEDA NACIONAL</t>
  </si>
  <si>
    <t>FONDO SOCIAL MUTUAL</t>
  </si>
  <si>
    <t>EN ESPECIE</t>
  </si>
  <si>
    <t>EN DINERO</t>
  </si>
  <si>
    <t>SUPERAVIT DE CAPITAL</t>
  </si>
  <si>
    <t>PRIMA EN COLOCACIÓN DE ACCIONES</t>
  </si>
  <si>
    <t>PRIMA EN COLOCACIÓN DE ACCIONES POR COBRAR (DB)</t>
  </si>
  <si>
    <t>PRIMA EN COLOCACIÓN DE CUOTAS O PARTES DE INTERÉS SOCIAL</t>
  </si>
  <si>
    <t>PRIMA EN COLOCACIÓN DE CUOTAS O PARTES DE INTERÉS SOCIAL POR COBRAR (DB)</t>
  </si>
  <si>
    <t>DONACIONES</t>
  </si>
  <si>
    <t>EN VALORES MOBILIARIOS</t>
  </si>
  <si>
    <t>EN BIENES MUEBLES</t>
  </si>
  <si>
    <t>EN BIENES INMUEBLES</t>
  </si>
  <si>
    <t>EN INTANGIBLES</t>
  </si>
  <si>
    <t>RESERVAS</t>
  </si>
  <si>
    <t>RESERVAS OBLIGATORIAS</t>
  </si>
  <si>
    <t>RESERVAS OBLIGATORIAS-RESERVA LEGAL</t>
  </si>
  <si>
    <t>RESERVAS OBLIGATORIAS-RESERVAS POR DISPOSICIONES FISCALES</t>
  </si>
  <si>
    <t>RESERVAS OBLIGATORIAS-RESERVA PARA READQUISICIÓN DE ACCIONES</t>
  </si>
  <si>
    <t>RESERVAS OBLIGATORIAS-RESERVA PARA READQUISICIÓN DE CUOTAS O PARTES DE INTERÉS SOCIAL</t>
  </si>
  <si>
    <t>RESERVAS OBLIGATORIAS-OTRAS RESERVAS OBLIGATORIAS</t>
  </si>
  <si>
    <t>RESERVAS ESTATUTARIAS</t>
  </si>
  <si>
    <t>RESERVAS ESTATUTARIAS-PARA FUTURAS CAPITALIZACIONES</t>
  </si>
  <si>
    <t>RESERVAS ESTATUTARIAS-PARA REPOSICIÓN DE ACTIVOS</t>
  </si>
  <si>
    <t>RESERVAS ESTATUTARIAS-PARA FUTUROS ENSANCHES</t>
  </si>
  <si>
    <t>RESERVAS ESTATUTARIAS-OTRAS RESERVAS ESTATUTARIAS</t>
  </si>
  <si>
    <t>RESERVAS OCASIONALES</t>
  </si>
  <si>
    <t>RESERVAS OCASIONALES-PARA FUTURAS CAPITALIZACIONES</t>
  </si>
  <si>
    <t>RESERVAS OCASIONALES-PARA FUTUROS ENSANCHES</t>
  </si>
  <si>
    <t>RESERVAS OCASIONALES-PARA ADQUISICIÓN O REPOSICIÓN DE PROPIEDAD PLANTA Y EQUIPO</t>
  </si>
  <si>
    <t>RESERVAS OCASIONALES-PARA INVESTIGACIONES Y DESARROLLO</t>
  </si>
  <si>
    <t>RESERVAS OCASIONALES-PARA FOMENTO ECONÓMICO</t>
  </si>
  <si>
    <t>RESERVAS OCASIONALES-PARA CAPITAL DE TRABAJO</t>
  </si>
  <si>
    <t>PARA ESTABILIZACIÓN DE RENDIMIENTOS</t>
  </si>
  <si>
    <t>A DISPOSICIÓN DEL MÁXIMO ÓRGANO</t>
  </si>
  <si>
    <t>OTRAS RESERVAS OCASIONALES</t>
  </si>
  <si>
    <t>RESERVAS  Y FONDOS ENTIDADES SOLIDARIAS</t>
  </si>
  <si>
    <t>RESERVAS PROTECCIÓN DE APORTES</t>
  </si>
  <si>
    <t>POR VALORIZACIÓN DE INVERSIONES NEGOCIABLES</t>
  </si>
  <si>
    <t>RESERVAS DE ASAMBLEAS</t>
  </si>
  <si>
    <t>RESERVAS PARA CAPITAL DE TRABAJO</t>
  </si>
  <si>
    <t>RESERVA FUTUROS ENSANCHES</t>
  </si>
  <si>
    <t>OTRAS RESERVAS ENTIDADES SOLIDARIAS</t>
  </si>
  <si>
    <t>RESERVA PROTECCIÓN FONDO MUTUAL</t>
  </si>
  <si>
    <t>FONDO ESPECIAL</t>
  </si>
  <si>
    <t>DIVIDENDOS O PARTICIPACIONES DECRETADOS EN ACCIONES, CUOTAS O PARTES DE INTERES SOCIAL</t>
  </si>
  <si>
    <t>DIVIDENDOS DECRETADOS EN ACCIONES</t>
  </si>
  <si>
    <t>PARTICIPACIONES DECRETADAS EN CUOTAS O PARTES DE INTERES SOCIAL</t>
  </si>
  <si>
    <t>PARTICIPACIONES DECRETADAS EN CUOTAS O PARTES DE INTERÉS SOCIAL</t>
  </si>
  <si>
    <t>RESULTADOS DEL EJERCICIO</t>
  </si>
  <si>
    <t>UTILIDAD DEL EJERCICIO DE OPERACIONES CONTINUADAS</t>
  </si>
  <si>
    <t>UTILIDAD DEL EJERCICIO DE OPERACIONES DISCONTINUADAS</t>
  </si>
  <si>
    <t>PÉRDIDA DEL EJERCICIO DE OPERACIONES CONTINUADAS</t>
  </si>
  <si>
    <t>PERDIDA DEL EJERCICIO DE OPERACIONES DISCONTINUADAS</t>
  </si>
  <si>
    <t>RESULTADOS ACUMULADOS</t>
  </si>
  <si>
    <t>UTILIDADES O EXCEDENTES ACUMULADOS</t>
  </si>
  <si>
    <t>UTILIDADES ACUMULADAS (AJUSTE POR CORRECCIÓN DE ERRORES )</t>
  </si>
  <si>
    <t>UTILIDADES POR  AJUSTES POR CAMBIOS EN POLÍTICA CONTABLE</t>
  </si>
  <si>
    <t>PÉRDIDAS ACUMULADAS</t>
  </si>
  <si>
    <t>PERDIDAS ACUMULADAS (AJUSTE POR CORRECCIÓN DE ERRORES )</t>
  </si>
  <si>
    <t>PERDIDAS POR  AJUSTES POR CAMBIOS EN POLÍTICA CONTABLE</t>
  </si>
  <si>
    <t>INVERSIONES</t>
  </si>
  <si>
    <t>ACTIVOS INTANGIBLES</t>
  </si>
  <si>
    <t>PROPIEDADES DE INVERSIÓN</t>
  </si>
  <si>
    <t>OBLIGACIONES FINANCIERAS</t>
  </si>
  <si>
    <t>CUENTAS POR PAGAR</t>
  </si>
  <si>
    <t>IMPUESTOS Y GRAVÁMENES</t>
  </si>
  <si>
    <t>BENEFICIOS A EMPLEADOS</t>
  </si>
  <si>
    <t>PROVISIONES</t>
  </si>
  <si>
    <t>OTROS PASIVOS NO FINANCIEROS NO CORRIENTES</t>
  </si>
  <si>
    <t>OTROS PASIVOS</t>
  </si>
  <si>
    <t>RESERVAS TÉCNICAS</t>
  </si>
  <si>
    <t>OTROS IMPACTOS POR TRANSICIÓN</t>
  </si>
  <si>
    <t>TOTAL PATRIMONIO</t>
  </si>
  <si>
    <t>DIFERENCIA</t>
  </si>
  <si>
    <t>INGRESOS</t>
  </si>
  <si>
    <t>INGRESOS DE ACTIVIDADES ORDINARIAS DE LAS ENTIDADES QUE CONFORMAN EL SGSSS</t>
  </si>
  <si>
    <t>INGRESOS DE LAS INSTITUCIONES PRESTADORAS DE SERVICIOS DE SALUD</t>
  </si>
  <si>
    <t>UNIDAD FUNCIONAL DE URGENCIAS</t>
  </si>
  <si>
    <t>UNIDAD FUNCIONAL DE CONSULTA EXTERNA</t>
  </si>
  <si>
    <t>UNIDAD FUNCIONAL DE HOSPITALIZACIÓN E INTERNACIÓN</t>
  </si>
  <si>
    <t>UNIDAD FUNCIONAL DE QUIRÓFANOS Y SALAS DE PARTO</t>
  </si>
  <si>
    <t>UNIDAD FUNCIONAL DE APOYO DIAGNOSTICO</t>
  </si>
  <si>
    <t>UNIDAD FUNCIONAL DE APOYO TERAPÉUTICO</t>
  </si>
  <si>
    <t>UNIDAD FUNCIONAL DE MERCADEO</t>
  </si>
  <si>
    <t>OTRAS ACTIVIDADES RELACIONADAS CON LA SALUD</t>
  </si>
  <si>
    <t>FINANCIEROS</t>
  </si>
  <si>
    <t>GANANCIAS EN INVERSIONES EN INSTRUMENTOS DE DEUDA O PATRIMONIO AL COSTO</t>
  </si>
  <si>
    <t>GANANCIAS EN INVERSIONES EN ASOCIADAS AL COSTO</t>
  </si>
  <si>
    <t>GANANCIAS EN INVERSIONES EN NEGOCIOS CONJUNTOS AL COSTO</t>
  </si>
  <si>
    <t>DE SOCIEDADES ANÓNIMAS Y/O ASIMILADAS</t>
  </si>
  <si>
    <t>DE SOCIEDADES LIMITADAS Y/O ASIMILADAS</t>
  </si>
  <si>
    <t>ARRENDAMIENTOS OPERATIVOS</t>
  </si>
  <si>
    <t>ARRENDAMIENTOS FINANCIEROS</t>
  </si>
  <si>
    <t>SOBRE INVERSIONES</t>
  </si>
  <si>
    <t>DIVERSAS</t>
  </si>
  <si>
    <t>ASESORÍAS</t>
  </si>
  <si>
    <t>ASISTENCIA TÉCNICA</t>
  </si>
  <si>
    <t>ADMINISTRACIÓN DE VINCULADAS</t>
  </si>
  <si>
    <t>OTROS HONORARIOS</t>
  </si>
  <si>
    <t>ADMINISTRATIVOS</t>
  </si>
  <si>
    <t>OTROS SERVICIOS</t>
  </si>
  <si>
    <t>INGRESO POR DISPOSICIÓN DE ACTIVOS</t>
  </si>
  <si>
    <t>POR DISPOSICIÓN DE INVERSIONES</t>
  </si>
  <si>
    <t>POR DISPOSICIÓN DE  PROPIEDADES PLANTA Y EQUIPO</t>
  </si>
  <si>
    <t>POR DISPOSICIÓN DE OTROS BIENES</t>
  </si>
  <si>
    <t>DE INVERSIONES EN ENTIDADES ASOCIADAS</t>
  </si>
  <si>
    <t>EN OPERACIONES CONJUNTAS</t>
  </si>
  <si>
    <t>EN NEGOCIOS CONJUNTOS</t>
  </si>
  <si>
    <t>RECUPERACIONES</t>
  </si>
  <si>
    <t>RECLAMOS</t>
  </si>
  <si>
    <t>REINTEGRO POR PERSONAL EN COMISIÓN</t>
  </si>
  <si>
    <t>REINTEGRO GARANTÍAS</t>
  </si>
  <si>
    <t>DESCUENTOS CONCEDIDOS</t>
  </si>
  <si>
    <t>REINTEGRO PROVISIONES</t>
  </si>
  <si>
    <t>GASTOS BANCARIOS</t>
  </si>
  <si>
    <t>DE DEPRECIACIÓN</t>
  </si>
  <si>
    <t>REINTEGRO DE OTROS COSTOS Y GASTOS</t>
  </si>
  <si>
    <t>OTRAS RECUPERACIONES</t>
  </si>
  <si>
    <t>POR SINIESTRO</t>
  </si>
  <si>
    <t>POR SUMINISTROS</t>
  </si>
  <si>
    <t>LUCRO CESANTE COMPAÑÍAS DE SEGUROS</t>
  </si>
  <si>
    <t>DAÑO EMERGENTE COMPAÑÍAS DE SEGUROS</t>
  </si>
  <si>
    <t>POR PÉRDIDA DE MERCANCÍA</t>
  </si>
  <si>
    <t>POR INCUMPLIMIENTO DE CONTRATOS</t>
  </si>
  <si>
    <t>DE TERCEROS</t>
  </si>
  <si>
    <t>POR INCAPACIDADES</t>
  </si>
  <si>
    <t>OTRAS INDEMNIZACIONES</t>
  </si>
  <si>
    <t>REVERSIÓN DE LAS PÉRDIDAS POR DETERIORO DE VALOR</t>
  </si>
  <si>
    <t>DETERIORO DE CUENTAS POR COBRAR</t>
  </si>
  <si>
    <t>DETERIORO  DE INVENTARIOS</t>
  </si>
  <si>
    <t>DETERIORO  PROPIEDAD PLANTA Y EQUIPO MODELO DEL COSTO</t>
  </si>
  <si>
    <t>DETERIORO  OTROS ACTIVOS</t>
  </si>
  <si>
    <t>DIVERSOS</t>
  </si>
  <si>
    <t>APROVECHAMIENTOS</t>
  </si>
  <si>
    <t>AUXILIOS</t>
  </si>
  <si>
    <t>DERECHOS Y LICITACIONES</t>
  </si>
  <si>
    <t>INGRESOS POR ELEMENTOS PERDIDOS</t>
  </si>
  <si>
    <t>MULTAS Y RECARGOS</t>
  </si>
  <si>
    <t>PREAVISOS DESCONTADOS</t>
  </si>
  <si>
    <t>RECOBRO DE DAÑOS</t>
  </si>
  <si>
    <t>PREMIOS</t>
  </si>
  <si>
    <t>EXCEDENTES</t>
  </si>
  <si>
    <t>SOBRANTES CAJA MENOR</t>
  </si>
  <si>
    <t>ÚTILES, PAPELERÍA Y FOTOCOPIAS</t>
  </si>
  <si>
    <t>AJUSTE AL PESO</t>
  </si>
  <si>
    <t>LLAMADAS TELEFÓNICAS</t>
  </si>
  <si>
    <t>OTROS INGRESOS DIVERSOS</t>
  </si>
  <si>
    <t>AJUSTE POR DIFERENCIA EN CAMBIO</t>
  </si>
  <si>
    <t>ADQUISICIÓN DE BIENES Y SERVICIOS DEL EXTERIOR</t>
  </si>
  <si>
    <t>OPERACIONES DE BANCA CENTRAL E INSTITUCIONES FINANCIERAS</t>
  </si>
  <si>
    <t>FINANCIAMIENTO INTERNO DE CORTO PLAZO EN EMISIÓN Y COLOCACIÓN DE TÍTULOS DE DEUDA</t>
  </si>
  <si>
    <t>FINANCIAMIENTO INTERNO DE LARGO PLAZO EN EMISIÓN Y COLOCACIÓN DE TÍTULOS DE DEUDA</t>
  </si>
  <si>
    <t>FINANCIAMIENTO EXTERNO DE CORTO PLAZO EN EMISIÓN Y COLOCACIÓN DE TÍTULOS DE DEUDA</t>
  </si>
  <si>
    <t>FINANCIAMIENTO EXTERNO DE LARGO PLAZO EN EMISIÓN Y COLOCACIÓN DE TÍTULOS DE DEUDA</t>
  </si>
  <si>
    <t>FINANCIAMIENTO INTERNO DE CORTO PLAZO EN PRÉSTAMOS POR PAGAR</t>
  </si>
  <si>
    <t>FINANCIAMIENTO INTERNO DE LARGO PLAZO EN PRÉSTAMOS POR PAGAR</t>
  </si>
  <si>
    <t>FINANCIAMIENTO EXTERNO DE CORTO PLAZO EN PRÉSTAMOS POR PAGAR</t>
  </si>
  <si>
    <t>FINANCIAMIENTO EXTERNO DE LARGO PLAZO EN PRÉSTAMOS POR PAGAR</t>
  </si>
  <si>
    <t>ACTIVOS NO CORRIENTES MANTENIDOS PARA LA VENTA</t>
  </si>
  <si>
    <t>ACTIVOS NO CORRIENTES PARA DISTRIBUIR A LOS PROPIETARIOS</t>
  </si>
  <si>
    <t>OTROS AJUSTES POR DIFERENCIA EN CAMBIO</t>
  </si>
  <si>
    <t>GASTOS</t>
  </si>
  <si>
    <t>DE ADMINISTRACION</t>
  </si>
  <si>
    <t>SUELDOS</t>
  </si>
  <si>
    <t>SALARIO INTEGRAL</t>
  </si>
  <si>
    <t>SOBRESUELDOS</t>
  </si>
  <si>
    <t>SUELDOS POR COMISIONES AL EXTERIOR</t>
  </si>
  <si>
    <t>SALARIOS EN ESPECIE</t>
  </si>
  <si>
    <t>HORAS EXTRAS Y RECARGOS</t>
  </si>
  <si>
    <t>SUBSIDIO DE ALIMENTACIÓN</t>
  </si>
  <si>
    <t>AUXILIO DE TRANSPORTE</t>
  </si>
  <si>
    <t>REMUNERACIÓN POR TRABAJO OCASIONAL</t>
  </si>
  <si>
    <t>DE REPRESENTACIÓN</t>
  </si>
  <si>
    <t>OTROS BENEFICIOS ECONÓMICOS</t>
  </si>
  <si>
    <t>CONTRIBUCIONES IMPUTADAS</t>
  </si>
  <si>
    <t>INCAPACIDADES</t>
  </si>
  <si>
    <t>PENSIONES DE JUBILACIÓN PATRONALES</t>
  </si>
  <si>
    <t>CUOTAS PARTES PENSIONES DE JUBILACIÓN</t>
  </si>
  <si>
    <t>AMORTIZACIÓN CÁLCULO ACTUARIAL PENSIONES DE JUBILACIÓN</t>
  </si>
  <si>
    <t>INDEMNIZACIONES LABORALES</t>
  </si>
  <si>
    <t>CONTRIBUCIONES EFECTIVAS</t>
  </si>
  <si>
    <t>APORTES ARL</t>
  </si>
  <si>
    <t>APORTES A EPS</t>
  </si>
  <si>
    <t>APORTES A FONDOS DE PENSIONES Y/O CESANTÍAS</t>
  </si>
  <si>
    <t>APORTES CAJAS DE COMPENSACIÓN FAMILIAR</t>
  </si>
  <si>
    <t>APORTES SINDICALES</t>
  </si>
  <si>
    <t>SEGUROS DE VIDA</t>
  </si>
  <si>
    <t>MEDICINA PREPAGADA</t>
  </si>
  <si>
    <t>OTRAS CONTRIBUCIONES EFECTIVAS</t>
  </si>
  <si>
    <t>APORTES SOBRE LA NOMINA</t>
  </si>
  <si>
    <t>APORTES ICBF</t>
  </si>
  <si>
    <t>SENA</t>
  </si>
  <si>
    <t>PRESTACIONES SOCIALES</t>
  </si>
  <si>
    <t>CESANTÍAS</t>
  </si>
  <si>
    <t>PRIMA DE VACACIONES</t>
  </si>
  <si>
    <t>OTRAS PRESTACIONES SOCIALES</t>
  </si>
  <si>
    <t>GASTOS DE PERSONAL DIVERSOS</t>
  </si>
  <si>
    <t>VIÁTICOS OCASIONALES</t>
  </si>
  <si>
    <t>VIÁTICOS PERMANENTES</t>
  </si>
  <si>
    <t>CAPACITACIÓN AL PERSONAL</t>
  </si>
  <si>
    <t>DOTACIONES Y SUMINISTROS</t>
  </si>
  <si>
    <t>OTROS GASTOS DE PERSONAL DIVERSOS</t>
  </si>
  <si>
    <t>GASTOS POR HONORARIOS</t>
  </si>
  <si>
    <t>JUNTA DIRECTIVA</t>
  </si>
  <si>
    <t>REVISORÍA FISCAL</t>
  </si>
  <si>
    <t>AUDITORÍA EXTERNA</t>
  </si>
  <si>
    <t>AVALÚOS</t>
  </si>
  <si>
    <t>ASESORÍA JURÍDICA</t>
  </si>
  <si>
    <t>ASESORÍA FINANCIERA</t>
  </si>
  <si>
    <t>ASESORÍA TÉCNICA</t>
  </si>
  <si>
    <t>GASTOS POR IMPUESTOS DISTINTOS DE GASTOS POR IMPUESTOS A LAS GANANCIAS</t>
  </si>
  <si>
    <t>INDUSTRIA Y COMERCIO</t>
  </si>
  <si>
    <t>DE TIMBRES</t>
  </si>
  <si>
    <t>DERECHOS SOBRE INSTRUMENTOS PÚBLICOS</t>
  </si>
  <si>
    <t>DE VALORIZACIÓN</t>
  </si>
  <si>
    <t>DE ESPECTÁCULOS PÚBLICOS</t>
  </si>
  <si>
    <t>CUOTAS DE FOMENTO</t>
  </si>
  <si>
    <t>IVA DESCONTABLE</t>
  </si>
  <si>
    <t>CONTRIBUCIONES Y AFILIACIONES</t>
  </si>
  <si>
    <t>CONTRIBUCIONES</t>
  </si>
  <si>
    <t>AFILIACIONES Y SOSTENIMIENTO</t>
  </si>
  <si>
    <t>OTRAS CONTRIBUCIONES Y AFILIACIONES</t>
  </si>
  <si>
    <t>MANEJO</t>
  </si>
  <si>
    <t>CUMPLIMIENTO</t>
  </si>
  <si>
    <t>VIDA COLECTIVA</t>
  </si>
  <si>
    <t>INCENDIO</t>
  </si>
  <si>
    <t>TERREMOTO</t>
  </si>
  <si>
    <t>SUSTRACCIÓN Y HURTO</t>
  </si>
  <si>
    <t>RESPONSABILIDAD CIVIL Y EXTRACONTRACTUAL</t>
  </si>
  <si>
    <t>ROTURA DE MAQUINARIA</t>
  </si>
  <si>
    <t>OBLIGATORIO ACCIDENTE DE TRÁNSITO</t>
  </si>
  <si>
    <t>LUCRO CESANTE</t>
  </si>
  <si>
    <t>TRANSPORTE</t>
  </si>
  <si>
    <t>ENFERMEDAD DE ALTO COSTO</t>
  </si>
  <si>
    <t>OTROS SEGUROS</t>
  </si>
  <si>
    <t>SERVICIO DE ASEO</t>
  </si>
  <si>
    <t>VIGILANCIA</t>
  </si>
  <si>
    <t>TEMPORALES</t>
  </si>
  <si>
    <t>PROCESAMIENTO ELECTRÓNICO DE DATOS</t>
  </si>
  <si>
    <t>ACUEDUCTO Y ALCANTARILLADO</t>
  </si>
  <si>
    <t>ENERGÍA ELÉCTRICA</t>
  </si>
  <si>
    <t>TELÉFONO</t>
  </si>
  <si>
    <t>TRANSPORTE, FLETES Y ACARREOS</t>
  </si>
  <si>
    <t>GAS</t>
  </si>
  <si>
    <t>PUBLICIDAD</t>
  </si>
  <si>
    <t>COMUNICACIONES</t>
  </si>
  <si>
    <t>NOTARIALES</t>
  </si>
  <si>
    <t>REGISTRO MERCANTIL</t>
  </si>
  <si>
    <t>TRÁMITES Y LICENCIAS</t>
  </si>
  <si>
    <t>ADUANEROS</t>
  </si>
  <si>
    <t>CONSULARES</t>
  </si>
  <si>
    <t>OTROS GASTOS LEGALES</t>
  </si>
  <si>
    <t>GASTOS DE REPARACION Y MANTENIMIENTO</t>
  </si>
  <si>
    <t>MANTENIMIENTO HOSPITALARIO</t>
  </si>
  <si>
    <t>OTROS MANTENIMIENTOS Y REPARACIONES</t>
  </si>
  <si>
    <t>ADECUACIÓN E INSTALACIÓN</t>
  </si>
  <si>
    <t>INSTALACIONES ELÉCTRICAS</t>
  </si>
  <si>
    <t>ARREGLOS ORNAMENTALES</t>
  </si>
  <si>
    <t>REPARACIONES LOCATIVAS</t>
  </si>
  <si>
    <t>OTROS GASTOS DE ADECUACIÓN E INSTALACIÓN</t>
  </si>
  <si>
    <t>GASTOS DE TRANSPORTE</t>
  </si>
  <si>
    <t>ALOJAMIENTO Y MANUTENCIÓN</t>
  </si>
  <si>
    <t>PASAJES FLUVIALES Y/O MARÍTIMOS</t>
  </si>
  <si>
    <t>PASAJES AÉREOS</t>
  </si>
  <si>
    <t>PASAJES TERRESTRES</t>
  </si>
  <si>
    <t>OTROS GASTOS DE TRANSPORTE</t>
  </si>
  <si>
    <t>DEPRECIACIÓN DE PROPIEDADES, PLANTA Y EQUIPO</t>
  </si>
  <si>
    <t>EDIFICACIONES</t>
  </si>
  <si>
    <t>DEPRECIACIÓN DE PROPIEDADES DE INVERSIÓN</t>
  </si>
  <si>
    <t>EDIFICACIONES CON USO INDETERMINADO</t>
  </si>
  <si>
    <t>DETERIORO DE INVENTARIOS</t>
  </si>
  <si>
    <t>DETERIORO ACTIVOS INTANGIBLES AL COSTO</t>
  </si>
  <si>
    <t>AMORTIZACIÓN ACTIVOS INTANGIBLES AL COSTO</t>
  </si>
  <si>
    <t>PENSIONES DE JUBILACIÓN</t>
  </si>
  <si>
    <t>OTRAS PROVISIONES</t>
  </si>
  <si>
    <t>GASTO POR DISPOSICIÓN DE ACTIVOS</t>
  </si>
  <si>
    <t>OTROS GASTOS</t>
  </si>
  <si>
    <t>MÚSICA AMBIENTAL</t>
  </si>
  <si>
    <t>GASTOS DE REPRESENTACIÓN Y RELACIONES PÚBLICAS</t>
  </si>
  <si>
    <t>ELEMENTOS DE ASEO Y CAFETERÍA</t>
  </si>
  <si>
    <t>COMBUSTIBLES Y LUBRICANTES</t>
  </si>
  <si>
    <t>ENVASES Y EMPAQUES</t>
  </si>
  <si>
    <t>TAXIS Y BUSES</t>
  </si>
  <si>
    <t>ESTAMPILLAS</t>
  </si>
  <si>
    <t>MICROFILMACIÓN</t>
  </si>
  <si>
    <t>CASINO Y RESTAURANTE</t>
  </si>
  <si>
    <t>PARQUEADEROS</t>
  </si>
  <si>
    <t>INDEMNIZACIÓN POR DAÑOS A TERCEROS</t>
  </si>
  <si>
    <t>OTROS GASTOS DIVERSOS</t>
  </si>
  <si>
    <t>GASTOS DE DISTRIBUCION (OPERACIÓN)</t>
  </si>
  <si>
    <t>SOBRE SUELDOS</t>
  </si>
  <si>
    <t>ADECUACION E INSTALACION</t>
  </si>
  <si>
    <t>DETERIORO DE PROPIEDADES DE INVERSIÓN</t>
  </si>
  <si>
    <t>TERRENOS CON USO INDETERMINADO</t>
  </si>
  <si>
    <t>GASTOS FINANCIEROS</t>
  </si>
  <si>
    <t>DIFERENCIA EN CAMBIO</t>
  </si>
  <si>
    <t>GASTOS EN NEGOCIACIÓN CERTIFICADOS DE CAMBIO</t>
  </si>
  <si>
    <t>POR VALORACIÓN Y VENTA DE INVERSIONES FONDO DE LIQUIDEZ</t>
  </si>
  <si>
    <t>POR VALORACIÓN Y VENTA DE INVERSIONES NEGOCIABLES EN TÍTULOS DE DEUDA</t>
  </si>
  <si>
    <t>POR VALORACIÓN Y VENTA DE INVERSIONES NEGOCIABLES EN TÍTULOS PARTICIPATIVOS</t>
  </si>
  <si>
    <t>POR VALORACIÓN Y VENTA DE INVERSIONES EN ENTIDADES ASOCIADAS</t>
  </si>
  <si>
    <t>POR VALORACIÓN Y VENTA DE INVERSIONES EN OPERACIONES CONJUNTAS</t>
  </si>
  <si>
    <t>POR VALORACIÓNN Y VENTA DE INVERSIONES EN NEGOCIOS CONJUNTOS</t>
  </si>
  <si>
    <t>POR VALORACIÓN Y VENTA DE INVERSIONES EN SUBSIDIARIAS O SUBORDINADAS</t>
  </si>
  <si>
    <t>AJUSTE A VALOR PRESENTE</t>
  </si>
  <si>
    <t>IMPUESTO A LAS GANANCIAS</t>
  </si>
  <si>
    <t>IMPUESTO DE RENTA Y COMPLEMENTARIOS</t>
  </si>
  <si>
    <t>CIERRE DE INGRESOS, GASTOS Y COSTOS</t>
  </si>
  <si>
    <t>PERDIDA DEL EJERCICIO DE OPERACIONES CONTINUADAS</t>
  </si>
  <si>
    <t>COSTOS DEL SISTEMA GENERAL DE SEGURIDAD SOCIAL EN SALUD</t>
  </si>
  <si>
    <t>COSTOS POR ATENCIÓN EN SALUD</t>
  </si>
  <si>
    <t>PRESTACION DE SERVICIOS DE SALUD</t>
  </si>
  <si>
    <t>UNIDAD FUNCIONAL DE HOSPITALIZACION E INTERNACION</t>
  </si>
  <si>
    <t>UNIDAD FUNCIONAL DE QUIROFANOS Y SALAS DE PARTO</t>
  </si>
  <si>
    <t>UNIDAD FUNCIONAL DE APOYO TERAPEUTICO</t>
  </si>
  <si>
    <t>PRESTACION DE SERVICIOS PLANES ADICIONALES DE SALUD - PAS</t>
  </si>
  <si>
    <t>OTRAS RESERVAS</t>
  </si>
  <si>
    <t>CUENTAS DE ORDEN DEUDORAS</t>
  </si>
  <si>
    <t>DERECHOS CONTINGENTES</t>
  </si>
  <si>
    <t>BIENES Y VALORES ENTREGADOS EN CUSTODIA</t>
  </si>
  <si>
    <t>VALORES MOBILIARIOS</t>
  </si>
  <si>
    <t>BIENES MUEBLES</t>
  </si>
  <si>
    <t>BIENES Y VALORES ENTREGADOS EN GARANTIA</t>
  </si>
  <si>
    <t>BIENES INMUEBLES</t>
  </si>
  <si>
    <t>BIENES Y VALORES EN PODER DE TERCEROS</t>
  </si>
  <si>
    <t>EN ARRENDAMIENTO</t>
  </si>
  <si>
    <t>EN PRÉSTAMO</t>
  </si>
  <si>
    <t>EN DEPÓSITO</t>
  </si>
  <si>
    <t>EN CONSIGNACIÓN</t>
  </si>
  <si>
    <t>LITIGIOS Y/O DEMANDAS</t>
  </si>
  <si>
    <t>EJECUTIVOS</t>
  </si>
  <si>
    <t>INCUMPLIMIENTO DE CONTRATOS</t>
  </si>
  <si>
    <t>OTROS LITIGIOS Y/O DEMANDAS</t>
  </si>
  <si>
    <t>PROMESAS DE COMPRAVENTA</t>
  </si>
  <si>
    <t>OTRAS PROMESAS DE COMPRAVENTA</t>
  </si>
  <si>
    <t>VALORES ADQUIRIDOS POR RECIBIR</t>
  </si>
  <si>
    <t>OTRAS</t>
  </si>
  <si>
    <t>DEUDORAS FISCALES POR CONTRA</t>
  </si>
  <si>
    <t>ACTIVO</t>
  </si>
  <si>
    <t>DEUDORES</t>
  </si>
  <si>
    <t>ACCIONES Y APORTES</t>
  </si>
  <si>
    <t>ACTIVOS FIJOS NO DEPRECIABLES</t>
  </si>
  <si>
    <t>ACTIVOS FIJOS DEPRECIABLES</t>
  </si>
  <si>
    <t>DEPRECIACIÓN, AMORTIZACIÓN</t>
  </si>
  <si>
    <t>COSTOS Y GASTOS</t>
  </si>
  <si>
    <t>OTROS COSTOS</t>
  </si>
  <si>
    <t>OTRAS DEDUCCIONES</t>
  </si>
  <si>
    <t>INTERESES Y DEMÁS GASTOS FINANCIEROS</t>
  </si>
  <si>
    <t>DEUDORAS DE CONTROL</t>
  </si>
  <si>
    <t>BIENES RECIBIDOS EN ARRENDAMIENTO FINANCIERO</t>
  </si>
  <si>
    <t>OTROS BIENES RECIBIDOS EN ARRENDAMIENTO FINANCIERO</t>
  </si>
  <si>
    <t>PROPIEDADES PLANTA Y EQUIPO TOTALMENTE DEPRECIADOS, AGOTADOS Y/O AMORTIZADOS</t>
  </si>
  <si>
    <t>EQUIPO MEDICO-CIENTÍFICO</t>
  </si>
  <si>
    <t>OTRAS PROPIEDADES, PLANTA Y EQUIPO TOTALMENTE DEPRECIADOS, AGOTADOS Y/O AMORTIZADOS</t>
  </si>
  <si>
    <t>ACTIVOS CASTIGADOS</t>
  </si>
  <si>
    <t>CONTRATOS UPC</t>
  </si>
  <si>
    <t>CONTRATOS CON RED PROPIA</t>
  </si>
  <si>
    <t>CONTRATOS CON OTRAS IPS PRIVADAS</t>
  </si>
  <si>
    <t>CONTRATOS CON RED PÚBLICA</t>
  </si>
  <si>
    <t>DEUDORES POS-C</t>
  </si>
  <si>
    <t>EMPLEADORES O AFILIADOS INDEPENDIENTES</t>
  </si>
  <si>
    <t>INDEMNIZACIONES POR ENFERMEDADES DE ALTO COSTO</t>
  </si>
  <si>
    <t>CONTRATOS PLANES COMPLEMENTARIOS</t>
  </si>
  <si>
    <t>CUOTAS CAUSADAS</t>
  </si>
  <si>
    <t>CONTRATOS PLANES DE PREPAGO</t>
  </si>
  <si>
    <t>VIGENTES</t>
  </si>
  <si>
    <t>EN MORA</t>
  </si>
  <si>
    <t>CHEQUES DEVUELTOS POR COTIZACIONES</t>
  </si>
  <si>
    <t>DE PERSONAS JURÍDICAS</t>
  </si>
  <si>
    <t>DE PERSONAS NATURALES</t>
  </si>
  <si>
    <t>OTRAS CUENTAS DEUDORAS DE CONTROL</t>
  </si>
  <si>
    <t>CHEQUES POSFECHADOS</t>
  </si>
  <si>
    <t>CERTIFICADOS DE DEPOSITO A TERMINO</t>
  </si>
  <si>
    <t>CHEQUES DEVUELTOS</t>
  </si>
  <si>
    <t>BIENES Y VALORES EN FIDEICOMISO</t>
  </si>
  <si>
    <t>INTERESES SOBRE DEUDAS VENCIDAS</t>
  </si>
  <si>
    <t>DERECHOS CONTINGENTES POR EL CONTRARIO (CR)</t>
  </si>
  <si>
    <t>EN DEPOSITO</t>
  </si>
  <si>
    <t>DEUDORAS FISCALES POR CONTRA (CR)</t>
  </si>
  <si>
    <t>DEUDORAS DE CONTROL POR CONTRA (CR)</t>
  </si>
  <si>
    <t>CUENTAS DE ORDEN ACREEDORAS</t>
  </si>
  <si>
    <t>RESPONSABILIDADES CONTINGENTES</t>
  </si>
  <si>
    <t>BIENES RECIBIDOS EN CUSTODIA</t>
  </si>
  <si>
    <t>OTROS BIENES RECIBIDOS EN CUSTODIA</t>
  </si>
  <si>
    <t>BIENES Y VALORES RECIBIDOS EN GARANTIA</t>
  </si>
  <si>
    <t>OTROS BIENES Y VALORES RECIBIDOS EN GARANTÍA</t>
  </si>
  <si>
    <t>BIENES Y VALORES RECIBIDOS DE TERCEROS</t>
  </si>
  <si>
    <t>EN COMODATO</t>
  </si>
  <si>
    <t>OTROS BIENES Y VALORES RECIBIDOS DE TERCEROS</t>
  </si>
  <si>
    <t>LABORALES</t>
  </si>
  <si>
    <t>ADMINISTRATIVOS O ARBITRALES</t>
  </si>
  <si>
    <t>TRIBUTARIOS</t>
  </si>
  <si>
    <t>OTRAS RESPONSABILIDADES CONTINGENTES</t>
  </si>
  <si>
    <t>CONTRATOS</t>
  </si>
  <si>
    <t>ACREEDORAS FISCALES POR EL CONTRA</t>
  </si>
  <si>
    <t>OTROS INGRESOS</t>
  </si>
  <si>
    <t>ACREEDORAS DE CONTROL</t>
  </si>
  <si>
    <t>CONTRATOS DE ARRENDAMIENTO FINANCIERO</t>
  </si>
  <si>
    <t>OTROS CONTRATOS DE ARRENDAMIENTO FINANCIERO</t>
  </si>
  <si>
    <t>CONTRATOS CAPITACION</t>
  </si>
  <si>
    <t>LICENCIAS DE MATERNIDAD Y PATERNIDAD</t>
  </si>
  <si>
    <t>RECONOCIDAS</t>
  </si>
  <si>
    <t>OTRAS CUENTAS DE ORDEN ACREEDORAS DE CONTROL</t>
  </si>
  <si>
    <t>DOCUMENTOS POR COBRAR DESCONTADOS</t>
  </si>
  <si>
    <t>CONVENIOS DE PAGO</t>
  </si>
  <si>
    <t>CONTRATOS DE CONSTRUCCIONES E INSTALACIONES POR EJECUTAR</t>
  </si>
  <si>
    <t>ADJUDICACIONES PENDIENTES DE LEGALIZAR</t>
  </si>
  <si>
    <t>RESPONSABILIDADES CONTINGENTES POR CONTRA (DB)</t>
  </si>
  <si>
    <t>ACREEDORAS FISCALES POR EL CONTRARIO (DB)</t>
  </si>
  <si>
    <t>ACREEDORAS DE CONTROL POR CONTRA (DB)</t>
  </si>
  <si>
    <t>RED PRIVADA</t>
  </si>
  <si>
    <t>FACTURAS DEVUELTAS POR GLOSAS</t>
  </si>
  <si>
    <t>SERVICIOS DE SALUD</t>
  </si>
  <si>
    <t>TOTAL INGRESOS</t>
  </si>
  <si>
    <t>TOTAL EGRESOS</t>
  </si>
  <si>
    <t>TOTAL COSTOS</t>
  </si>
  <si>
    <t>TOTAL CUENTAS DE ORDEN ACREEDORAS</t>
  </si>
  <si>
    <t>NIT</t>
  </si>
  <si>
    <t>DV</t>
  </si>
  <si>
    <t>RAZON SOCIAL</t>
  </si>
  <si>
    <t>FECHA DE CORTE</t>
  </si>
  <si>
    <t>BALANCE GENERAL</t>
  </si>
  <si>
    <t>Año</t>
  </si>
  <si>
    <t>Mes</t>
  </si>
  <si>
    <t>Dia</t>
  </si>
  <si>
    <t>ESTADO DE RESULTADOS</t>
  </si>
  <si>
    <t>Tipo ID</t>
  </si>
  <si>
    <t>Documento</t>
  </si>
  <si>
    <t>Nombre del Deudor</t>
  </si>
  <si>
    <t>Domicilio</t>
  </si>
  <si>
    <t>Linea de Negocio</t>
  </si>
  <si>
    <t>Concepto Deudor</t>
  </si>
  <si>
    <t>Medición Posterior</t>
  </si>
  <si>
    <t>No vencidas</t>
  </si>
  <si>
    <t>1-30</t>
  </si>
  <si>
    <t>31-60</t>
  </si>
  <si>
    <t>61-90</t>
  </si>
  <si>
    <t>91-180</t>
  </si>
  <si>
    <t>181-360</t>
  </si>
  <si>
    <t>+ de 360</t>
  </si>
  <si>
    <t>Vencidas</t>
  </si>
  <si>
    <t>Deterioro</t>
  </si>
  <si>
    <t>Tipo de informacion</t>
  </si>
  <si>
    <t>NI NIT</t>
  </si>
  <si>
    <t>CC Cédula</t>
  </si>
  <si>
    <t>OT Otro</t>
  </si>
  <si>
    <t>05001-Antioquia-MEDELLÍN</t>
  </si>
  <si>
    <t>05002-Antioquia-ABEJORRAL</t>
  </si>
  <si>
    <t>05004-Antioquia-ABRIAQUÍ</t>
  </si>
  <si>
    <t>05021-Antioquia-ALEJANDRÍA</t>
  </si>
  <si>
    <t>05030-Antioquia-AMAGÁ</t>
  </si>
  <si>
    <t>05031-Antioquia-AMALFI</t>
  </si>
  <si>
    <t>05034-Antioquia-ANDES</t>
  </si>
  <si>
    <t>05036-Antioquia-ANGELÓPOLIS</t>
  </si>
  <si>
    <t>05038-Antioquia-ANGOSTURA</t>
  </si>
  <si>
    <t>05040-Antioquia-ANORÍ</t>
  </si>
  <si>
    <t>05042-Antioquia-SANTA FÉ DE ANTIOQUIA</t>
  </si>
  <si>
    <t>05044-Antioquia-ANZÁ</t>
  </si>
  <si>
    <t>05045-Antioquia-APARTADÓ</t>
  </si>
  <si>
    <t>05051-Antioquia-ARBOLETES</t>
  </si>
  <si>
    <t>05055-Antioquia-ARGELIA</t>
  </si>
  <si>
    <t>05059-Antioquia-ARMENIA</t>
  </si>
  <si>
    <t>05079-Antioquia-BARBOSA</t>
  </si>
  <si>
    <t>05086-Antioquia-BELMIRA</t>
  </si>
  <si>
    <t>05088-Antioquia-BELLO</t>
  </si>
  <si>
    <t>05091-Antioquia-BETANIA</t>
  </si>
  <si>
    <t>05093-Antioquia-BETULIA</t>
  </si>
  <si>
    <t>05101-Antioquia-CIUDAD BOLÍVAR</t>
  </si>
  <si>
    <t>05107-Antioquia-BRICEÑO</t>
  </si>
  <si>
    <t>05113-Antioquia-BURITICÁ</t>
  </si>
  <si>
    <t>05120-Antioquia-CÁCERES</t>
  </si>
  <si>
    <t>05125-Antioquia-CAICEDO</t>
  </si>
  <si>
    <t>05129-Antioquia-CALDAS</t>
  </si>
  <si>
    <t>05134-Antioquia-CAMPAMENTO</t>
  </si>
  <si>
    <t>05138-Antioquia-CAÑASGORDAS</t>
  </si>
  <si>
    <t>05142-Antioquia-CARACOLÍ</t>
  </si>
  <si>
    <t>05145-Antioquia-CARAMANTA</t>
  </si>
  <si>
    <t>05147-Antioquia-CAREPA</t>
  </si>
  <si>
    <t>05148-Antioquia-EL CARMEN DE VIBORAL</t>
  </si>
  <si>
    <t>05150-Antioquia-CAROLINA</t>
  </si>
  <si>
    <t>05154-Antioquia-CAUCASIA</t>
  </si>
  <si>
    <t>05172-Antioquia-CHIGORODÓ</t>
  </si>
  <si>
    <t>05190-Antioquia-CISNEROS</t>
  </si>
  <si>
    <t>05197-Antioquia-COCORNÁ</t>
  </si>
  <si>
    <t>05206-Antioquia-CONCEPCIÓN</t>
  </si>
  <si>
    <t>05209-Antioquia-CONCORDIA</t>
  </si>
  <si>
    <t>05212-Antioquia-COPACABANA</t>
  </si>
  <si>
    <t>05234-Antioquia-DABEIBA</t>
  </si>
  <si>
    <t>05237-Antioquia-DONMATÍAS</t>
  </si>
  <si>
    <t>05240-Antioquia-EBÉJICO</t>
  </si>
  <si>
    <t>05250-Antioquia-EL BAGRE</t>
  </si>
  <si>
    <t>05264-Antioquia-ENTRERRÍOS</t>
  </si>
  <si>
    <t>05266-Antioquia-ENVIGADO</t>
  </si>
  <si>
    <t>05282-Antioquia-FREDONIA</t>
  </si>
  <si>
    <t>05284-Antioquia-FRONTINO</t>
  </si>
  <si>
    <t>05306-Antioquia-GIRALDO</t>
  </si>
  <si>
    <t>05308-Antioquia-GIRARDOTA</t>
  </si>
  <si>
    <t>05310-Antioquia-GÓMEZ PLATA</t>
  </si>
  <si>
    <t>05313-Antioquia-GRANADA</t>
  </si>
  <si>
    <t>05315-Antioquia-GUADALUPE</t>
  </si>
  <si>
    <t>05318-Antioquia-GUARNE</t>
  </si>
  <si>
    <t>05321-Antioquia-GUATAPÉ</t>
  </si>
  <si>
    <t>05347-Antioquia-HELICONIA</t>
  </si>
  <si>
    <t>05353-Antioquia-HISPANIA</t>
  </si>
  <si>
    <t>05360-Antioquia-ITAGÜÍ</t>
  </si>
  <si>
    <t>05361-Antioquia-ITUANGO</t>
  </si>
  <si>
    <t>05364-Antioquia-JARDÍN</t>
  </si>
  <si>
    <t>05368-Antioquia-JERICÓ</t>
  </si>
  <si>
    <t>05376-Antioquia-LA CEJA</t>
  </si>
  <si>
    <t>05380-Antioquia-LA ESTRELLA</t>
  </si>
  <si>
    <t>05390-Antioquia-LA PINTADA</t>
  </si>
  <si>
    <t>05400-Antioquia-LA UNIÓN</t>
  </si>
  <si>
    <t>05411-Antioquia-LIBORINA</t>
  </si>
  <si>
    <t>05425-Antioquia-MACEO</t>
  </si>
  <si>
    <t>05440-Antioquia-MARINILLA</t>
  </si>
  <si>
    <t>05467-Antioquia-MONTEBELLO</t>
  </si>
  <si>
    <t>05475-Antioquia-MURINDÓ</t>
  </si>
  <si>
    <t>05480-Antioquia-MUTATÁ</t>
  </si>
  <si>
    <t>05483-Antioquia-NARIÑO</t>
  </si>
  <si>
    <t>05490-Antioquia-NECOCLÍ</t>
  </si>
  <si>
    <t>05495-Antioquia-NECHÍ</t>
  </si>
  <si>
    <t>05501-Antioquia-OLAYA</t>
  </si>
  <si>
    <t>05541-Antioquia-PEÑOL</t>
  </si>
  <si>
    <t>05543-Antioquia-PEQUE</t>
  </si>
  <si>
    <t>05576-Antioquia-PUEBLORRICO</t>
  </si>
  <si>
    <t>05579-Antioquia-PUERTO BERRÍO</t>
  </si>
  <si>
    <t>05585-Antioquia-PUERTO NARE</t>
  </si>
  <si>
    <t>05591-Antioquia-PUERTO TRIUNFO</t>
  </si>
  <si>
    <t>05604-Antioquia-REMEDIOS</t>
  </si>
  <si>
    <t>05607-Antioquia-RETIRO</t>
  </si>
  <si>
    <t>05615-Antioquia-RIONEGRO</t>
  </si>
  <si>
    <t>05628-Antioquia-SABANALARGA</t>
  </si>
  <si>
    <t>05631-Antioquia-SABANETA</t>
  </si>
  <si>
    <t>05642-Antioquia-SALGAR</t>
  </si>
  <si>
    <t>05647-Antioquia-SAN ANDRÉS DE CUERQUÍA</t>
  </si>
  <si>
    <t>05649-Antioquia-SAN CARLOS</t>
  </si>
  <si>
    <t>05652-Antioquia-SAN FRANCISCO</t>
  </si>
  <si>
    <t>05656-Antioquia-SAN JERÓNIMO</t>
  </si>
  <si>
    <t>05658-Antioquia-SAN JOSÉ DE LA MONTAÑA</t>
  </si>
  <si>
    <t>05659-Antioquia-SAN JUAN DE URABÁ</t>
  </si>
  <si>
    <t>05660-Antioquia-SAN LUIS</t>
  </si>
  <si>
    <t>05664-Antioquia-SAN PEDRO DE LOS MILAGROS</t>
  </si>
  <si>
    <t>05665-Antioquia-SAN PEDRO DE URABÁ</t>
  </si>
  <si>
    <t>05667-Antioquia-SAN RAFAEL</t>
  </si>
  <si>
    <t>05670-Antioquia-SAN ROQUE</t>
  </si>
  <si>
    <t>05674-Antioquia-SAN VICENTE FERRER</t>
  </si>
  <si>
    <t>05679-Antioquia-SANTA BÁRBARA</t>
  </si>
  <si>
    <t>05686-Antioquia-SANTA ROSA DE OSOS</t>
  </si>
  <si>
    <t>05690-Antioquia-SANTO DOMINGO</t>
  </si>
  <si>
    <t>05697-Antioquia-EL SANTUARIO</t>
  </si>
  <si>
    <t>05736-Antioquia-SEGOVIA</t>
  </si>
  <si>
    <t>05756-Antioquia-SONSÓN</t>
  </si>
  <si>
    <t>05761-Antioquia-SOPETRÁN</t>
  </si>
  <si>
    <t>05789-Antioquia-TÁMESIS</t>
  </si>
  <si>
    <t>05790-Antioquia-TARAZÁ</t>
  </si>
  <si>
    <t>05792-Antioquia-TARSO</t>
  </si>
  <si>
    <t>05809-Antioquia-TITIRIBÍ</t>
  </si>
  <si>
    <t>05819-Antioquia-TOLEDO</t>
  </si>
  <si>
    <t>05837-Antioquia-TURBO</t>
  </si>
  <si>
    <t>05842-Antioquia-URAMITA</t>
  </si>
  <si>
    <t>05847-Antioquia-URRAO</t>
  </si>
  <si>
    <t>05854-Antioquia-VALDIVIA</t>
  </si>
  <si>
    <t>05856-Antioquia-VALPARAÍSO</t>
  </si>
  <si>
    <t>05858-Antioquia-VEGACHÍ</t>
  </si>
  <si>
    <t>05861-Antioquia-VENECIA</t>
  </si>
  <si>
    <t>05873-Antioquia-VIGÍA DEL FUERTE</t>
  </si>
  <si>
    <t>05885-Antioquia-YALÍ</t>
  </si>
  <si>
    <t>05887-Antioquia-YARUMAL</t>
  </si>
  <si>
    <t>05890-Antioquia-YOLOMBÓ</t>
  </si>
  <si>
    <t>05893-Antioquia-YONDÓ</t>
  </si>
  <si>
    <t>05895-Antioquia-ZARAGOZA</t>
  </si>
  <si>
    <t>08001-Atlántico-BARRANQUILLA</t>
  </si>
  <si>
    <t>08078-Atlántico-BARANOA</t>
  </si>
  <si>
    <t>08137-Atlántico-CAMPO DE LA CRUZ</t>
  </si>
  <si>
    <t>08141-Atlántico-CANDELARIA</t>
  </si>
  <si>
    <t>08296-Atlántico-GALAPA</t>
  </si>
  <si>
    <t>08372-Atlántico-JUAN DE ACOSTA</t>
  </si>
  <si>
    <t>08421-Atlántico-LURUACO</t>
  </si>
  <si>
    <t>08433-Atlántico-MALAMBO</t>
  </si>
  <si>
    <t>08436-Atlántico-MANATÍ</t>
  </si>
  <si>
    <t>08520-Atlántico-PALMAR DE VARELA</t>
  </si>
  <si>
    <t>08549-Atlántico-PIOJÓ</t>
  </si>
  <si>
    <t>08558-Atlántico-POLONUEVO</t>
  </si>
  <si>
    <t>08560-Atlántico-PONEDERA</t>
  </si>
  <si>
    <t>08573-Atlántico-PUERTO COLOMBIA</t>
  </si>
  <si>
    <t>08606-Atlántico-REPELÓN</t>
  </si>
  <si>
    <t>08634-Atlántico-SABANAGRANDE</t>
  </si>
  <si>
    <t>08638-Atlántico-SABANALARGA</t>
  </si>
  <si>
    <t>08675-Atlántico-SANTA LUCÍA</t>
  </si>
  <si>
    <t>08685-Atlántico-SANTO TOMÁS</t>
  </si>
  <si>
    <t>08758-Atlántico-SOLEDAD</t>
  </si>
  <si>
    <t>08770-Atlántico-SUAN</t>
  </si>
  <si>
    <t>08832-Atlántico-TUBARÁ</t>
  </si>
  <si>
    <t>08849-Atlántico-USIACURÍ</t>
  </si>
  <si>
    <t>11001-Bogotá, D.C.-BOGOTÁ, D.C.</t>
  </si>
  <si>
    <t>13001-Bolívar-CARTAGENA DE INDIAS</t>
  </si>
  <si>
    <t>13006-Bolívar-ACHÍ</t>
  </si>
  <si>
    <t>13030-Bolívar-ALTOS DEL ROSARIO</t>
  </si>
  <si>
    <t>13042-Bolívar-ARENAL</t>
  </si>
  <si>
    <t>13052-Bolívar-ARJONA</t>
  </si>
  <si>
    <t>13062-Bolívar-ARROYOHONDO</t>
  </si>
  <si>
    <t>13074-Bolívar-BARRANCO DE LOBA</t>
  </si>
  <si>
    <t>13140-Bolívar-CALAMAR</t>
  </si>
  <si>
    <t>13160-Bolívar-CANTAGALLO</t>
  </si>
  <si>
    <t>13188-Bolívar-CICUCO</t>
  </si>
  <si>
    <t>13212-Bolívar-CÓRDOBA</t>
  </si>
  <si>
    <t>13222-Bolívar-CLEMENCIA</t>
  </si>
  <si>
    <t>13244-Bolívar-EL CARMEN DE BOLÍVAR</t>
  </si>
  <si>
    <t>13248-Bolívar-EL GUAMO</t>
  </si>
  <si>
    <t>13268-Bolívar-EL PEÑÓN</t>
  </si>
  <si>
    <t>13300-Bolívar-HATILLO DE LOBA</t>
  </si>
  <si>
    <t>13430-Bolívar-MAGANGUÉ</t>
  </si>
  <si>
    <t>13433-Bolívar-MAHATES</t>
  </si>
  <si>
    <t>13440-Bolívar-MARGARITA</t>
  </si>
  <si>
    <t>13442-Bolívar-MARÍA LA BAJA</t>
  </si>
  <si>
    <t>13458-Bolívar-MONTECRISTO</t>
  </si>
  <si>
    <t>13468-Bolívar-MOMPÓS</t>
  </si>
  <si>
    <t>13473-Bolívar-MORALES</t>
  </si>
  <si>
    <t>13490-Bolívar-NOROSÍ</t>
  </si>
  <si>
    <t>13549-Bolívar-PINILLOS</t>
  </si>
  <si>
    <t>13580-Bolívar-REGIDOR</t>
  </si>
  <si>
    <t>13600-Bolívar-RÍO VIEJO</t>
  </si>
  <si>
    <t>13620-Bolívar-SAN CRISTÓBAL</t>
  </si>
  <si>
    <t>13647-Bolívar-SAN ESTANISLAO</t>
  </si>
  <si>
    <t>13650-Bolívar-SAN FERNANDO</t>
  </si>
  <si>
    <t>13654-Bolívar-SAN JACINTO</t>
  </si>
  <si>
    <t>13655-Bolívar-SAN JACINTO DEL CAUCA</t>
  </si>
  <si>
    <t>13657-Bolívar-SAN JUAN NEPOMUCENO</t>
  </si>
  <si>
    <t>13667-Bolívar-SAN MARTÍN DE LOBA</t>
  </si>
  <si>
    <t>13670-Bolívar-SAN PABLO</t>
  </si>
  <si>
    <t>13673-Bolívar-SANTA CATALINA</t>
  </si>
  <si>
    <t>13683-Bolívar-SANTA ROSA</t>
  </si>
  <si>
    <t>13688-Bolívar-SANTA ROSA DEL SUR</t>
  </si>
  <si>
    <t>13744-Bolívar-SIMITÍ</t>
  </si>
  <si>
    <t>13760-Bolívar-SOPLAVIENTO</t>
  </si>
  <si>
    <t>13780-Bolívar-TALAIGUA NUEVO</t>
  </si>
  <si>
    <t>13810-Bolívar-TIQUISIO</t>
  </si>
  <si>
    <t>13836-Bolívar-TURBACO</t>
  </si>
  <si>
    <t>13838-Bolívar-TURBANÁ</t>
  </si>
  <si>
    <t>13873-Bolívar-VILLANUEVA</t>
  </si>
  <si>
    <t>13894-Bolívar-ZAMBRANO</t>
  </si>
  <si>
    <t>15001-Boyacá-TUNJA</t>
  </si>
  <si>
    <t>15022-Boyacá-ALMEIDA</t>
  </si>
  <si>
    <t>15047-Boyacá-AQUITANIA</t>
  </si>
  <si>
    <t>15051-Boyacá-ARCABUCO</t>
  </si>
  <si>
    <t>15087-Boyacá-BELÉN</t>
  </si>
  <si>
    <t>15090-Boyacá-BERBEO</t>
  </si>
  <si>
    <t>15092-Boyacá-BETÉITIVA</t>
  </si>
  <si>
    <t>15097-Boyacá-BOAVITA</t>
  </si>
  <si>
    <t>15104-Boyacá-BOYACÁ</t>
  </si>
  <si>
    <t>15106-Boyacá-BRICEÑO</t>
  </si>
  <si>
    <t>15109-Boyacá-BUENAVISTA</t>
  </si>
  <si>
    <t>15114-Boyacá-BUSBANZÁ</t>
  </si>
  <si>
    <t>15131-Boyacá-CALDAS</t>
  </si>
  <si>
    <t>15135-Boyacá-CAMPOHERMOSO</t>
  </si>
  <si>
    <t>15162-Boyacá-CERINZA</t>
  </si>
  <si>
    <t>15172-Boyacá-CHINAVITA</t>
  </si>
  <si>
    <t>15176-Boyacá-CHIQUINQUIRÁ</t>
  </si>
  <si>
    <t>15180-Boyacá-CHISCAS</t>
  </si>
  <si>
    <t>15183-Boyacá-CHITA</t>
  </si>
  <si>
    <t>15185-Boyacá-CHITARAQUE</t>
  </si>
  <si>
    <t>15187-Boyacá-CHIVATÁ</t>
  </si>
  <si>
    <t>15189-Boyacá-CIÉNEGA</t>
  </si>
  <si>
    <t>15204-Boyacá-CÓMBITA</t>
  </si>
  <si>
    <t>15212-Boyacá-COPER</t>
  </si>
  <si>
    <t>15215-Boyacá-CORRALES</t>
  </si>
  <si>
    <t>15218-Boyacá-COVARACHÍA</t>
  </si>
  <si>
    <t>15223-Boyacá-CUBARÁ</t>
  </si>
  <si>
    <t>15224-Boyacá-CUCAITA</t>
  </si>
  <si>
    <t>15226-Boyacá-CUÍTIVA</t>
  </si>
  <si>
    <t>15232-Boyacá-CHÍQUIZA</t>
  </si>
  <si>
    <t>15236-Boyacá-CHIVOR</t>
  </si>
  <si>
    <t>15238-Boyacá-DUITAMA</t>
  </si>
  <si>
    <t>15244-Boyacá-EL COCUY</t>
  </si>
  <si>
    <t>15248-Boyacá-EL ESPINO</t>
  </si>
  <si>
    <t>15272-Boyacá-FIRAVITOBA</t>
  </si>
  <si>
    <t>15276-Boyacá-FLORESTA</t>
  </si>
  <si>
    <t>15293-Boyacá-GACHANTIVÁ</t>
  </si>
  <si>
    <t>15296-Boyacá-GÁMEZA</t>
  </si>
  <si>
    <t>15299-Boyacá-GARAGOA</t>
  </si>
  <si>
    <t>15317-Boyacá-GUACAMAYAS</t>
  </si>
  <si>
    <t>15322-Boyacá-GUATEQUE</t>
  </si>
  <si>
    <t>15325-Boyacá-GUAYATÁ</t>
  </si>
  <si>
    <t>15332-Boyacá-GÜICÁN DE LA SIERRA</t>
  </si>
  <si>
    <t>15362-Boyacá-IZA</t>
  </si>
  <si>
    <t>15367-Boyacá-JENESANO</t>
  </si>
  <si>
    <t>15368-Boyacá-JERICÓ</t>
  </si>
  <si>
    <t>15377-Boyacá-LABRANZAGRANDE</t>
  </si>
  <si>
    <t>15380-Boyacá-LA CAPILLA</t>
  </si>
  <si>
    <t>15401-Boyacá-LA VICTORIA</t>
  </si>
  <si>
    <t>15403-Boyacá-LA UVITA</t>
  </si>
  <si>
    <t>15407-Boyacá-VILLA DE LEYVA</t>
  </si>
  <si>
    <t>15425-Boyacá-MACANAL</t>
  </si>
  <si>
    <t>15442-Boyacá-MARIPÍ</t>
  </si>
  <si>
    <t>15455-Boyacá-MIRAFLORES</t>
  </si>
  <si>
    <t>15464-Boyacá-MONGUA</t>
  </si>
  <si>
    <t>15466-Boyacá-MONGUÍ</t>
  </si>
  <si>
    <t>15469-Boyacá-MONIQUIRÁ</t>
  </si>
  <si>
    <t>15476-Boyacá-MOTAVITA</t>
  </si>
  <si>
    <t>15480-Boyacá-MUZO</t>
  </si>
  <si>
    <t>15491-Boyacá-NOBSA</t>
  </si>
  <si>
    <t>15494-Boyacá-NUEVO COLÓN</t>
  </si>
  <si>
    <t>15500-Boyacá-OICATÁ</t>
  </si>
  <si>
    <t>15507-Boyacá-OTANCHE</t>
  </si>
  <si>
    <t>15511-Boyacá-PACHAVITA</t>
  </si>
  <si>
    <t>15514-Boyacá-PÁEZ</t>
  </si>
  <si>
    <t>15516-Boyacá-PAIPA</t>
  </si>
  <si>
    <t>15518-Boyacá-PAJARITO</t>
  </si>
  <si>
    <t>15522-Boyacá-PANQUEBA</t>
  </si>
  <si>
    <t>15531-Boyacá-PAUNA</t>
  </si>
  <si>
    <t>15533-Boyacá-PAYA</t>
  </si>
  <si>
    <t>15537-Boyacá-PAZ DE RÍO</t>
  </si>
  <si>
    <t>15542-Boyacá-PESCA</t>
  </si>
  <si>
    <t>15550-Boyacá-PISBA</t>
  </si>
  <si>
    <t>15572-Boyacá-PUERTO BOYACÁ</t>
  </si>
  <si>
    <t>15580-Boyacá-QUÍPAMA</t>
  </si>
  <si>
    <t>15599-Boyacá-RAMIRIQUÍ</t>
  </si>
  <si>
    <t>15600-Boyacá-RÁQUIRA</t>
  </si>
  <si>
    <t>15621-Boyacá-RONDÓN</t>
  </si>
  <si>
    <t>15632-Boyacá-SABOYÁ</t>
  </si>
  <si>
    <t>15638-Boyacá-SÁCHICA</t>
  </si>
  <si>
    <t>15646-Boyacá-SAMACÁ</t>
  </si>
  <si>
    <t>15660-Boyacá-SAN EDUARDO</t>
  </si>
  <si>
    <t>15664-Boyacá-SAN JOSÉ DE PARE</t>
  </si>
  <si>
    <t>15667-Boyacá-SAN LUIS DE GACENO</t>
  </si>
  <si>
    <t>15673-Boyacá-SAN MATEO</t>
  </si>
  <si>
    <t>15676-Boyacá-SAN MIGUEL DE SEMA</t>
  </si>
  <si>
    <t>15681-Boyacá-SAN PABLO DE BORBUR</t>
  </si>
  <si>
    <t>15686-Boyacá-SANTANA</t>
  </si>
  <si>
    <t>15690-Boyacá-SANTA MARÍA</t>
  </si>
  <si>
    <t>15693-Boyacá-SANTA ROSA DE VITERBO</t>
  </si>
  <si>
    <t>15696-Boyacá-SANTA SOFÍA</t>
  </si>
  <si>
    <t>15720-Boyacá-SATIVANORTE</t>
  </si>
  <si>
    <t>15723-Boyacá-SATIVASUR</t>
  </si>
  <si>
    <t>15740-Boyacá-SIACHOQUE</t>
  </si>
  <si>
    <t>15753-Boyacá-SOATÁ</t>
  </si>
  <si>
    <t>15755-Boyacá-SOCOTÁ</t>
  </si>
  <si>
    <t>15757-Boyacá-SOCHA</t>
  </si>
  <si>
    <t>15759-Boyacá-SOGAMOSO</t>
  </si>
  <si>
    <t>15761-Boyacá-SOMONDOCO</t>
  </si>
  <si>
    <t>15762-Boyacá-SORA</t>
  </si>
  <si>
    <t>15763-Boyacá-SOTAQUIRÁ</t>
  </si>
  <si>
    <t>15764-Boyacá-SORACÁ</t>
  </si>
  <si>
    <t>15774-Boyacá-SUSACÓN</t>
  </si>
  <si>
    <t>15776-Boyacá-SUTAMARCHÁN</t>
  </si>
  <si>
    <t>15778-Boyacá-SUTATENZA</t>
  </si>
  <si>
    <t>15790-Boyacá-TASCO</t>
  </si>
  <si>
    <t>15798-Boyacá-TENZA</t>
  </si>
  <si>
    <t>15804-Boyacá-TIBANÁ</t>
  </si>
  <si>
    <t>15806-Boyacá-TIBASOSA</t>
  </si>
  <si>
    <t>15808-Boyacá-TINJACÁ</t>
  </si>
  <si>
    <t>15810-Boyacá-TIPACOQUE</t>
  </si>
  <si>
    <t>15814-Boyacá-TOCA</t>
  </si>
  <si>
    <t>15816-Boyacá-TOGÜÍ</t>
  </si>
  <si>
    <t>15820-Boyacá-TÓPAGA</t>
  </si>
  <si>
    <t>15822-Boyacá-TOTA</t>
  </si>
  <si>
    <t>15832-Boyacá-TUNUNGUÁ</t>
  </si>
  <si>
    <t>15835-Boyacá-TURMEQUÉ</t>
  </si>
  <si>
    <t>15837-Boyacá-TUTA</t>
  </si>
  <si>
    <t>15839-Boyacá-TUTAZÁ</t>
  </si>
  <si>
    <t>15842-Boyacá-ÚMBITA</t>
  </si>
  <si>
    <t>15861-Boyacá-VENTAQUEMADA</t>
  </si>
  <si>
    <t>15879-Boyacá-VIRACACHÁ</t>
  </si>
  <si>
    <t>15897-Boyacá-ZETAQUIRA</t>
  </si>
  <si>
    <t>17001-Caldas-MANIZALES</t>
  </si>
  <si>
    <t>17013-Caldas-AGUADAS</t>
  </si>
  <si>
    <t>17042-Caldas-ANSERMA</t>
  </si>
  <si>
    <t>17050-Caldas-ARANZAZU</t>
  </si>
  <si>
    <t>17088-Caldas-BELALCÁZAR</t>
  </si>
  <si>
    <t>17174-Caldas-CHINCHINÁ</t>
  </si>
  <si>
    <t>17272-Caldas-FILADELFIA</t>
  </si>
  <si>
    <t>17380-Caldas-LA DORADA</t>
  </si>
  <si>
    <t>17388-Caldas-LA MERCED</t>
  </si>
  <si>
    <t>17433-Caldas-MANZANARES</t>
  </si>
  <si>
    <t>17442-Caldas-MARMATO</t>
  </si>
  <si>
    <t>17444-Caldas-MARQUETALIA</t>
  </si>
  <si>
    <t>17446-Caldas-MARULANDA</t>
  </si>
  <si>
    <t>17486-Caldas-NEIRA</t>
  </si>
  <si>
    <t>17495-Caldas-NORCASIA</t>
  </si>
  <si>
    <t>17513-Caldas-PÁCORA</t>
  </si>
  <si>
    <t>17524-Caldas-PALESTINA</t>
  </si>
  <si>
    <t>17541-Caldas-PENSILVANIA</t>
  </si>
  <si>
    <t>17614-Caldas-RIOSUCIO</t>
  </si>
  <si>
    <t>17616-Caldas-RISARALDA</t>
  </si>
  <si>
    <t>17653-Caldas-SALAMINA</t>
  </si>
  <si>
    <t>17662-Caldas-SAMANÁ</t>
  </si>
  <si>
    <t>17665-Caldas-SAN JOSÉ</t>
  </si>
  <si>
    <t>17777-Caldas-SUPÍA</t>
  </si>
  <si>
    <t>17867-Caldas-VICTORIA</t>
  </si>
  <si>
    <t>17873-Caldas-VILLAMARÍA</t>
  </si>
  <si>
    <t>17877-Caldas-VITERBO</t>
  </si>
  <si>
    <t>18001-Caquetá-FLORENCIA</t>
  </si>
  <si>
    <t>18029-Caquetá-ALBANIA</t>
  </si>
  <si>
    <t>18094-Caquetá-BELÉN DE LOS ANDAQUÍES</t>
  </si>
  <si>
    <t>18150-Caquetá-CARTAGENA DEL CHAIRÁ</t>
  </si>
  <si>
    <t>18205-Caquetá-CURILLO</t>
  </si>
  <si>
    <t>18247-Caquetá-EL DONCELLO</t>
  </si>
  <si>
    <t>18256-Caquetá-EL PAUJÍL</t>
  </si>
  <si>
    <t>18410-Caquetá-LA MONTAÑITA</t>
  </si>
  <si>
    <t>18460-Caquetá-MILÁN</t>
  </si>
  <si>
    <t>18479-Caquetá-MORELIA</t>
  </si>
  <si>
    <t>18592-Caquetá-PUERTO RICO</t>
  </si>
  <si>
    <t>18610-Caquetá-SAN JOSÉ DEL FRAGUA</t>
  </si>
  <si>
    <t>18753-Caquetá-SAN VICENTE DEL CAGUÁN</t>
  </si>
  <si>
    <t>18756-Caquetá-SOLANO</t>
  </si>
  <si>
    <t>18785-Caquetá-SOLITA</t>
  </si>
  <si>
    <t>18860-Caquetá-VALPARAÍSO</t>
  </si>
  <si>
    <t>19001-Cauca-POPAYÁN</t>
  </si>
  <si>
    <t>19022-Cauca-ALMAGUER</t>
  </si>
  <si>
    <t>19050-Cauca-ARGELIA</t>
  </si>
  <si>
    <t>19075-Cauca-BALBOA</t>
  </si>
  <si>
    <t>19100-Cauca-BOLÍVAR</t>
  </si>
  <si>
    <t>19110-Cauca-BUENOS AIRES</t>
  </si>
  <si>
    <t>19130-Cauca-CAJIBÍO</t>
  </si>
  <si>
    <t>19137-Cauca-CALDONO</t>
  </si>
  <si>
    <t>19142-Cauca-CALOTO</t>
  </si>
  <si>
    <t>19212-Cauca-CORINTO</t>
  </si>
  <si>
    <t>19256-Cauca-EL TAMBO</t>
  </si>
  <si>
    <t>19290-Cauca-FLORENCIA</t>
  </si>
  <si>
    <t>19300-Cauca-GUACHENÉ</t>
  </si>
  <si>
    <t>19318-Cauca-GUAPÍ</t>
  </si>
  <si>
    <t>19355-Cauca-INZÁ</t>
  </si>
  <si>
    <t>19364-Cauca-JAMBALÓ</t>
  </si>
  <si>
    <t>19392-Cauca-LA SIERRA</t>
  </si>
  <si>
    <t>19397-Cauca-LA VEGA</t>
  </si>
  <si>
    <t>19418-Cauca-LÓPEZ DE MICAY</t>
  </si>
  <si>
    <t>19450-Cauca-MERCADERES</t>
  </si>
  <si>
    <t>19455-Cauca-MIRANDA</t>
  </si>
  <si>
    <t>19473-Cauca-MORALES</t>
  </si>
  <si>
    <t>19513-Cauca-PADILLA</t>
  </si>
  <si>
    <t>19517-Cauca-PÁEZ</t>
  </si>
  <si>
    <t>19532-Cauca-PATÍA</t>
  </si>
  <si>
    <t>19533-Cauca-PIAMONTE</t>
  </si>
  <si>
    <t>19548-Cauca-PIENDAMÓ</t>
  </si>
  <si>
    <t>19573-Cauca-PUERTO TEJADA</t>
  </si>
  <si>
    <t>19585-Cauca-PURACÉ</t>
  </si>
  <si>
    <t>19622-Cauca-ROSAS</t>
  </si>
  <si>
    <t>19693-Cauca-SAN SEBASTIÁN</t>
  </si>
  <si>
    <t>19698-Cauca-SANTANDER DE QUILICHAO</t>
  </si>
  <si>
    <t>19701-Cauca-SANTA ROSA</t>
  </si>
  <si>
    <t>19743-Cauca-SILVIA</t>
  </si>
  <si>
    <t>19760-Cauca-SOTARA</t>
  </si>
  <si>
    <t>19780-Cauca-SUÁREZ</t>
  </si>
  <si>
    <t>19785-Cauca-SUCRE</t>
  </si>
  <si>
    <t>19807-Cauca-TIMBÍO</t>
  </si>
  <si>
    <t>19809-Cauca-TIMBIQUÍ</t>
  </si>
  <si>
    <t>19821-Cauca-TORIBÍO</t>
  </si>
  <si>
    <t>19824-Cauca-TOTORÓ</t>
  </si>
  <si>
    <t>19845-Cauca-VILLA RICA</t>
  </si>
  <si>
    <t>20001-Cesar-VALLEDUPAR</t>
  </si>
  <si>
    <t>20011-Cesar-AGUACHICA</t>
  </si>
  <si>
    <t>20013-Cesar-AGUSTÍN CODAZZI</t>
  </si>
  <si>
    <t>20032-Cesar-ASTREA</t>
  </si>
  <si>
    <t>20045-Cesar-BECERRIL</t>
  </si>
  <si>
    <t>20060-Cesar-BOSCONIA</t>
  </si>
  <si>
    <t>20175-Cesar-CHIMICHAGUA</t>
  </si>
  <si>
    <t>20178-Cesar-CHIRIGUANÁ</t>
  </si>
  <si>
    <t>20228-Cesar-CURUMANÍ</t>
  </si>
  <si>
    <t>20238-Cesar-EL COPEY</t>
  </si>
  <si>
    <t>20250-Cesar-EL PASO</t>
  </si>
  <si>
    <t>20295-Cesar-GAMARRA</t>
  </si>
  <si>
    <t>20310-Cesar-GONZÁLEZ</t>
  </si>
  <si>
    <t>20383-Cesar-LA GLORIA</t>
  </si>
  <si>
    <t>20400-Cesar-LA JAGUA DE IBIRICO</t>
  </si>
  <si>
    <t>20443-Cesar-MANAURE BALCÓN DEL CESAR</t>
  </si>
  <si>
    <t>20517-Cesar-PAILITAS</t>
  </si>
  <si>
    <t>20550-Cesar-PELAYA</t>
  </si>
  <si>
    <t>20570-Cesar-PUEBLO BELLO</t>
  </si>
  <si>
    <t>20614-Cesar-RÍO DE ORO</t>
  </si>
  <si>
    <t>20621-Cesar-LA PAZ</t>
  </si>
  <si>
    <t>20710-Cesar-SAN ALBERTO</t>
  </si>
  <si>
    <t>20750-Cesar-SAN DIEGO</t>
  </si>
  <si>
    <t>20770-Cesar-SAN MARTÍN</t>
  </si>
  <si>
    <t>20787-Cesar-TAMALAMEQUE</t>
  </si>
  <si>
    <t>23001-Córdoba-MONTERÍA</t>
  </si>
  <si>
    <t>23068-Córdoba-AYAPEL</t>
  </si>
  <si>
    <t>23079-Córdoba-BUENAVISTA</t>
  </si>
  <si>
    <t>23090-Córdoba-CANALETE</t>
  </si>
  <si>
    <t>23162-Córdoba-CERETÉ</t>
  </si>
  <si>
    <t>23168-Córdoba-CHIMÁ</t>
  </si>
  <si>
    <t>23182-Córdoba-CHINÚ</t>
  </si>
  <si>
    <t>23189-Córdoba-CIÉNAGA DE ORO</t>
  </si>
  <si>
    <t>23300-Córdoba-COTORRA</t>
  </si>
  <si>
    <t>23350-Córdoba-LA APARTADA</t>
  </si>
  <si>
    <t>23417-Córdoba-LORICA</t>
  </si>
  <si>
    <t>23419-Córdoba-LOS CÓRDOBAS</t>
  </si>
  <si>
    <t>23464-Córdoba-MOMIL</t>
  </si>
  <si>
    <t>23466-Córdoba-MONTELÍBANO</t>
  </si>
  <si>
    <t>23500-Córdoba-MOÑITOS</t>
  </si>
  <si>
    <t>23555-Córdoba-PLANETA RICA</t>
  </si>
  <si>
    <t>23570-Córdoba-PUEBLO NUEVO</t>
  </si>
  <si>
    <t>23574-Córdoba-PUERTO ESCONDIDO</t>
  </si>
  <si>
    <t>23580-Córdoba-PUERTO LIBERTADOR</t>
  </si>
  <si>
    <t>23586-Córdoba-PURÍSIMA DE LA CONCEPCIÓN</t>
  </si>
  <si>
    <t>23660-Córdoba-SAHAGÚN</t>
  </si>
  <si>
    <t>23670-Córdoba-SAN ANDRÉS DE SOTAVENTO</t>
  </si>
  <si>
    <t>23672-Córdoba-SAN ANTERO</t>
  </si>
  <si>
    <t>23675-Córdoba-SAN BERNARDO DEL VIENTO</t>
  </si>
  <si>
    <t>23678-Córdoba-SAN CARLOS</t>
  </si>
  <si>
    <t>23682-Córdoba-SAN JOSÉ DE URÉ</t>
  </si>
  <si>
    <t>23686-Córdoba-SAN PELAYO</t>
  </si>
  <si>
    <t>23807-Córdoba-TIERRALTA</t>
  </si>
  <si>
    <t>23815-Córdoba-TUCHÍN</t>
  </si>
  <si>
    <t>23855-Córdoba-VALENCIA</t>
  </si>
  <si>
    <t>25001-Cundinamarca-AGUA DE DIOS</t>
  </si>
  <si>
    <t>25019-Cundinamarca-ALBÁN</t>
  </si>
  <si>
    <t>25035-Cundinamarca-ANAPOIMA</t>
  </si>
  <si>
    <t>25040-Cundinamarca-ANOLAIMA</t>
  </si>
  <si>
    <t>25053-Cundinamarca-ARBELÁEZ</t>
  </si>
  <si>
    <t>25086-Cundinamarca-BELTRÁN</t>
  </si>
  <si>
    <t>25095-Cundinamarca-BITUIMA</t>
  </si>
  <si>
    <t>25099-Cundinamarca-BOJACÁ</t>
  </si>
  <si>
    <t>25120-Cundinamarca-CABRERA</t>
  </si>
  <si>
    <t>25123-Cundinamarca-CACHIPAY</t>
  </si>
  <si>
    <t>25126-Cundinamarca-CAJICÁ</t>
  </si>
  <si>
    <t>25148-Cundinamarca-CAPARRAPÍ</t>
  </si>
  <si>
    <t>25151-Cundinamarca-CÁQUEZA</t>
  </si>
  <si>
    <t>25154-Cundinamarca-CARMEN DE CARUPA</t>
  </si>
  <si>
    <t>25168-Cundinamarca-CHAGUANÍ</t>
  </si>
  <si>
    <t>25175-Cundinamarca-CHÍA</t>
  </si>
  <si>
    <t>25178-Cundinamarca-CHIPAQUE</t>
  </si>
  <si>
    <t>25181-Cundinamarca-CHOACHÍ</t>
  </si>
  <si>
    <t>25183-Cundinamarca-CHOCONTÁ</t>
  </si>
  <si>
    <t>25200-Cundinamarca-COGUA</t>
  </si>
  <si>
    <t>25214-Cundinamarca-COTA</t>
  </si>
  <si>
    <t>25224-Cundinamarca-CUCUNUBÁ</t>
  </si>
  <si>
    <t>25245-Cundinamarca-EL COLEGIO</t>
  </si>
  <si>
    <t>25258-Cundinamarca-EL PEÑÓN</t>
  </si>
  <si>
    <t>25260-Cundinamarca-EL ROSAL</t>
  </si>
  <si>
    <t>25269-Cundinamarca-FACATATIVÁ</t>
  </si>
  <si>
    <t>25279-Cundinamarca-FÓMEQUE</t>
  </si>
  <si>
    <t>25281-Cundinamarca-FOSCA</t>
  </si>
  <si>
    <t>25286-Cundinamarca-FUNZA</t>
  </si>
  <si>
    <t>25288-Cundinamarca-FÚQUENE</t>
  </si>
  <si>
    <t>25290-Cundinamarca-FUSAGASUGÁ</t>
  </si>
  <si>
    <t>25293-Cundinamarca-GACHALÁ</t>
  </si>
  <si>
    <t>25295-Cundinamarca-GACHANCIPÁ</t>
  </si>
  <si>
    <t>25297-Cundinamarca-GACHETÁ</t>
  </si>
  <si>
    <t>25299-Cundinamarca-GAMA</t>
  </si>
  <si>
    <t>25307-Cundinamarca-GIRARDOT</t>
  </si>
  <si>
    <t>25312-Cundinamarca-GRANADA</t>
  </si>
  <si>
    <t>25317-Cundinamarca-GUACHETÁ</t>
  </si>
  <si>
    <t>25320-Cundinamarca-GUADUAS</t>
  </si>
  <si>
    <t>25322-Cundinamarca-GUASCA</t>
  </si>
  <si>
    <t>25324-Cundinamarca-GUATAQUÍ</t>
  </si>
  <si>
    <t>25326-Cundinamarca-GUATAVITA</t>
  </si>
  <si>
    <t>25328-Cundinamarca-GUAYABAL DE SÍQUIMA</t>
  </si>
  <si>
    <t>25335-Cundinamarca-GUAYABETAL</t>
  </si>
  <si>
    <t>25339-Cundinamarca-GUTIÉRREZ</t>
  </si>
  <si>
    <t>25368-Cundinamarca-JERUSALÉN</t>
  </si>
  <si>
    <t>25372-Cundinamarca-JUNÍN</t>
  </si>
  <si>
    <t>25377-Cundinamarca-LA CALERA</t>
  </si>
  <si>
    <t>25386-Cundinamarca-LA MESA</t>
  </si>
  <si>
    <t>25394-Cundinamarca-LA PALMA</t>
  </si>
  <si>
    <t>25398-Cundinamarca-LA PEÑA</t>
  </si>
  <si>
    <t>25402-Cundinamarca-LA VEGA</t>
  </si>
  <si>
    <t>25407-Cundinamarca-LENGUAZAQUE</t>
  </si>
  <si>
    <t>25426-Cundinamarca-MACHETÁ</t>
  </si>
  <si>
    <t>25430-Cundinamarca-MADRID</t>
  </si>
  <si>
    <t>25436-Cundinamarca-MANTA</t>
  </si>
  <si>
    <t>25438-Cundinamarca-MEDINA</t>
  </si>
  <si>
    <t>25473-Cundinamarca-MOSQUERA</t>
  </si>
  <si>
    <t>25483-Cundinamarca-NARIÑO</t>
  </si>
  <si>
    <t>25486-Cundinamarca-NEMOCÓN</t>
  </si>
  <si>
    <t>25488-Cundinamarca-NILO</t>
  </si>
  <si>
    <t>25489-Cundinamarca-NIMAIMA</t>
  </si>
  <si>
    <t>25491-Cundinamarca-NOCAIMA</t>
  </si>
  <si>
    <t>25506-Cundinamarca-VENECIA</t>
  </si>
  <si>
    <t>25513-Cundinamarca-PACHO</t>
  </si>
  <si>
    <t>25518-Cundinamarca-PAIME</t>
  </si>
  <si>
    <t>25524-Cundinamarca-PANDI</t>
  </si>
  <si>
    <t>25530-Cundinamarca-PARATEBUENO</t>
  </si>
  <si>
    <t>25535-Cundinamarca-PASCA</t>
  </si>
  <si>
    <t>25572-Cundinamarca-PUERTO SALGAR</t>
  </si>
  <si>
    <t>25580-Cundinamarca-PULÍ</t>
  </si>
  <si>
    <t>25592-Cundinamarca-QUEBRADANEGRA</t>
  </si>
  <si>
    <t>25594-Cundinamarca-QUETAME</t>
  </si>
  <si>
    <t>25596-Cundinamarca-QUIPILE</t>
  </si>
  <si>
    <t>25599-Cundinamarca-APULO</t>
  </si>
  <si>
    <t>25612-Cundinamarca-RICAURTE</t>
  </si>
  <si>
    <t>25645-Cundinamarca-SAN ANTONIO DEL TEQUENDAMA</t>
  </si>
  <si>
    <t>25649-Cundinamarca-SAN BERNARDO</t>
  </si>
  <si>
    <t>25653-Cundinamarca-SAN CAYETANO</t>
  </si>
  <si>
    <t>25658-Cundinamarca-SAN FRANCISCO</t>
  </si>
  <si>
    <t>25662-Cundinamarca-SAN JUAN DE RIOSECO</t>
  </si>
  <si>
    <t>25718-Cundinamarca-SASAIMA</t>
  </si>
  <si>
    <t>25736-Cundinamarca-SESQUILÉ</t>
  </si>
  <si>
    <t>25740-Cundinamarca-SIBATÉ</t>
  </si>
  <si>
    <t>25743-Cundinamarca-SILVANIA</t>
  </si>
  <si>
    <t>25745-Cundinamarca-SIMIJACA</t>
  </si>
  <si>
    <t>25754-Cundinamarca-SOACHA</t>
  </si>
  <si>
    <t>25758-Cundinamarca-SOPÓ</t>
  </si>
  <si>
    <t>25769-Cundinamarca-SUBACHOQUE</t>
  </si>
  <si>
    <t>25772-Cundinamarca-SUESCA</t>
  </si>
  <si>
    <t>25777-Cundinamarca-SUPATÁ</t>
  </si>
  <si>
    <t>25779-Cundinamarca-SUSA</t>
  </si>
  <si>
    <t>25781-Cundinamarca-SUTATAUSA</t>
  </si>
  <si>
    <t>25785-Cundinamarca-TABIO</t>
  </si>
  <si>
    <t>25793-Cundinamarca-TAUSA</t>
  </si>
  <si>
    <t>25797-Cundinamarca-TENA</t>
  </si>
  <si>
    <t>25799-Cundinamarca-TENJO</t>
  </si>
  <si>
    <t>25805-Cundinamarca-TIBACUY</t>
  </si>
  <si>
    <t>25807-Cundinamarca-TIBIRITA</t>
  </si>
  <si>
    <t>25815-Cundinamarca-TOCAIMA</t>
  </si>
  <si>
    <t>25817-Cundinamarca-TOCANCIPÁ</t>
  </si>
  <si>
    <t>25823-Cundinamarca-TOPAIPÍ</t>
  </si>
  <si>
    <t>25839-Cundinamarca-UBALÁ</t>
  </si>
  <si>
    <t>25841-Cundinamarca-UBAQUE</t>
  </si>
  <si>
    <t>25843-Cundinamarca-VILLA DE SAN DIEGO DE UBATÉ</t>
  </si>
  <si>
    <t>25845-Cundinamarca-UNE</t>
  </si>
  <si>
    <t>25851-Cundinamarca-ÚTICA</t>
  </si>
  <si>
    <t>25862-Cundinamarca-VERGARA</t>
  </si>
  <si>
    <t>25867-Cundinamarca-VIANÍ</t>
  </si>
  <si>
    <t>25871-Cundinamarca-VILLAGÓMEZ</t>
  </si>
  <si>
    <t>25873-Cundinamarca-VILLAPINZÓN</t>
  </si>
  <si>
    <t>25875-Cundinamarca-VILLETA</t>
  </si>
  <si>
    <t>25878-Cundinamarca-VIOTÁ</t>
  </si>
  <si>
    <t>25885-Cundinamarca-YACOPÍ</t>
  </si>
  <si>
    <t>25898-Cundinamarca-ZIPACÓN</t>
  </si>
  <si>
    <t>25899-Cundinamarca-ZIPAQUIRÁ</t>
  </si>
  <si>
    <t>27001-Chocó-QUIBDÓ</t>
  </si>
  <si>
    <t>27006-Chocó-ACANDÍ</t>
  </si>
  <si>
    <t>27025-Chocó-ALTO BAUDÓ</t>
  </si>
  <si>
    <t>27050-Chocó-ATRATO</t>
  </si>
  <si>
    <t>27073-Chocó-BAGADÓ</t>
  </si>
  <si>
    <t>27075-Chocó-BAHÍA SOLANO</t>
  </si>
  <si>
    <t>27077-Chocó-BAJO BAUDÓ</t>
  </si>
  <si>
    <t>27099-Chocó-BOJAYÁ</t>
  </si>
  <si>
    <t>27135-Chocó-EL CANTÓN DEL SAN PABLO</t>
  </si>
  <si>
    <t>27150-Chocó-CARMEN DEL DARIÉN</t>
  </si>
  <si>
    <t>27160-Chocó-CÉRTEGUI</t>
  </si>
  <si>
    <t>27205-Chocó-CONDOTO</t>
  </si>
  <si>
    <t>27245-Chocó-EL CARMEN DE ATRATO</t>
  </si>
  <si>
    <t>27250-Chocó-EL LITORAL DEL SAN JUAN</t>
  </si>
  <si>
    <t>27361-Chocó-ISTMINA</t>
  </si>
  <si>
    <t>27372-Chocó-JURADÓ</t>
  </si>
  <si>
    <t>27413-Chocó-LLORÓ</t>
  </si>
  <si>
    <t>27425-Chocó-MEDIO ATRATO</t>
  </si>
  <si>
    <t>27430-Chocó-MEDIO BAUDÓ</t>
  </si>
  <si>
    <t>27450-Chocó-MEDIO SAN JUAN</t>
  </si>
  <si>
    <t>27491-Chocó-NÓVITA</t>
  </si>
  <si>
    <t>27495-Chocó-NUQUÍ</t>
  </si>
  <si>
    <t>27580-Chocó-RÍO IRÓ</t>
  </si>
  <si>
    <t>27600-Chocó-RÍO QUITO</t>
  </si>
  <si>
    <t>27615-Chocó-RIOSUCIO</t>
  </si>
  <si>
    <t>27660-Chocó-SAN JOSÉ DEL PALMAR</t>
  </si>
  <si>
    <t>27745-Chocó-SIPÍ</t>
  </si>
  <si>
    <t>27787-Chocó-TADÓ</t>
  </si>
  <si>
    <t>27800-Chocó-UNGUÍA</t>
  </si>
  <si>
    <t>27810-Chocó-UNIÓN PANAMERICANA</t>
  </si>
  <si>
    <t>41001-Huila-NEIVA</t>
  </si>
  <si>
    <t>41006-Huila-ACEVEDO</t>
  </si>
  <si>
    <t>41013-Huila-AGRADO</t>
  </si>
  <si>
    <t>41016-Huila-AIPE</t>
  </si>
  <si>
    <t>41020-Huila-ALGECIRAS</t>
  </si>
  <si>
    <t>41026-Huila-ALTAMIRA</t>
  </si>
  <si>
    <t>41078-Huila-BARAYA</t>
  </si>
  <si>
    <t>41132-Huila-CAMPOALEGRE</t>
  </si>
  <si>
    <t>41206-Huila-COLOMBIA</t>
  </si>
  <si>
    <t>41244-Huila-ELÍAS</t>
  </si>
  <si>
    <t>41298-Huila-GARZÓN</t>
  </si>
  <si>
    <t>41306-Huila-GIGANTE</t>
  </si>
  <si>
    <t>41319-Huila-GUADALUPE</t>
  </si>
  <si>
    <t>41349-Huila-HOBO</t>
  </si>
  <si>
    <t>41357-Huila-ÍQUIRA</t>
  </si>
  <si>
    <t>41359-Huila-ISNOS</t>
  </si>
  <si>
    <t>41378-Huila-LA ARGENTINA</t>
  </si>
  <si>
    <t>41396-Huila-LA PLATA</t>
  </si>
  <si>
    <t>41483-Huila-NÁTAGA</t>
  </si>
  <si>
    <t>41503-Huila-OPORAPA</t>
  </si>
  <si>
    <t>41518-Huila-PAICOL</t>
  </si>
  <si>
    <t>41524-Huila-PALERMO</t>
  </si>
  <si>
    <t>41530-Huila-PALESTINA</t>
  </si>
  <si>
    <t>41548-Huila-PITAL</t>
  </si>
  <si>
    <t>41551-Huila-PITALITO</t>
  </si>
  <si>
    <t>41615-Huila-RIVERA</t>
  </si>
  <si>
    <t>41660-Huila-SALADOBLANCO</t>
  </si>
  <si>
    <t>41668-Huila-SAN AGUSTÍN</t>
  </si>
  <si>
    <t>41676-Huila-SANTA MARÍA</t>
  </si>
  <si>
    <t>41770-Huila-SUAZA</t>
  </si>
  <si>
    <t>41791-Huila-TARQUI</t>
  </si>
  <si>
    <t>41797-Huila-TESALIA</t>
  </si>
  <si>
    <t>41799-Huila-TELLO</t>
  </si>
  <si>
    <t>41801-Huila-TERUEL</t>
  </si>
  <si>
    <t>41807-Huila-TIMANÁ</t>
  </si>
  <si>
    <t>41872-Huila-VILLAVIEJA</t>
  </si>
  <si>
    <t>41885-Huila-YAGUARÁ</t>
  </si>
  <si>
    <t>44001-La Guajira-RIOHACHA</t>
  </si>
  <si>
    <t>44035-La Guajira-ALBANIA</t>
  </si>
  <si>
    <t>44078-La Guajira-BARRANCAS</t>
  </si>
  <si>
    <t>44090-La Guajira-DIBULLA</t>
  </si>
  <si>
    <t>44098-La Guajira-DISTRACCIÓN</t>
  </si>
  <si>
    <t>44110-La Guajira-EL MOLINO</t>
  </si>
  <si>
    <t>44279-La Guajira-FONSECA</t>
  </si>
  <si>
    <t>44378-La Guajira-HATONUEVO</t>
  </si>
  <si>
    <t>44420-La Guajira-LA JAGUA DEL PILAR</t>
  </si>
  <si>
    <t>44430-La Guajira-MAICAO</t>
  </si>
  <si>
    <t>44560-La Guajira-MANAURE</t>
  </si>
  <si>
    <t>44650-La Guajira-SAN JUAN DEL CESAR</t>
  </si>
  <si>
    <t>44847-La Guajira-URIBIA</t>
  </si>
  <si>
    <t>44855-La Guajira-URUMITA</t>
  </si>
  <si>
    <t>44874-La Guajira-VILLANUEVA</t>
  </si>
  <si>
    <t>47001-Magdalena-SANTA MARTA</t>
  </si>
  <si>
    <t>47030-Magdalena-ALGARROBO</t>
  </si>
  <si>
    <t>47053-Magdalena-ARACATACA</t>
  </si>
  <si>
    <t>47058-Magdalena-ARIGUANÍ</t>
  </si>
  <si>
    <t>47161-Magdalena-CERRO DE SAN ANTONIO</t>
  </si>
  <si>
    <t>47170-Magdalena-CHIVOLO</t>
  </si>
  <si>
    <t>47189-Magdalena-CIÉNAGA</t>
  </si>
  <si>
    <t>47205-Magdalena-CONCORDIA</t>
  </si>
  <si>
    <t>47245-Magdalena-EL BANCO</t>
  </si>
  <si>
    <t>47258-Magdalena-EL PIÑÓN</t>
  </si>
  <si>
    <t>47268-Magdalena-EL RETÉN</t>
  </si>
  <si>
    <t>47288-Magdalena-FUNDACIÓN</t>
  </si>
  <si>
    <t>47318-Magdalena-GUAMAL</t>
  </si>
  <si>
    <t>47460-Magdalena-NUEVA GRANADA</t>
  </si>
  <si>
    <t>47541-Magdalena-PEDRAZA</t>
  </si>
  <si>
    <t>47545-Magdalena-PIJIÑO DEL CARMEN</t>
  </si>
  <si>
    <t>47551-Magdalena-PIVIJAY</t>
  </si>
  <si>
    <t>47555-Magdalena-PLATO</t>
  </si>
  <si>
    <t>47570-Magdalena-PUEBLOVIEJO</t>
  </si>
  <si>
    <t>47605-Magdalena-REMOLINO</t>
  </si>
  <si>
    <t>47660-Magdalena-SABANAS DE SAN ÁNGEL</t>
  </si>
  <si>
    <t>47675-Magdalena-SALAMINA</t>
  </si>
  <si>
    <t>47692-Magdalena-SAN SEBASTIÁN DE BUENAVISTA</t>
  </si>
  <si>
    <t>47703-Magdalena-SAN ZENÓN</t>
  </si>
  <si>
    <t>47707-Magdalena-SANTA ANA</t>
  </si>
  <si>
    <t>47720-Magdalena-SANTA BÁRBARA DE PINTO</t>
  </si>
  <si>
    <t>47745-Magdalena-SITIONUEVO</t>
  </si>
  <si>
    <t>47798-Magdalena-TENERIFE</t>
  </si>
  <si>
    <t>47960-Magdalena-ZAPAYÁN</t>
  </si>
  <si>
    <t>47980-Magdalena-ZONA BANANERA</t>
  </si>
  <si>
    <t>50001-Meta-VILLAVICENCIO</t>
  </si>
  <si>
    <t>50006-Meta-ACACÍAS</t>
  </si>
  <si>
    <t>50110-Meta-BARRANCA DE UPÍA</t>
  </si>
  <si>
    <t>50124-Meta-CABUYARO</t>
  </si>
  <si>
    <t>50150-Meta-CASTILLA LA NUEVA</t>
  </si>
  <si>
    <t>50223-Meta-CUBARRAL</t>
  </si>
  <si>
    <t>50226-Meta-CUMARAL</t>
  </si>
  <si>
    <t>50245-Meta-EL CALVARIO</t>
  </si>
  <si>
    <t>50251-Meta-EL CASTILLO</t>
  </si>
  <si>
    <t>50270-Meta-EL DORADO</t>
  </si>
  <si>
    <t>50287-Meta-FUENTE DE ORO</t>
  </si>
  <si>
    <t>50313-Meta-GRANADA</t>
  </si>
  <si>
    <t>50318-Meta-GUAMAL</t>
  </si>
  <si>
    <t>50325-Meta-MAPIRIPÁN</t>
  </si>
  <si>
    <t>50330-Meta-MESETAS</t>
  </si>
  <si>
    <t>50350-Meta-LA MACARENA</t>
  </si>
  <si>
    <t>50370-Meta-URIBE</t>
  </si>
  <si>
    <t>50400-Meta-LEJANÍAS</t>
  </si>
  <si>
    <t>50450-Meta-PUERTO CONCORDIA</t>
  </si>
  <si>
    <t>50568-Meta-PUERTO GAITÁN</t>
  </si>
  <si>
    <t>50573-Meta-PUERTO LÓPEZ</t>
  </si>
  <si>
    <t>50577-Meta-PUERTO LLERAS</t>
  </si>
  <si>
    <t>50590-Meta-PUERTO RICO</t>
  </si>
  <si>
    <t>50606-Meta-RESTREPO</t>
  </si>
  <si>
    <t>50680-Meta-SAN CARLOS DE GUAROA</t>
  </si>
  <si>
    <t>50683-Meta-SAN JUAN DE ARAMA</t>
  </si>
  <si>
    <t>50686-Meta-SAN JUANITO</t>
  </si>
  <si>
    <t>50689-Meta-SAN MARTÍN</t>
  </si>
  <si>
    <t>50711-Meta-VISTAHERMOSA</t>
  </si>
  <si>
    <t>52001-Nariño-PASTO</t>
  </si>
  <si>
    <t>52019-Nariño-ALBÁN</t>
  </si>
  <si>
    <t>52022-Nariño-ALDANA</t>
  </si>
  <si>
    <t>52036-Nariño-ANCUYÁ</t>
  </si>
  <si>
    <t>52051-Nariño-ARBOLEDA</t>
  </si>
  <si>
    <t>52079-Nariño-BARBACOAS</t>
  </si>
  <si>
    <t>52083-Nariño-BELÉN</t>
  </si>
  <si>
    <t>52110-Nariño-BUESACO</t>
  </si>
  <si>
    <t>52203-Nariño-COLÓN</t>
  </si>
  <si>
    <t>52207-Nariño-CONSACÁ</t>
  </si>
  <si>
    <t>52210-Nariño-CONTADERO</t>
  </si>
  <si>
    <t>52215-Nariño-CÓRDOBA</t>
  </si>
  <si>
    <t>52224-Nariño-CUASPÚD</t>
  </si>
  <si>
    <t>52227-Nariño-CUMBAL</t>
  </si>
  <si>
    <t>52233-Nariño-CUMBITARA</t>
  </si>
  <si>
    <t>52240-Nariño-CHACHAGÜÍ</t>
  </si>
  <si>
    <t>52250-Nariño-EL CHARCO</t>
  </si>
  <si>
    <t>52254-Nariño-EL PEÑOL</t>
  </si>
  <si>
    <t>52256-Nariño-EL ROSARIO</t>
  </si>
  <si>
    <t>52258-Nariño-EL TABLÓN DE GÓMEZ</t>
  </si>
  <si>
    <t>52260-Nariño-EL TAMBO</t>
  </si>
  <si>
    <t>52287-Nariño-FUNES</t>
  </si>
  <si>
    <t>52317-Nariño-GUACHUCAL</t>
  </si>
  <si>
    <t>52320-Nariño-GUAITARILLA</t>
  </si>
  <si>
    <t>52323-Nariño-GUALMATÁN</t>
  </si>
  <si>
    <t>52352-Nariño-ILES</t>
  </si>
  <si>
    <t>52354-Nariño-IMUÉS</t>
  </si>
  <si>
    <t>52356-Nariño-IPIALES</t>
  </si>
  <si>
    <t>52378-Nariño-LA CRUZ</t>
  </si>
  <si>
    <t>52381-Nariño-LA FLORIDA</t>
  </si>
  <si>
    <t>52385-Nariño-LA LLANADA</t>
  </si>
  <si>
    <t>52390-Nariño-LA TOLA</t>
  </si>
  <si>
    <t>52399-Nariño-LA UNIÓN</t>
  </si>
  <si>
    <t>52405-Nariño-LEIVA</t>
  </si>
  <si>
    <t>52411-Nariño-LINARES</t>
  </si>
  <si>
    <t>52418-Nariño-LOS ANDES</t>
  </si>
  <si>
    <t>52427-Nariño-MAGÜÍ</t>
  </si>
  <si>
    <t>52435-Nariño-MALLAMA</t>
  </si>
  <si>
    <t>52473-Nariño-MOSQUERA</t>
  </si>
  <si>
    <t>52480-Nariño-NARIÑO</t>
  </si>
  <si>
    <t>52490-Nariño-OLAYA HERRERA</t>
  </si>
  <si>
    <t>52506-Nariño-OSPINA</t>
  </si>
  <si>
    <t>52520-Nariño-FRANCISCO PIZARRO</t>
  </si>
  <si>
    <t>52540-Nariño-POLICARPA</t>
  </si>
  <si>
    <t>52560-Nariño-POTOSÍ</t>
  </si>
  <si>
    <t>52565-Nariño-PROVIDENCIA</t>
  </si>
  <si>
    <t>52573-Nariño-PUERRES</t>
  </si>
  <si>
    <t>52585-Nariño-PUPIALES</t>
  </si>
  <si>
    <t>52612-Nariño-RICAURTE</t>
  </si>
  <si>
    <t>52621-Nariño-ROBERTO PAYÁN</t>
  </si>
  <si>
    <t>52678-Nariño-SAMANIEGO</t>
  </si>
  <si>
    <t>52683-Nariño-SANDONÁ</t>
  </si>
  <si>
    <t>52685-Nariño-SAN BERNARDO</t>
  </si>
  <si>
    <t>52687-Nariño-SAN LORENZO</t>
  </si>
  <si>
    <t>52693-Nariño-SAN PABLO</t>
  </si>
  <si>
    <t>52694-Nariño-SAN PEDRO DE CARTAGO</t>
  </si>
  <si>
    <t>52696-Nariño-SANTA BÁRBARA</t>
  </si>
  <si>
    <t>52699-Nariño-SANTACRUZ</t>
  </si>
  <si>
    <t>52720-Nariño-SAPUYES</t>
  </si>
  <si>
    <t>52786-Nariño-TAMINANGO</t>
  </si>
  <si>
    <t>52788-Nariño-TANGUA</t>
  </si>
  <si>
    <t>52835-Nariño-SAN ANDRÉS DE TUMACO</t>
  </si>
  <si>
    <t>52838-Nariño-TÚQUERRES</t>
  </si>
  <si>
    <t>52885-Nariño-YACUANQUER</t>
  </si>
  <si>
    <t>54001-Norte de Santander-CÚCUTA</t>
  </si>
  <si>
    <t>54003-Norte de Santander-ÁBREGO</t>
  </si>
  <si>
    <t>54051-Norte de Santander-ARBOLEDAS</t>
  </si>
  <si>
    <t>54099-Norte de Santander-BOCHALEMA</t>
  </si>
  <si>
    <t>54109-Norte de Santander-BUCARASICA</t>
  </si>
  <si>
    <t>54125-Norte de Santander-CÁCOTA</t>
  </si>
  <si>
    <t>54128-Norte de Santander-CÁCHIRA</t>
  </si>
  <si>
    <t>54172-Norte de Santander-CHINÁCOTA</t>
  </si>
  <si>
    <t>54174-Norte de Santander-CHITAGÁ</t>
  </si>
  <si>
    <t>54206-Norte de Santander-CONVENCIÓN</t>
  </si>
  <si>
    <t>54223-Norte de Santander-CUCUTILLA</t>
  </si>
  <si>
    <t>54239-Norte de Santander-DURANIA</t>
  </si>
  <si>
    <t>54245-Norte de Santander-EL CARMEN</t>
  </si>
  <si>
    <t>54250-Norte de Santander-EL TARRA</t>
  </si>
  <si>
    <t>54261-Norte de Santander-EL ZULIA</t>
  </si>
  <si>
    <t>54313-Norte de Santander-GRAMALOTE</t>
  </si>
  <si>
    <t>54344-Norte de Santander-HACARÍ</t>
  </si>
  <si>
    <t>54347-Norte de Santander-HERRÁN</t>
  </si>
  <si>
    <t>54377-Norte de Santander-LABATECA</t>
  </si>
  <si>
    <t>54385-Norte de Santander-LA ESPERANZA</t>
  </si>
  <si>
    <t>54398-Norte de Santander-LA PLAYA</t>
  </si>
  <si>
    <t>54405-Norte de Santander-LOS PATIOS</t>
  </si>
  <si>
    <t>54418-Norte de Santander-LOURDES</t>
  </si>
  <si>
    <t>54480-Norte de Santander-MUTISCUA</t>
  </si>
  <si>
    <t>54498-Norte de Santander-OCAÑA</t>
  </si>
  <si>
    <t>54518-Norte de Santander-PAMPLONA</t>
  </si>
  <si>
    <t>54520-Norte de Santander-PAMPLONITA</t>
  </si>
  <si>
    <t>54553-Norte de Santander-PUERTO SANTANDER</t>
  </si>
  <si>
    <t>54599-Norte de Santander-RAGONVALIA</t>
  </si>
  <si>
    <t>54660-Norte de Santander-SALAZAR</t>
  </si>
  <si>
    <t>54670-Norte de Santander-SAN CALIXTO</t>
  </si>
  <si>
    <t>54673-Norte de Santander-SAN CAYETANO</t>
  </si>
  <si>
    <t>54680-Norte de Santander-SANTIAGO</t>
  </si>
  <si>
    <t>54720-Norte de Santander-SARDINATA</t>
  </si>
  <si>
    <t>54743-Norte de Santander-SILOS</t>
  </si>
  <si>
    <t>54800-Norte de Santander-TEORAMA</t>
  </si>
  <si>
    <t>54810-Norte de Santander-TIBÚ</t>
  </si>
  <si>
    <t>54820-Norte de Santander-TOLEDO</t>
  </si>
  <si>
    <t>54871-Norte de Santander-VILLA CARO</t>
  </si>
  <si>
    <t>54874-Norte de Santander-VILLA DEL ROSARIO</t>
  </si>
  <si>
    <t>63001-Quindio-ARMENIA</t>
  </si>
  <si>
    <t>63111-Quindio-BUENAVISTA</t>
  </si>
  <si>
    <t>63130-Quindio-CALARCÁ</t>
  </si>
  <si>
    <t>63190-Quindio-CIRCASIA</t>
  </si>
  <si>
    <t>63212-Quindio-CÓRDOBA</t>
  </si>
  <si>
    <t>63272-Quindio-FILANDIA</t>
  </si>
  <si>
    <t>63302-Quindio-GÉNOVA</t>
  </si>
  <si>
    <t>63401-Quindio-LA TEBAIDA</t>
  </si>
  <si>
    <t>63470-Quindio-MONTENEGRO</t>
  </si>
  <si>
    <t>63548-Quindio-PIJAO</t>
  </si>
  <si>
    <t>63594-Quindio-QUIMBAYA</t>
  </si>
  <si>
    <t>63690-Quindio-SALENTO</t>
  </si>
  <si>
    <t>66001-Risaralda-PEREIRA</t>
  </si>
  <si>
    <t>66045-Risaralda-APÍA</t>
  </si>
  <si>
    <t>66075-Risaralda-BALBOA</t>
  </si>
  <si>
    <t>66088-Risaralda-BELÉN DE UMBRÍA</t>
  </si>
  <si>
    <t>66170-Risaralda-DOSQUEBRADAS</t>
  </si>
  <si>
    <t>66318-Risaralda-GUÁTICA</t>
  </si>
  <si>
    <t>66383-Risaralda-LA CELIA</t>
  </si>
  <si>
    <t>66400-Risaralda-LA VIRGINIA</t>
  </si>
  <si>
    <t>66440-Risaralda-MARSELLA</t>
  </si>
  <si>
    <t>66456-Risaralda-MISTRATÓ</t>
  </si>
  <si>
    <t>66572-Risaralda-PUEBLO RICO</t>
  </si>
  <si>
    <t>66594-Risaralda-QUINCHÍA</t>
  </si>
  <si>
    <t>66682-Risaralda-SANTA ROSA DE CABAL</t>
  </si>
  <si>
    <t>66687-Risaralda-SANTUARIO</t>
  </si>
  <si>
    <t>68001-Santander-BUCARAMANGA</t>
  </si>
  <si>
    <t>68013-Santander-AGUADA</t>
  </si>
  <si>
    <t>68020-Santander-ALBANIA</t>
  </si>
  <si>
    <t>68051-Santander-ARATOCA</t>
  </si>
  <si>
    <t>68077-Santander-BARBOSA</t>
  </si>
  <si>
    <t>68079-Santander-BARICHARA</t>
  </si>
  <si>
    <t>68081-Santander-BARRANCABERMEJA</t>
  </si>
  <si>
    <t>68092-Santander-BETULIA</t>
  </si>
  <si>
    <t>68101-Santander-BOLÍVAR</t>
  </si>
  <si>
    <t>68121-Santander-CABRERA</t>
  </si>
  <si>
    <t>68132-Santander-CALIFORNIA</t>
  </si>
  <si>
    <t>68147-Santander-CAPITANEJO</t>
  </si>
  <si>
    <t>68152-Santander-CARCASÍ</t>
  </si>
  <si>
    <t>68160-Santander-CEPITÁ</t>
  </si>
  <si>
    <t>68162-Santander-CERRITO</t>
  </si>
  <si>
    <t>68167-Santander-CHARALÁ</t>
  </si>
  <si>
    <t>68169-Santander-CHARTA</t>
  </si>
  <si>
    <t>68176-Santander-CHIMA</t>
  </si>
  <si>
    <t>68179-Santander-CHIPATÁ</t>
  </si>
  <si>
    <t>68190-Santander-CIMITARRA</t>
  </si>
  <si>
    <t>68207-Santander-CONCEPCIÓN</t>
  </si>
  <si>
    <t>68209-Santander-CONFINES</t>
  </si>
  <si>
    <t>68211-Santander-CONTRATACIÓN</t>
  </si>
  <si>
    <t>68217-Santander-COROMORO</t>
  </si>
  <si>
    <t>68229-Santander-CURITÍ</t>
  </si>
  <si>
    <t>68235-Santander-EL CARMEN DE CHUCURÍ</t>
  </si>
  <si>
    <t>68245-Santander-EL GUACAMAYO</t>
  </si>
  <si>
    <t>68250-Santander-EL PEÑÓN</t>
  </si>
  <si>
    <t>68255-Santander-EL PLAYÓN</t>
  </si>
  <si>
    <t>68264-Santander-ENCINO</t>
  </si>
  <si>
    <t>68266-Santander-ENCISO</t>
  </si>
  <si>
    <t>68271-Santander-FLORIÁN</t>
  </si>
  <si>
    <t>68276-Santander-FLORIDABLANCA</t>
  </si>
  <si>
    <t>68296-Santander-GALÁN</t>
  </si>
  <si>
    <t>68298-Santander-GÁMBITA</t>
  </si>
  <si>
    <t>68307-Santander-GIRÓN</t>
  </si>
  <si>
    <t>68318-Santander-GUACA</t>
  </si>
  <si>
    <t>68320-Santander-GUADALUPE</t>
  </si>
  <si>
    <t>68322-Santander-GUAPOTÁ</t>
  </si>
  <si>
    <t>68324-Santander-GUAVATÁ</t>
  </si>
  <si>
    <t>68327-Santander-GÜEPSA</t>
  </si>
  <si>
    <t>68344-Santander-HATO</t>
  </si>
  <si>
    <t>68368-Santander-JESÚS MARÍA</t>
  </si>
  <si>
    <t>68370-Santander-JORDÁN</t>
  </si>
  <si>
    <t>68377-Santander-LA BELLEZA</t>
  </si>
  <si>
    <t>68385-Santander-LANDÁZURI</t>
  </si>
  <si>
    <t>68397-Santander-LA PAZ</t>
  </si>
  <si>
    <t>68406-Santander-LEBRIJA</t>
  </si>
  <si>
    <t>68418-Santander-LOS SANTOS</t>
  </si>
  <si>
    <t>68425-Santander-MACARAVITA</t>
  </si>
  <si>
    <t>68432-Santander-MÁLAGA</t>
  </si>
  <si>
    <t>68444-Santander-MATANZA</t>
  </si>
  <si>
    <t>68464-Santander-MOGOTES</t>
  </si>
  <si>
    <t>68468-Santander-MOLAGAVITA</t>
  </si>
  <si>
    <t>68498-Santander-OCAMONTE</t>
  </si>
  <si>
    <t>68500-Santander-OIBA</t>
  </si>
  <si>
    <t>68502-Santander-ONZAGA</t>
  </si>
  <si>
    <t>68522-Santander-PALMAR</t>
  </si>
  <si>
    <t>68524-Santander-PALMAS DEL SOCORRO</t>
  </si>
  <si>
    <t>68533-Santander-PÁRAMO</t>
  </si>
  <si>
    <t>68547-Santander-PIEDECUESTA</t>
  </si>
  <si>
    <t>68549-Santander-PINCHOTE</t>
  </si>
  <si>
    <t>68572-Santander-PUENTE NACIONAL</t>
  </si>
  <si>
    <t>68573-Santander-PUERTO PARRA</t>
  </si>
  <si>
    <t>68575-Santander-PUERTO WILCHES</t>
  </si>
  <si>
    <t>68615-Santander-RIONEGRO</t>
  </si>
  <si>
    <t>68655-Santander-SABANA DE TORRES</t>
  </si>
  <si>
    <t>68669-Santander-SAN ANDRÉS</t>
  </si>
  <si>
    <t>68673-Santander-SAN BENITO</t>
  </si>
  <si>
    <t>68679-Santander-SAN GIL</t>
  </si>
  <si>
    <t>68682-Santander-SAN JOAQUÍN</t>
  </si>
  <si>
    <t>68684-Santander-SAN JOSÉ DE MIRANDA</t>
  </si>
  <si>
    <t>68686-Santander-SAN MIGUEL</t>
  </si>
  <si>
    <t>68689-Santander-SAN VICENTE DE CHUCURÍ</t>
  </si>
  <si>
    <t>68705-Santander-SANTA BÁRBARA</t>
  </si>
  <si>
    <t>68720-Santander-SANTA HELENA DEL OPÓN</t>
  </si>
  <si>
    <t>68745-Santander-SIMACOTA</t>
  </si>
  <si>
    <t>68755-Santander-SOCORRO</t>
  </si>
  <si>
    <t>68770-Santander-SUAITA</t>
  </si>
  <si>
    <t>68773-Santander-SUCRE</t>
  </si>
  <si>
    <t>68780-Santander-SURATÁ</t>
  </si>
  <si>
    <t>68820-Santander-TONA</t>
  </si>
  <si>
    <t>68855-Santander-VALLE DE SAN JOSÉ</t>
  </si>
  <si>
    <t>68861-Santander-VÉLEZ</t>
  </si>
  <si>
    <t>68867-Santander-VETAS</t>
  </si>
  <si>
    <t>68872-Santander-VILLANUEVA</t>
  </si>
  <si>
    <t>68895-Santander-ZAPATOCA</t>
  </si>
  <si>
    <t>70001-Sucre-SINCELEJO</t>
  </si>
  <si>
    <t>70110-Sucre-BUENAVISTA</t>
  </si>
  <si>
    <t>70124-Sucre-CAIMITO</t>
  </si>
  <si>
    <t>70204-Sucre-COLOSÓ</t>
  </si>
  <si>
    <t>70215-Sucre-COROZAL</t>
  </si>
  <si>
    <t>70221-Sucre-COVEÑAS</t>
  </si>
  <si>
    <t>70230-Sucre-CHALÁN</t>
  </si>
  <si>
    <t>70233-Sucre-EL ROBLE</t>
  </si>
  <si>
    <t>70235-Sucre-GALERAS</t>
  </si>
  <si>
    <t>70265-Sucre-GUARANDA</t>
  </si>
  <si>
    <t>70400-Sucre-LA UNIÓN</t>
  </si>
  <si>
    <t>70418-Sucre-LOS PALMITOS</t>
  </si>
  <si>
    <t>70429-Sucre-MAJAGUAL</t>
  </si>
  <si>
    <t>70473-Sucre-MORROA</t>
  </si>
  <si>
    <t>70508-Sucre-OVEJAS</t>
  </si>
  <si>
    <t>70523-Sucre-PALMITO</t>
  </si>
  <si>
    <t>70670-Sucre-SAMPUÉS</t>
  </si>
  <si>
    <t>70678-Sucre-SAN BENITO ABAD</t>
  </si>
  <si>
    <t>70702-Sucre-SAN JUAN DE BETULIA</t>
  </si>
  <si>
    <t>70708-Sucre-SAN MARCOS</t>
  </si>
  <si>
    <t>70713-Sucre-SAN ONOFRE</t>
  </si>
  <si>
    <t>70717-Sucre-SAN PEDRO</t>
  </si>
  <si>
    <t>70742-Sucre-SAN LUIS DE SINCÉ</t>
  </si>
  <si>
    <t>70771-Sucre-SUCRE</t>
  </si>
  <si>
    <t>70820-Sucre-SANTIAGO DE TOLÚ</t>
  </si>
  <si>
    <t>70823-Sucre-TOLÚ VIEJO</t>
  </si>
  <si>
    <t>73001-Tolima-IBAGUÉ</t>
  </si>
  <si>
    <t>73024-Tolima-ALPUJARRA</t>
  </si>
  <si>
    <t>73026-Tolima-ALVARADO</t>
  </si>
  <si>
    <t>73030-Tolima-AMBALEMA</t>
  </si>
  <si>
    <t>73043-Tolima-ANZOÁTEGUI</t>
  </si>
  <si>
    <t>73055-Tolima-ARMERO GUAYABAL</t>
  </si>
  <si>
    <t>73067-Tolima-ATACO</t>
  </si>
  <si>
    <t>73124-Tolima-CAJAMARCA</t>
  </si>
  <si>
    <t>73148-Tolima-CARMEN DE APICALÁ</t>
  </si>
  <si>
    <t>73152-Tolima-CASABIANCA</t>
  </si>
  <si>
    <t>73168-Tolima-CHAPARRAL</t>
  </si>
  <si>
    <t>73200-Tolima-COELLO</t>
  </si>
  <si>
    <t>73217-Tolima-COYAIMA</t>
  </si>
  <si>
    <t>73226-Tolima-CUNDAY</t>
  </si>
  <si>
    <t>73236-Tolima-DOLORES</t>
  </si>
  <si>
    <t>73268-Tolima-ESPINAL</t>
  </si>
  <si>
    <t>73270-Tolima-FALAN</t>
  </si>
  <si>
    <t>73275-Tolima-FLANDES</t>
  </si>
  <si>
    <t>73283-Tolima-FRESNO</t>
  </si>
  <si>
    <t>73319-Tolima-GUAMO</t>
  </si>
  <si>
    <t>73347-Tolima-HERVEO</t>
  </si>
  <si>
    <t>73349-Tolima-HONDA</t>
  </si>
  <si>
    <t>73352-Tolima-ICONONZO</t>
  </si>
  <si>
    <t>73408-Tolima-LÉRIDA</t>
  </si>
  <si>
    <t>73411-Tolima-LÍBANO</t>
  </si>
  <si>
    <t>73443-Tolima-SAN SEBASTIÁN DE MARIQUITA</t>
  </si>
  <si>
    <t>73449-Tolima-MELGAR</t>
  </si>
  <si>
    <t>73461-Tolima-MURILLO</t>
  </si>
  <si>
    <t>73483-Tolima-NATAGAIMA</t>
  </si>
  <si>
    <t>73504-Tolima-ORTEGA</t>
  </si>
  <si>
    <t>73520-Tolima-PALOCABILDO</t>
  </si>
  <si>
    <t>73547-Tolima-PIEDRAS</t>
  </si>
  <si>
    <t>73555-Tolima-PLANADAS</t>
  </si>
  <si>
    <t>73563-Tolima-PRADO</t>
  </si>
  <si>
    <t>73585-Tolima-PURIFICACIÓN</t>
  </si>
  <si>
    <t>73616-Tolima-RIOBLANCO</t>
  </si>
  <si>
    <t>73622-Tolima-RONCESVALLES</t>
  </si>
  <si>
    <t>73624-Tolima-ROVIRA</t>
  </si>
  <si>
    <t>73671-Tolima-SALDAÑA</t>
  </si>
  <si>
    <t>73675-Tolima-SAN ANTONIO</t>
  </si>
  <si>
    <t>73678-Tolima-SAN LUIS</t>
  </si>
  <si>
    <t>73686-Tolima-SANTA ISABEL</t>
  </si>
  <si>
    <t>73770-Tolima-SUÁREZ</t>
  </si>
  <si>
    <t>73854-Tolima-VALLE DE SAN JUAN</t>
  </si>
  <si>
    <t>73861-Tolima-VENADILLO</t>
  </si>
  <si>
    <t>73870-Tolima-VILLAHERMOSA</t>
  </si>
  <si>
    <t>73873-Tolima-VILLARRICA</t>
  </si>
  <si>
    <t>76001-Valle del Cauca-CALI</t>
  </si>
  <si>
    <t>76020-Valle del Cauca-ALCALÁ</t>
  </si>
  <si>
    <t>76036-Valle del Cauca-ANDALUCÍA</t>
  </si>
  <si>
    <t>76041-Valle del Cauca-ANSERMANUEVO</t>
  </si>
  <si>
    <t>76054-Valle del Cauca-ARGELIA</t>
  </si>
  <si>
    <t>76100-Valle del Cauca-BOLÍVAR</t>
  </si>
  <si>
    <t>76109-Valle del Cauca-BUENAVENTURA</t>
  </si>
  <si>
    <t>76111-Valle del Cauca-GUADALAJARA DE BUGA</t>
  </si>
  <si>
    <t>76113-Valle del Cauca-BUGALAGRANDE</t>
  </si>
  <si>
    <t>76122-Valle del Cauca-CAICEDONIA</t>
  </si>
  <si>
    <t>76126-Valle del Cauca-CALIMA</t>
  </si>
  <si>
    <t>76130-Valle del Cauca-CANDELARIA</t>
  </si>
  <si>
    <t>76147-Valle del Cauca-CARTAGO</t>
  </si>
  <si>
    <t>76233-Valle del Cauca-DAGUA</t>
  </si>
  <si>
    <t>76243-Valle del Cauca-EL ÁGUILA</t>
  </si>
  <si>
    <t>76246-Valle del Cauca-EL CAIRO</t>
  </si>
  <si>
    <t>76248-Valle del Cauca-EL CERRITO</t>
  </si>
  <si>
    <t>76250-Valle del Cauca-EL DOVIO</t>
  </si>
  <si>
    <t>76275-Valle del Cauca-FLORIDA</t>
  </si>
  <si>
    <t>76306-Valle del Cauca-GINEBRA</t>
  </si>
  <si>
    <t>76318-Valle del Cauca-GUACARÍ</t>
  </si>
  <si>
    <t>76364-Valle del Cauca-JAMUNDÍ</t>
  </si>
  <si>
    <t>76377-Valle del Cauca-LA CUMBRE</t>
  </si>
  <si>
    <t>76400-Valle del Cauca-LA UNIÓN</t>
  </si>
  <si>
    <t>76403-Valle del Cauca-LA VICTORIA</t>
  </si>
  <si>
    <t>76497-Valle del Cauca-OBANDO</t>
  </si>
  <si>
    <t>76520-Valle del Cauca-PALMIRA</t>
  </si>
  <si>
    <t>76563-Valle del Cauca-PRADERA</t>
  </si>
  <si>
    <t>76606-Valle del Cauca-RESTREPO</t>
  </si>
  <si>
    <t>76616-Valle del Cauca-RIOFRÍO</t>
  </si>
  <si>
    <t>76622-Valle del Cauca-ROLDANILLO</t>
  </si>
  <si>
    <t>76670-Valle del Cauca-SAN PEDRO</t>
  </si>
  <si>
    <t>76736-Valle del Cauca-SEVILLA</t>
  </si>
  <si>
    <t>76823-Valle del Cauca-TORO</t>
  </si>
  <si>
    <t>76828-Valle del Cauca-TRUJILLO</t>
  </si>
  <si>
    <t>76834-Valle del Cauca-TULUÁ</t>
  </si>
  <si>
    <t>76845-Valle del Cauca-ULLOA</t>
  </si>
  <si>
    <t>76863-Valle del Cauca-VERSALLES</t>
  </si>
  <si>
    <t>76869-Valle del Cauca-VIJES</t>
  </si>
  <si>
    <t>76890-Valle del Cauca-YOTOCO</t>
  </si>
  <si>
    <t>76892-Valle del Cauca-YUMBO</t>
  </si>
  <si>
    <t>76895-Valle del Cauca-ZARZAL</t>
  </si>
  <si>
    <t>81001-Arauca-ARAUCA</t>
  </si>
  <si>
    <t>81065-Arauca-ARAUQUITA</t>
  </si>
  <si>
    <t>81220-Arauca-CRAVO NORTE</t>
  </si>
  <si>
    <t>81300-Arauca-FORTUL</t>
  </si>
  <si>
    <t>81591-Arauca-PUERTO RONDÓN</t>
  </si>
  <si>
    <t>81736-Arauca-SARAVENA</t>
  </si>
  <si>
    <t>81794-Arauca-TAME</t>
  </si>
  <si>
    <t>85001-Casanare-YOPAL</t>
  </si>
  <si>
    <t>85010-Casanare-AGUAZUL</t>
  </si>
  <si>
    <t>85015-Casanare-CHÁMEZA</t>
  </si>
  <si>
    <t>85125-Casanare-HATO COROZAL</t>
  </si>
  <si>
    <t>85136-Casanare-LA SALINA</t>
  </si>
  <si>
    <t>85139-Casanare-MANÍ</t>
  </si>
  <si>
    <t>85162-Casanare-MONTERREY</t>
  </si>
  <si>
    <t>85225-Casanare-NUNCHÍA</t>
  </si>
  <si>
    <t>85230-Casanare-OROCUÉ</t>
  </si>
  <si>
    <t>85250-Casanare-PAZ DE ARIPORO</t>
  </si>
  <si>
    <t>85263-Casanare-PORE</t>
  </si>
  <si>
    <t>85279-Casanare-RECETOR</t>
  </si>
  <si>
    <t>85300-Casanare-SABANALARGA</t>
  </si>
  <si>
    <t>85315-Casanare-SÁCAMA</t>
  </si>
  <si>
    <t>85325-Casanare-SAN LUIS DE PALENQUE</t>
  </si>
  <si>
    <t>85400-Casanare-TÁMARA</t>
  </si>
  <si>
    <t>85410-Casanare-TAURAMENA</t>
  </si>
  <si>
    <t>85430-Casanare-TRINIDAD</t>
  </si>
  <si>
    <t>85440-Casanare-VILLANUEVA</t>
  </si>
  <si>
    <t>86001-Putumayo-MOCOA</t>
  </si>
  <si>
    <t>86219-Putumayo-COLÓN</t>
  </si>
  <si>
    <t>86320-Putumayo-ORITO</t>
  </si>
  <si>
    <t>86568-Putumayo-PUERTO ASÍS</t>
  </si>
  <si>
    <t>86569-Putumayo-PUERTO CAICEDO</t>
  </si>
  <si>
    <t>86571-Putumayo-PUERTO GUZMÁN</t>
  </si>
  <si>
    <t>86573-Putumayo-PUERTO LEGUÍZAMO</t>
  </si>
  <si>
    <t>86749-Putumayo-SIBUNDOY</t>
  </si>
  <si>
    <t>86755-Putumayo-SAN FRANCISCO</t>
  </si>
  <si>
    <t>86757-Putumayo-SAN MIGUEL</t>
  </si>
  <si>
    <t>86760-Putumayo-SANTIAGO</t>
  </si>
  <si>
    <t>86865-Putumayo-VALLE DEL GUAMUEZ</t>
  </si>
  <si>
    <t>86885-Putumayo-VILLAGARZÓN</t>
  </si>
  <si>
    <t>88001-Archipiélago de San Andrés, Providencia y Santa Catalina-SAN ANDRÉS</t>
  </si>
  <si>
    <t>88564-Archipiélago de San Andrés, Providencia y Santa Catalina-PROVIDENCIA</t>
  </si>
  <si>
    <t>91001-Amazonas-LETICIA</t>
  </si>
  <si>
    <t>91263-Amazonas-EL ENCANTO</t>
  </si>
  <si>
    <t>91405-Amazonas-LA CHORRERA</t>
  </si>
  <si>
    <t>91407-Amazonas-LA PEDRERA</t>
  </si>
  <si>
    <t>91430-Amazonas-LA VICTORIA</t>
  </si>
  <si>
    <t>91460-Amazonas-MIRITÍ - PARANÁ</t>
  </si>
  <si>
    <t>91530-Amazonas-PUERTO ALEGRÍA</t>
  </si>
  <si>
    <t>91536-Amazonas-PUERTO ARICA</t>
  </si>
  <si>
    <t>91540-Amazonas-PUERTO NARIÑO</t>
  </si>
  <si>
    <t>91669-Amazonas-PUERTO SANTANDER</t>
  </si>
  <si>
    <t>91798-Amazonas-TARAPACÁ</t>
  </si>
  <si>
    <t>94001-Guainía-INÍRIDA</t>
  </si>
  <si>
    <t>94343-Guainía-BARRANCO MINAS</t>
  </si>
  <si>
    <t>94663-Guainía-MAPIRIPANA</t>
  </si>
  <si>
    <t>94883-Guainía-SAN FELIPE</t>
  </si>
  <si>
    <t>94884-Guainía-PUERTO COLOMBIA</t>
  </si>
  <si>
    <t>94885-Guainía-LA GUADALUPE</t>
  </si>
  <si>
    <t>94886-Guainía-CACAHUAL</t>
  </si>
  <si>
    <t>94887-Guainía-PANA PANA</t>
  </si>
  <si>
    <t>94888-Guainía-MORICHAL</t>
  </si>
  <si>
    <t>95001-Guaviare-SAN JOSÉ DEL GUAVIARE</t>
  </si>
  <si>
    <t>95015-Guaviare-CALAMAR</t>
  </si>
  <si>
    <t>95025-Guaviare-EL RETORNO</t>
  </si>
  <si>
    <t>95200-Guaviare-MIRAFLORES</t>
  </si>
  <si>
    <t>97001-Vaupés-MITÚ</t>
  </si>
  <si>
    <t>97161-Vaupés-CARURÚ</t>
  </si>
  <si>
    <t>97511-Vaupés-PACOA</t>
  </si>
  <si>
    <t>97666-Vaupés-TARAIRA</t>
  </si>
  <si>
    <t>97777-Vaupés-PAPUNAUA</t>
  </si>
  <si>
    <t>97889-Vaupés-YAVARATÉ</t>
  </si>
  <si>
    <t>99001-Vichada-PUERTO CARREÑO</t>
  </si>
  <si>
    <t>99524-Vichada-LA PRIMAVERA</t>
  </si>
  <si>
    <t>99624-Vichada-SANTA ROSALÍA</t>
  </si>
  <si>
    <t>99773-Vichada-CUMARIBO</t>
  </si>
  <si>
    <t>Linea de negocio</t>
  </si>
  <si>
    <t>CE Céd. Ext</t>
  </si>
  <si>
    <t>1 Aseguramiento obligatorio</t>
  </si>
  <si>
    <t>2 Aseguramiento voluntario</t>
  </si>
  <si>
    <t>3 Prestación de servicios</t>
  </si>
  <si>
    <t>1 Plan Obligatorio de Salud</t>
  </si>
  <si>
    <t>7 Otros</t>
  </si>
  <si>
    <t>Tipo de deuda</t>
  </si>
  <si>
    <t>1 Activo no financiero  - Anticipo</t>
  </si>
  <si>
    <t>2 Instrumento financiero</t>
  </si>
  <si>
    <t>1 Precio de la transacción / Valor nominal / Costo</t>
  </si>
  <si>
    <t>2 Costo amortizado</t>
  </si>
  <si>
    <t>3 Valor Razonable</t>
  </si>
  <si>
    <t>4 Valor razonable con cambios en el ORI</t>
  </si>
  <si>
    <t>5 No aplica (Ejemplo anticipos)</t>
  </si>
  <si>
    <t>6 Valor presente pagos futuros</t>
  </si>
  <si>
    <t>1 Cuentas de Cobro - Valor Nóminal</t>
  </si>
  <si>
    <t>2 Deterioro</t>
  </si>
  <si>
    <t>Totales</t>
  </si>
  <si>
    <t>Cuenta cobro</t>
  </si>
  <si>
    <t>TOTAL CUENTAS DE COBRO</t>
  </si>
  <si>
    <t>TOTAL DETERIORO</t>
  </si>
  <si>
    <t>EN BALANCE</t>
  </si>
  <si>
    <t>Nombre del Acreedor</t>
  </si>
  <si>
    <t>Código CIUU</t>
  </si>
  <si>
    <t>Actividad Econónica</t>
  </si>
  <si>
    <t>2 Insumos médicos</t>
  </si>
  <si>
    <t>3 Dsipositivo médico o equipo biomédico</t>
  </si>
  <si>
    <t>5 Restitución de recuso</t>
  </si>
  <si>
    <t>6 Otros</t>
  </si>
  <si>
    <t>Concepto Acreencia</t>
  </si>
  <si>
    <t>4 Administrativo, aportes parafiscales, avances, anticipos, papeleria, etc</t>
  </si>
  <si>
    <t>Total</t>
  </si>
  <si>
    <t>TOTAL ACREEDORES</t>
  </si>
  <si>
    <t>SEGÚN PLAN DE CUENTAS APLICABLE A ENTIDADES CLASIFICADAS EN EL GRUPO 3</t>
  </si>
  <si>
    <t>CUENTAS DE ORDEN</t>
  </si>
  <si>
    <t>TOTAL CUENTAS DE ORDEN DEUDORAS</t>
  </si>
  <si>
    <t>ACREEDORES</t>
  </si>
  <si>
    <t>EN PLANTILLA</t>
  </si>
  <si>
    <t>DIRECCION</t>
  </si>
  <si>
    <t>CIUDAD</t>
  </si>
  <si>
    <t>TELEFONO</t>
  </si>
  <si>
    <t>CELULAR</t>
  </si>
  <si>
    <t>CORREO</t>
  </si>
  <si>
    <t>REPRESENTANTE LEGAL</t>
  </si>
  <si>
    <t>CEDULA REPRESENTANTE</t>
  </si>
  <si>
    <t>CONTADOR</t>
  </si>
  <si>
    <t>CEDULA CONTADOR</t>
  </si>
  <si>
    <t>TARJETA PROFESIONAL</t>
  </si>
  <si>
    <t>CELULAR CONTADOR</t>
  </si>
  <si>
    <t>REVISAR FISCAL</t>
  </si>
  <si>
    <t>CEDULA REVISOR FISCAL</t>
  </si>
  <si>
    <t>CONTACTO</t>
  </si>
  <si>
    <t>CORREO CONTACTO</t>
  </si>
  <si>
    <t>Digite el valor en esta columna</t>
  </si>
  <si>
    <t>VALORES EN PESOS</t>
  </si>
  <si>
    <r>
      <t xml:space="preserve">SEGÚN PLAN DE CUENTAS APLICABLE A ENTIDADES CLASIFICADAS EN EL GRUPO 3 </t>
    </r>
    <r>
      <rPr>
        <b/>
        <sz val="14"/>
        <color rgb="FFFF0000"/>
        <rFont val="Calibri"/>
        <family val="2"/>
        <scheme val="minor"/>
      </rPr>
      <t>(Ver a quienes aplica)</t>
    </r>
  </si>
  <si>
    <t>TOTAL PASIVO + PATRIMONIO</t>
  </si>
  <si>
    <t>Seleccione la Clase de Cuenta</t>
  </si>
  <si>
    <t>BANCOS CUENTAS DE AHORRO-BANCOS MONEDA EXTRANJERA</t>
  </si>
  <si>
    <t xml:space="preserve">CARTERA COLECTIVA ABIERTA O FONDO DE INVERSIÓN MERCADO MONETARIO </t>
  </si>
  <si>
    <t>REMESAS EN TRANSITO</t>
  </si>
  <si>
    <t>EFECTIVO Y EQUIVALENTES DE EFECTIVO DE USO RESTRINGIDO</t>
  </si>
  <si>
    <t>ENCARGOS FIDUCIARIOS, FIDEICOMISOS, FONDOS DE INVERSIÓN</t>
  </si>
  <si>
    <t>OTRO EFECTIVO Y EQUIVALENTES DE EFECTIVO DE USO RESTRINGIDO</t>
  </si>
  <si>
    <t>DEPÓSITOS EN INSTITUCIONES FINANCIERAS A CORTO PLAZO</t>
  </si>
  <si>
    <t>CARTERA COLECTIVA CERRADA</t>
  </si>
  <si>
    <t>OTRAS INVERSIONES</t>
  </si>
  <si>
    <t>INVENTARIOS PARA SER CONSUMIDOS EN LA PRESTACIÓN DE SERVICIOS</t>
  </si>
  <si>
    <t>PIEZAS DE REPUESTO, EQUIPO DE RESERVA Y EQUIPO AUXILIAR</t>
  </si>
  <si>
    <t xml:space="preserve">INVENTARIOS PARA SER CONSUMIDOS EN LA PRESTACIÓN DE SERVICIOS </t>
  </si>
  <si>
    <t>EQUIPO MÉDICO CIENTIFICO-ODONTOLOGICO</t>
  </si>
  <si>
    <t>EQUIPO MÉDICO CIENTÍFICO-EQUIPO DE QUIRÓFANOS Y SALAS DE PARTO</t>
  </si>
  <si>
    <t>EQUIPO MÉDICO CIENTÍFICO-EQUIPO DE APOYO DIAGNÓSTICO</t>
  </si>
  <si>
    <t>EQUIPO MÉDICO CIENTÍFICO-EQUIPO DE APOYO TERAPÉUTICO</t>
  </si>
  <si>
    <t>EQUIPO MÉDICO CIENTÍFICO- SERVICIOS AMBULATORIOS</t>
  </si>
  <si>
    <t>OTROS EQUIPOS MÉDICOS CIENTÍFICO</t>
  </si>
  <si>
    <t>EQUIPO DE TRANSPORTE TERRESTRE-AUTOS, CAMIONETAS Y CAMPEROS</t>
  </si>
  <si>
    <t>EQUIPO DE TRANSPORTE TERRESTRE-AMBULANCIAS</t>
  </si>
  <si>
    <t>EQUIPO DE TRANSPORTE TERRESTRE-OTRO EQUIPO DE TRANSPORTE</t>
  </si>
  <si>
    <t>MEJORAS EN PROPIEDAD AJENA</t>
  </si>
  <si>
    <t>PIEZAS DE REPUESTO</t>
  </si>
  <si>
    <t>DEPRECIACIÓN ACUMULADA PROPIEDADES PLANTA Y EQUIPO MODELO DEL COSTO (CR)</t>
  </si>
  <si>
    <t>EQUIPO DE TRANSPORTE TERRESTRE</t>
  </si>
  <si>
    <t>MARCAS COMERCIALES ADQUIRIDAS</t>
  </si>
  <si>
    <t>CABECERAS DE PERIODICOS O REVISTAS Y SELLOS O DENOMINACIONES EDITORIALES ADQUIRIDAS</t>
  </si>
  <si>
    <t>CUENTAS POR PAGAR - ASOCIADAS</t>
  </si>
  <si>
    <t>CUENTAS POR PAGAR AL FOSYGA- LICENCIAS DE MATERNIDAD</t>
  </si>
  <si>
    <t>ACREEDORES OFICIALES  AL COSTO</t>
  </si>
  <si>
    <t>GOBIERNO NACIONAL</t>
  </si>
  <si>
    <t>ENTIDADES OFICIALES</t>
  </si>
  <si>
    <t>ENTIDADES TERRITORIALES</t>
  </si>
  <si>
    <t>REGALÍAS POR PAGAR</t>
  </si>
  <si>
    <t>CUENTAS POR PAGAR CON SOCIOS O ACCIONISTAS AL COSTO</t>
  </si>
  <si>
    <t>CUENTAS POR PAGAR CON ACCIONISTAS- ANTICIPOS PARA INCREMENTO DE CAPITAL</t>
  </si>
  <si>
    <t>OTRAS CUENTAS POR PAGAR CON ACCIONISTAS</t>
  </si>
  <si>
    <t>CUENTAS POR PAGAR CON SOCIOS- ANTICIPOS PARA INCREMENTO DE CAPITAL</t>
  </si>
  <si>
    <t>OTRAS CUENTAS POR PAGAR CON SOCIOS</t>
  </si>
  <si>
    <t>ACREEDORES VARIOS AL COSTO</t>
  </si>
  <si>
    <t xml:space="preserve">OTRAS PROVISIONES </t>
  </si>
  <si>
    <t>CONTRATOS ONEROSOS</t>
  </si>
  <si>
    <t xml:space="preserve">REESTRUCTURACIONES </t>
  </si>
  <si>
    <t xml:space="preserve">OBLIGACIONES ORIGINADAS POR ENTIDADES EN LIQUIDACIÓN </t>
  </si>
  <si>
    <t xml:space="preserve">OTROS DESCUENTOS DE NOMINA </t>
  </si>
  <si>
    <t>TRANSICIÓN AL NUEVO MARCO TÉCNICO NORMATIVO</t>
  </si>
  <si>
    <t>CLASE DE CUENTA</t>
  </si>
  <si>
    <t>1 Corriente</t>
  </si>
  <si>
    <t>2 No Corriente</t>
  </si>
  <si>
    <t>3 No Aplica</t>
  </si>
  <si>
    <t>OTROS INGRESOS DE OPERACIÓN</t>
  </si>
  <si>
    <t>GANANCIAS EN INVERSIONES E INTRUMENTOS FINANCIEROS</t>
  </si>
  <si>
    <t>REVERSIÓN DE LAS PÉRDIDAS POR DETERIORO DE VALOR - INVERSIONES</t>
  </si>
  <si>
    <t>SUELDOS Y SALARIOS</t>
  </si>
  <si>
    <t>GASTOS MÉDICOS Y DROGAS</t>
  </si>
  <si>
    <t>OTRAS CONTRIBUCIONES IMPUTADAS</t>
  </si>
  <si>
    <t xml:space="preserve">DEUDORES DEL SISTEMA- COSTO  </t>
  </si>
  <si>
    <t xml:space="preserve">CUENTAS POR COBRAR A VINCULADOS ECONÓMICOS- AL COSTO </t>
  </si>
  <si>
    <t xml:space="preserve">CUENTAS POR COBRAR A TRABAJADORES- AL COSTO </t>
  </si>
  <si>
    <t>DETERIORO DE PROPIEDADES, PLANTA Y EQUIPO MODELO DEL COSTO</t>
  </si>
  <si>
    <t>OTROS ACTIVOS INTANGIBLES GENERADOS INTERNAMENTE</t>
  </si>
  <si>
    <t>GASTOS MÉDICOS Y DROGA</t>
  </si>
  <si>
    <t>DEUDORES DEL SISTEMA- COSTO</t>
  </si>
  <si>
    <t>GRAVAMEN A LOS MOVIMIENTOS FINANCIEROS</t>
  </si>
  <si>
    <t>IMPUESTO A LAS GANANCIAS CORRIENTE</t>
  </si>
  <si>
    <t>COSTO DE LOS GENERADORES DE RECURSOS O EMPRESAS DEL MONOPOLIO RENTÍSTICO DE LA SALUD</t>
  </si>
  <si>
    <t>ACTIVIDADES DE ASOCIACIÓN</t>
  </si>
  <si>
    <t>ENTRETENIMIENTO Y ESPARCIMIENTO</t>
  </si>
  <si>
    <t>VENTA DE LOTERÍAS, RIFAS, CHANCE, APUESTAS Y SIMILARES</t>
  </si>
  <si>
    <t>VENTA DE OTROS PRODUCTOS</t>
  </si>
  <si>
    <t>OTROS COSTOS DE PRODUCCION</t>
  </si>
  <si>
    <t>OTRAS ACTIVIDADES DE SERVICIOS COMUNITARIOS, SOCIALES Y PERSONALES</t>
  </si>
  <si>
    <t>0010 Asalariados</t>
  </si>
  <si>
    <t>0081 Personas Naturales sin Actividad Económica</t>
  </si>
  <si>
    <t>0082 Personas Naturales Subsidiadas por Terceros</t>
  </si>
  <si>
    <t>0090 Rentistas de Capital, solo para personas naturales.</t>
  </si>
  <si>
    <t>0111 Cultivo de cereales (excepto arroz), legumbres y semillas oleaginosas.</t>
  </si>
  <si>
    <t>0112 Cultivo de arroz.</t>
  </si>
  <si>
    <t>0113 Cultivo de hortalizas, raíces y tubérculos.</t>
  </si>
  <si>
    <t>0114 Cultivo de tabaco.</t>
  </si>
  <si>
    <t>0115 Cultivo de plantas textiles.</t>
  </si>
  <si>
    <t>0119 Otros cultivos transitorios n.c.p.</t>
  </si>
  <si>
    <t>0121 Cultivo de frutas tropicales y subtropicales.</t>
  </si>
  <si>
    <t>0122 Cultivo de plátano y banano.</t>
  </si>
  <si>
    <t>0123 Cultivo de café.</t>
  </si>
  <si>
    <t>0124 Cultivo de caña de azúcar.</t>
  </si>
  <si>
    <t>0125 Cultivo de flor de corte.</t>
  </si>
  <si>
    <t>0126 Cultivo de palma para aceite (palma africana) y otros frutos oleaginosos.</t>
  </si>
  <si>
    <t>0127 Cultivo de plantas con las que se preparan bebidas.</t>
  </si>
  <si>
    <t>0128 Cultivo de especias y de plantas aromáticas y medicinales.</t>
  </si>
  <si>
    <t>0129 Otros cultivos permanentes n.c.p.</t>
  </si>
  <si>
    <t>0130 Propagación de plantas (actividades de los viveros, excepto viveros forestales).</t>
  </si>
  <si>
    <t>0141 Cría de ganado bovino y bufalino.</t>
  </si>
  <si>
    <t>0142 Cría de caballos y otros equinos.</t>
  </si>
  <si>
    <t>0143 Cría de ovejas y cabras.</t>
  </si>
  <si>
    <t>0144 Cría de ganado porcino.</t>
  </si>
  <si>
    <t>0145 Cría de aves de corral.</t>
  </si>
  <si>
    <t>0149 Cría de otros animales n.c.p.</t>
  </si>
  <si>
    <t>0150 Explotación mixta (agrícola y pecuaria).</t>
  </si>
  <si>
    <t>0161 Actividades de apoyo a la agricultura.</t>
  </si>
  <si>
    <t>0162 Actividades de apoyo a la ganadería.</t>
  </si>
  <si>
    <t>0163 Actividades posteriores a la cosecha.</t>
  </si>
  <si>
    <t>0164 Tratamiento de semillas para propagación.</t>
  </si>
  <si>
    <t>0170 Caza ordinaria y mediante trampas y actividades de servicios conexas.</t>
  </si>
  <si>
    <t>0210 Silvicultura y otras actividades forestales.</t>
  </si>
  <si>
    <t>0220 Extracción de madera.</t>
  </si>
  <si>
    <t>0230 Recolección de productos forestales diferentes a la madera.</t>
  </si>
  <si>
    <t>0240 Servicios de apoyo a la silvicultura.</t>
  </si>
  <si>
    <t>0311 Pesca marítima.</t>
  </si>
  <si>
    <t>0312 Pesca de agua dulce.</t>
  </si>
  <si>
    <t>0321 Acuicultura marítima.</t>
  </si>
  <si>
    <t>0322 Acuicultura de agua dulce.</t>
  </si>
  <si>
    <t>0510 Extracción de hulla (carbón de piedra).</t>
  </si>
  <si>
    <t>0520 Extracción de carbón lignito.</t>
  </si>
  <si>
    <t>0610 Extracción de petróleo crudo.</t>
  </si>
  <si>
    <t>0620 Extracción de gas natural.</t>
  </si>
  <si>
    <t>0710 Extracción de minerales de hierro.</t>
  </si>
  <si>
    <t>0721 Extracción de minerales de uranio y de torio.</t>
  </si>
  <si>
    <t>0722 Extracción de oro y otros metales preciosos.</t>
  </si>
  <si>
    <t>0723 Extracción de minerales de níquel.</t>
  </si>
  <si>
    <t>0729 Extracción de otros minerales metalíferos no ferrosos n.c.p.</t>
  </si>
  <si>
    <t>0811 Extracción de piedra, arena, arcillas comunes, yeso y anhidrita.</t>
  </si>
  <si>
    <t>0812 Extracción de arcillas de uso industrial, caliza, caolín y bentonitas.</t>
  </si>
  <si>
    <t>0820 Extracción de esmeraldas, piedras preciosas y semipreciosas.</t>
  </si>
  <si>
    <t>0891 Extracción de minerales para la fabricación de abonos y productos químicos.</t>
  </si>
  <si>
    <t>0892 Extracción de halita (sal).</t>
  </si>
  <si>
    <t>0899 Extracción de otros minerales no metálicos n.c.p.</t>
  </si>
  <si>
    <t>0910 Actividades de apoyo para la extracción de petróleo y de gas natural.</t>
  </si>
  <si>
    <t>0990 Actividades de apoyo para otras actividades de explotación de minas y canteras.</t>
  </si>
  <si>
    <t>1011 Procesamiento y conservación de carne y productos cárnicos.</t>
  </si>
  <si>
    <t>1012 Procesamiento y conservación de pescados, crustáceos y moluscos.</t>
  </si>
  <si>
    <t>1020 Procesamiento y conservación de frutas, legumbres, hortalizas y tubérculos.</t>
  </si>
  <si>
    <t>1030 Elaboración de aceites y grasas de origen vegetal y animal.</t>
  </si>
  <si>
    <t>1040 Elaboración de productos lácteos.</t>
  </si>
  <si>
    <t>1051 Elaboración de productos de molinería.</t>
  </si>
  <si>
    <t>1052 Elaboración de almidones y productos derivados del almidón.</t>
  </si>
  <si>
    <t>1061 Trilla de café.</t>
  </si>
  <si>
    <t>1062 Descafeinado, tostión y molienda del café.</t>
  </si>
  <si>
    <t>1063 Otros derivados del café.</t>
  </si>
  <si>
    <t>1071 Elaboración y refinación de azúcar.</t>
  </si>
  <si>
    <t>1072 Elaboración de panela.</t>
  </si>
  <si>
    <t>1081 Elaboración de productos de panadería.</t>
  </si>
  <si>
    <t>1082 Elaboración de cacao, chocolate y productos de confitería.</t>
  </si>
  <si>
    <t>1083 Elaboración de macarrones, fideos, alcuzcuz y productos farináceos similares.</t>
  </si>
  <si>
    <t>1084 Elaboración de comidas y platos preparados.</t>
  </si>
  <si>
    <t>1089 Elaboración de otros productos alimenticios n.c.p.</t>
  </si>
  <si>
    <t>1090 Elaboración de alimentos preparados para animales.</t>
  </si>
  <si>
    <t>1101 Destilación, rectificación y mezcla de bebidas alcohólicas.</t>
  </si>
  <si>
    <t>1102 Elaboración de bebidas fermentadas no destiladas.</t>
  </si>
  <si>
    <t>1103 Producción de malta, elaboración de cervezas y otras bebidas malteadas.</t>
  </si>
  <si>
    <t>1104 Elaboración de bebidas no alcohólicas, producción de aguas minerales y de otras aguas embotelladas.</t>
  </si>
  <si>
    <t>1200 Elaboración de productos de tabaco.</t>
  </si>
  <si>
    <t>1311 Preparación e hilatura de fibras textiles.</t>
  </si>
  <si>
    <t>1312 Tejeduría de productos textiles.</t>
  </si>
  <si>
    <t>1313 Acabado de productos textiles.</t>
  </si>
  <si>
    <t>1391 Fabricación de tejidos de punto y ganchillo.</t>
  </si>
  <si>
    <t>1392 Confección de artículos con materiales textiles, excepto prendas de vestir.</t>
  </si>
  <si>
    <t>1393 Fabricación de tapetes y alfombras para pisos.</t>
  </si>
  <si>
    <t>1394 Fabricación de cuerdas, cordeles, cables, bramantes y redes.</t>
  </si>
  <si>
    <t>1399 Fabricación de otros artículos textiles n.c.p.</t>
  </si>
  <si>
    <t>1410 Confección de prendas de vestir, excepto prendas de piel.</t>
  </si>
  <si>
    <t>1420 Fabricación de artículos de piel.</t>
  </si>
  <si>
    <t>1430 Fabricación de artículos de punto y ganchillo.</t>
  </si>
  <si>
    <t>1511 Curtido y recurtido de cueros; recurtido y teñido de pieles.</t>
  </si>
  <si>
    <t>1512 Fabricación de artículos de viaje, bolsos de mano y artículos similares elaborados en cuero, y fabricación de artículos de talabartería y guarnicionería.</t>
  </si>
  <si>
    <t>1513 Fabricación de artículos de viaje, bolsos de mano y artículos similares; artículos de talabartería y guarnicionería elaborados en otros materiales.</t>
  </si>
  <si>
    <t>1521 Fabricación de calzado de cuero y piel, con cualquier tipo de suela.</t>
  </si>
  <si>
    <t>1522 Fabricación de otros tipos de calzado, excepto calzado de cuero y piel.</t>
  </si>
  <si>
    <t>1523 Fabricación de partes del calzado.</t>
  </si>
  <si>
    <t>1610 Aserrado, acepillado e impregnación de la madera.</t>
  </si>
  <si>
    <t>1620 Fabricación de hojas de madera para enchapado; fabricación de tableros contrachapados, tableros laminados, tableros de partículas y otros tableros y paneles.</t>
  </si>
  <si>
    <t>1630 Fabricación de partes y piezas de madera, de carpintería y ebanistería para la construcción.</t>
  </si>
  <si>
    <t>1640 Fabricación de recipientes de madera.</t>
  </si>
  <si>
    <t>1690 Fabricación de otros productos de madera; fabricación de artículos de corcho, cestería y espartería.</t>
  </si>
  <si>
    <t>1701 Fabricación de pulpas (pastas) celulósicas; papel y cartón.</t>
  </si>
  <si>
    <t>1702 Fabricación de papel y cartón ondulado (corrugado); fabricación de envases, empaques y de embalajes de papel y cartón.</t>
  </si>
  <si>
    <t>1709 Fabricación de otros artículos de papel y cartón.</t>
  </si>
  <si>
    <t>1811 Actividades de impresión.</t>
  </si>
  <si>
    <t>1812 Actividades de servicios relacionados con la impresión.</t>
  </si>
  <si>
    <t>1820 Producción de copias a partir de grabaciones originales.</t>
  </si>
  <si>
    <t>1910 Fabricación de productos de hornos de coque.</t>
  </si>
  <si>
    <t>1921 Fabricación de productos de la refinación del petróleo.</t>
  </si>
  <si>
    <t>1922 Actividad de mezcla de combustibles.</t>
  </si>
  <si>
    <t>2011 Fabricación de sustancias y productos químicos básicos.</t>
  </si>
  <si>
    <t>2012 Fabricación de abonos y compuestos inorgánicos nitrogenados.</t>
  </si>
  <si>
    <t>2013 Fabricación de plásticos en formas primarias.</t>
  </si>
  <si>
    <t>2014 Fabricación de caucho sintético en formas primarias.</t>
  </si>
  <si>
    <t>2021 Fabricación de plaguicidas y otros productos químicos de uso agropecuario.</t>
  </si>
  <si>
    <t>2022 Fabricación de pinturas, barnices y revestimientos similares, tintas para impresión y masillas.</t>
  </si>
  <si>
    <t>2023 Fabricación de jabones y detergentes, preparados para limpiar y pulir; perfumes y preparados de tocador.</t>
  </si>
  <si>
    <t>2029 Fabricación de otros productos químicos n.c.p.</t>
  </si>
  <si>
    <t>2030 Fabricación de fibras sintéticas y artificiales.</t>
  </si>
  <si>
    <t>2100 Fabricación de productos farmacéuticos, sustancias químicas medicinales y productos botánicos de uso farmacéutico.</t>
  </si>
  <si>
    <t>2211 Fabricación de llantas y neumáticos de caucho</t>
  </si>
  <si>
    <t>2212 Reencauche de llantas usadas</t>
  </si>
  <si>
    <t>2219 Fabricación de formas básicas de caucho y otros productos de caucho n.c.p.</t>
  </si>
  <si>
    <t>2221 Fabricación de formas básicas de plástico.</t>
  </si>
  <si>
    <t>2229 Fabricación de artículos de plástico n.c.p.</t>
  </si>
  <si>
    <t>2310 Fabricación de vidrio y productos de vidrio.</t>
  </si>
  <si>
    <t>2391 Fabricación de productos refractarios.</t>
  </si>
  <si>
    <t>2392 Fabricación de materiales de arcilla para la construcción.</t>
  </si>
  <si>
    <t>2393 Fabricación de otros productos de cerámica y porcelana.</t>
  </si>
  <si>
    <t>2394 Fabricación de cemento, cal y yeso.</t>
  </si>
  <si>
    <t>2395 Fabricación de artículos de hormigón, cemento y yeso.</t>
  </si>
  <si>
    <t>2396 Corte, tallado y acabado de la piedra.</t>
  </si>
  <si>
    <t>2399 Fabricación de otros productos minerales no metálicos n.c.p.</t>
  </si>
  <si>
    <t>2410 Industrias básicas de hierro y de acero.</t>
  </si>
  <si>
    <t>2421 Industrias básicas de metales preciosos.</t>
  </si>
  <si>
    <t>2429 Industrias básicas de otros metales no ferrosos.</t>
  </si>
  <si>
    <t>2431 Fundición de hierro y de acero.</t>
  </si>
  <si>
    <t>2432 Fundición de metales no ferrosos.</t>
  </si>
  <si>
    <t>2511 Fabricación de productos metálicos para uso estructural.</t>
  </si>
  <si>
    <t>2512 Fabricación de tanques, depósitos y recipientes de metal, excepto los utilizados para el envase o transporte de mercancías.</t>
  </si>
  <si>
    <t>2513 Fabricación de generadores de vapor, excepto calderas de agua caliente para calefacción central.</t>
  </si>
  <si>
    <t>2520 Fabricación de armas y municiones.</t>
  </si>
  <si>
    <t>2591 Forja, prensado, estampado y laminado de metal; pulvimetalurgia.</t>
  </si>
  <si>
    <t>2592 Tratamiento y revestimiento de metales; mecanizado.</t>
  </si>
  <si>
    <t>2593 Fabricación de artículos de cuchillería, herramientas de mano y artículos de ferretería.</t>
  </si>
  <si>
    <t>2599 Fabricación de otros productos elaborados de metal n.c.p.</t>
  </si>
  <si>
    <t>2610 Fabricación de componentes y tableros electrónicos.</t>
  </si>
  <si>
    <t>2620 Fabricación de computadoras y de equipo periférico.</t>
  </si>
  <si>
    <t>2630 Fabricación de equipos de comunicación.</t>
  </si>
  <si>
    <t>2640 Fabricación de aparatos electrónicos de consumo.</t>
  </si>
  <si>
    <t>2651 Fabricación de equipo de medición, prueba, navegación y control.</t>
  </si>
  <si>
    <t>2652 Fabricación de relojes.</t>
  </si>
  <si>
    <t>2660 Fabricación de equipo de irradiación y equipo electrónico de uso médico y terapéutico.</t>
  </si>
  <si>
    <t>2670 Fabricación de instrumentos ópticos y equipo fotográfico.</t>
  </si>
  <si>
    <t>2680 Fabricación de medios magnéticos y ópticos para almacenamiento de datos.</t>
  </si>
  <si>
    <t>2711 Fabricación de motores, generadores y transformadores eléctricos.</t>
  </si>
  <si>
    <t>2712 Fabricación de aparatos de distribución y control de la energía eléctrica.</t>
  </si>
  <si>
    <t>2720 Fabricación de pilas, baterías y acumuladores eléctricos.</t>
  </si>
  <si>
    <t>2731 Fabricación de hilos y cables eléctricos y de fibra óptica.</t>
  </si>
  <si>
    <t>2732 Fabricación de dispositivos de cableado.</t>
  </si>
  <si>
    <t>2740 Fabricación de equipos eléctricos de iluminación.</t>
  </si>
  <si>
    <t>2750 Fabricación de aparatos de uso doméstico.</t>
  </si>
  <si>
    <t>2790 Fabricación de otros tipos de equipo eléctrico n.c.p.</t>
  </si>
  <si>
    <t>2811 Fabricación de motores, turbinas, y partes para motores de combustión interna.</t>
  </si>
  <si>
    <t>2812 Fabricación de equipos de potencia hidráulica y neumática.</t>
  </si>
  <si>
    <t>2813 Fabricación de otras bombas, compresores, grifos y válvulas.</t>
  </si>
  <si>
    <t>2814 Fabricación de cojinetes, engranajes, trenes de engranajes y piezas de transmisión.</t>
  </si>
  <si>
    <t>2815 Fabricación de hornos, hogares y quemadores industriales.</t>
  </si>
  <si>
    <t>2816 Fabricación de equipo de elevación y manipulación.</t>
  </si>
  <si>
    <t>2817 Fabricación de maquinaria y equipo de oficina (excepto computadoras y equipo periférico).</t>
  </si>
  <si>
    <t>2818 Fabricación de herramientas manuales con motor.</t>
  </si>
  <si>
    <t>2819 Fabricación de otros tipos de maquinaria y equipo de uso general n.c.p.</t>
  </si>
  <si>
    <t>2821 Fabricación de maquinaria agropecuaria y forestal.</t>
  </si>
  <si>
    <t>2822 Fabricación de máquinas formadoras de metal y de máquinas herramienta.</t>
  </si>
  <si>
    <t>2823 Fabricación de maquinaria para la metalurgia.</t>
  </si>
  <si>
    <t>2824 Fabricación de maquinaria para explotación de minas y canteras y para obras de construcción.</t>
  </si>
  <si>
    <t>2825 Fabricación de maquinaria para la elaboración de alimentos, bebidas y tabaco.</t>
  </si>
  <si>
    <t>2826 Fabricación de maquinaria para la elaboración de productos textiles, prendas de vestir y cueros.</t>
  </si>
  <si>
    <t>2829 Fabricación de otros tipos de maquinaria y equipo de uso especial n.c.p.</t>
  </si>
  <si>
    <t>2910 Fabricación de vehículos automotores y sus motores.</t>
  </si>
  <si>
    <t>2920 Fabricación de carrocerías para vehículos automotores; fabricación de remolques y semirremolques.</t>
  </si>
  <si>
    <t>2930 Fabricación de partes, piezas (autopartes) y accesorios (lujos) para vehículos automotores.</t>
  </si>
  <si>
    <t>3011 Construcción de barcos y de estructuras flotantes.</t>
  </si>
  <si>
    <t>3012 Construcción de embarcaciones de recreo y deporte.</t>
  </si>
  <si>
    <t>3020 Fabricación de locomotoras y de material rodante para ferrocarriles.</t>
  </si>
  <si>
    <t>3030 Fabricación de aeronaves, naves espaciales y de maquinaria conexa.</t>
  </si>
  <si>
    <t>3040 Fabricación de vehículos militares de combate.</t>
  </si>
  <si>
    <t>3091 Fabricación de motocicletas.</t>
  </si>
  <si>
    <t>3092 Fabricación de bicicletas y de sillas de ruedas para personas con discapacidad.</t>
  </si>
  <si>
    <t>3099 Fabricación de otros tipos de equipo de transporte n.c.p.</t>
  </si>
  <si>
    <t>3110 Fabricación de muebles.</t>
  </si>
  <si>
    <t>3120 Fabricación de colchones y somieres.</t>
  </si>
  <si>
    <t>3210 Fabricación de joyas, bisutería y artículos conexos.</t>
  </si>
  <si>
    <t>3220 Fabricación de instrumentos musicales.</t>
  </si>
  <si>
    <t>3230 Fabricación de artículos y equipo para la práctica del deporte.</t>
  </si>
  <si>
    <t>3240 Fabricación de juegos, juguetes y rompecabezas.</t>
  </si>
  <si>
    <t>3250 Fabricación de instrumentos, aparatos y materiales médicos y odontológicos (incluido mobiliario).</t>
  </si>
  <si>
    <t>3290 Otras industrias manufactureras n.c.p.</t>
  </si>
  <si>
    <t>3311 Mantenimiento y reparación especializado de productos elaborados en metal.</t>
  </si>
  <si>
    <t>3312 Mantenimiento y reparación especializado de maquinaria y equipo.</t>
  </si>
  <si>
    <t>3313 Mantenimiento y reparación especializado de equipo electrónico y óptico.</t>
  </si>
  <si>
    <t>3314 Mantenimiento y reparación especializado de equipo eléctrico.</t>
  </si>
  <si>
    <t>3315 Mantenimiento y reparación especializado de equipo de transporte, excepto los vehículos automotores, motocicletas y bicicletas.</t>
  </si>
  <si>
    <t>3319 Mantenimiento y reparación de otros tipos de equipos y sus componentes n.c.p.</t>
  </si>
  <si>
    <t>3320 Instalación especializada de maquinaria y equipo industrial.</t>
  </si>
  <si>
    <t>3511 Generación de energía eléctrica.</t>
  </si>
  <si>
    <t>3512 Transmisión de energía eléctrica.</t>
  </si>
  <si>
    <t>3513 Distribución de energía eléctrica.</t>
  </si>
  <si>
    <t>3514 Comercialización de energía eléctrica.</t>
  </si>
  <si>
    <t>3520 Producción de gas; distribución de combustibles gaseosos por tuberías.</t>
  </si>
  <si>
    <t>3530 Suministro de vapor y aire acondicionado.</t>
  </si>
  <si>
    <t>3600 Captación, tratamiento y distribución de agua.</t>
  </si>
  <si>
    <t>3700 Evacuación y tratamiento de aguas residuales.</t>
  </si>
  <si>
    <t>3811 Recolección de desechos no peligrosos.</t>
  </si>
  <si>
    <t>3812 Recolección de desechos peligrosos.</t>
  </si>
  <si>
    <t>3821 Tratamiento y disposición de desechos no peligrosos.</t>
  </si>
  <si>
    <t>3822 Tratamiento y disposición de desechos peligrosos.</t>
  </si>
  <si>
    <t>3830 Recuperación de materiales.</t>
  </si>
  <si>
    <t>3900 Actividades de saneamiento ambiental y otros servicios de gestión de desechos.</t>
  </si>
  <si>
    <t>4111 Construcción de edificios residenciales.</t>
  </si>
  <si>
    <t>4112 Construcción de edificios no residenciales.</t>
  </si>
  <si>
    <t>4210 Construcción de carreteras y vías de ferrocarril.</t>
  </si>
  <si>
    <t>4220 Construcción de proyectos de servicio público.</t>
  </si>
  <si>
    <t>4290 Construcción de otras obras de ingeniería civil.</t>
  </si>
  <si>
    <t>4311 Demolición.</t>
  </si>
  <si>
    <t>4312 Preparación del terreno.</t>
  </si>
  <si>
    <t>4321 Instalaciones eléctricas.</t>
  </si>
  <si>
    <t>4322 Instalaciones de fontanería, calefacción y aire acondicionado.</t>
  </si>
  <si>
    <t>4329 Otras instalaciones especializadas.</t>
  </si>
  <si>
    <t>4330 Terminación y acabado de edificios y obras de ingeniería civil.</t>
  </si>
  <si>
    <t>4390 Otras actividades especializadas para la construcción de edificios y obras de ingeniería civil.</t>
  </si>
  <si>
    <t>4511 Comercio de vehículos automotores nuevos.</t>
  </si>
  <si>
    <t>4512 Comercio de vehículos automotores usados.</t>
  </si>
  <si>
    <t>4520 Mantenimiento y reparación de vehículos automotores.</t>
  </si>
  <si>
    <t>4530 Comercio de partes, piezas (autopartes) y accesorios (lujos) para vehículos automotores.</t>
  </si>
  <si>
    <t>4541 Comercio de motocicletas y de sus partes, piezas y accesorios.</t>
  </si>
  <si>
    <t>4542 Mantenimiento y reparación de motocicletas y de sus partes y piezas.</t>
  </si>
  <si>
    <t>4610 Comercio al por mayor a cambio de una retribución o por contrata.</t>
  </si>
  <si>
    <t>4620 Comercio al por mayor de materias primas agropecuarias; animales vivos.</t>
  </si>
  <si>
    <t>4631 Comercio al por mayor de productos alimenticios.</t>
  </si>
  <si>
    <t>4632 Comercio al por mayor de bebidas y tabaco.</t>
  </si>
  <si>
    <t>4641 Comercio al por mayor de productos textiles, productos confeccionados para uso doméstico.</t>
  </si>
  <si>
    <t>4642 Comercio al por mayor de prendas de vestir.</t>
  </si>
  <si>
    <t>4643 Comercio al por mayor de calzado.</t>
  </si>
  <si>
    <t>4644 Comercio al por mayor de aparatos y equipo de uso doméstico.</t>
  </si>
  <si>
    <t>4645 Comercio al por mayor de productos farmacéuticos, medicinales, cosméticos y de tocador.</t>
  </si>
  <si>
    <t>4649 Comercio al por mayor de otros utensilios domésticos n.c.p.</t>
  </si>
  <si>
    <t>4651 Comercio al por mayor de computadores, equipo periférico y programas de informática.</t>
  </si>
  <si>
    <t>4652 Comercio al por mayor de equipo, partes y piezas electrónicos y de telecomunicaciones.</t>
  </si>
  <si>
    <t>4653 Comercio al por mayor de maquinaria y equipo agropecuarios.</t>
  </si>
  <si>
    <t>4659 Comercio al por mayor de otros tipos de maquinaria y equipo n.c.p.</t>
  </si>
  <si>
    <t>4661 Comercio al por mayor de combustibles sólidos, líquidos, gaseosos y productos conexos.</t>
  </si>
  <si>
    <t>4662 Comercio al por mayor de metales y productos metalíferos.</t>
  </si>
  <si>
    <t>4663 Comercio al por mayor de materiales de construcción, artículos de ferretería, pinturas, productos de vidrio, equipo y materiales de fontanería y calefacción.</t>
  </si>
  <si>
    <t>4664 Comercio al por mayor de productos químicos básicos, cauchos y plásticos en formas primarias y productos químicos de uso agropecuario.</t>
  </si>
  <si>
    <t>4665 Comercio al por mayor de desperdicios, desechos y chatarra.</t>
  </si>
  <si>
    <t>4669 Comercio al por mayor de otros productos n.c.p.</t>
  </si>
  <si>
    <t>4690 Comercio al por mayor no especializado.</t>
  </si>
  <si>
    <t>4711 Comercio al por menor en establecimientos no especializados con surtido compuesto principalmente por alimentos, bebidas o tabaco.</t>
  </si>
  <si>
    <t>4719 Comercio al por menor en establecimientos no especializados, con surtido compuesto principalmente por productos diferentes de alimentos (víveres en general), bebidas y tabaco.</t>
  </si>
  <si>
    <t>4721 Comercio al por menor de productos agrícolas para el consumo en establecimientos especializados.</t>
  </si>
  <si>
    <t>4722 Comercio al por menor de leche, productos lácteos y huevos, en establecimientos especializados.</t>
  </si>
  <si>
    <t>4723 Comercio al por menor de carnes (incluye aves de corral), productos cárnicos, pescados y productos de mar, en establecimientos especializados.</t>
  </si>
  <si>
    <t>4724 Comercio al por menor de bebidas y productos del tabaco, en establecimientos especializados.</t>
  </si>
  <si>
    <t>4729 Comercio al por menor de otros productos alimenticios n.c.p., en establecimientos especializados.</t>
  </si>
  <si>
    <t>4731 Comercio al por menor de combustible para automotores.</t>
  </si>
  <si>
    <t>4732 Comercio al por menor de lubricantes (aceites, grasas), aditivos y productos de limpieza para vehículos automotores.</t>
  </si>
  <si>
    <t>4741 Comercio al por menor de computadores, equipos periféricos, programas de informática y equipos de telecomunicaciones en establecimientos especializados.</t>
  </si>
  <si>
    <t>4742 Comercio al por menor de equipos y aparatos de sonido y de video, en establecimientos especializados.</t>
  </si>
  <si>
    <t>4751 Comercio al por menor de productos textiles en establecimientos especializados.</t>
  </si>
  <si>
    <t>4752 Comercio al por menor de artículos de ferretería, pinturas y productos de vidrio en establecimientos especializados.</t>
  </si>
  <si>
    <t>4753 Comercio al por menor de tapices, alfombras y cubrimientos para paredes y pisos en establecimientos especializados.</t>
  </si>
  <si>
    <t>4754 Comercio al por menor de electrodomésticos y gasodomésticos de uso doméstico, muebles y equipos de iluminación.</t>
  </si>
  <si>
    <t>4755 Comercio al por menor de artículos y utensilios de uso doméstico.</t>
  </si>
  <si>
    <t>4759 Comercio al por menor de otros artículos domésticos en establecimientos especializados.</t>
  </si>
  <si>
    <t>4761 Comercio al por menor de libros, periódicos, materiales y artículos de papelería y escritorio, en establecimientos especializados.</t>
  </si>
  <si>
    <t>4762 Comercio al por menor de artículos deportivos, en establecimientos especializados.</t>
  </si>
  <si>
    <t>4769 Comercio al por menor de otros artículos culturales y de entretenimiento n.c.p. en establecimientos especializados.</t>
  </si>
  <si>
    <t>4771 Comercio al por menor de prendas de vestir y sus accesorios (incluye artículos de piel) en establecimientos especializados.</t>
  </si>
  <si>
    <t>4772 Comercio al por menor de todo tipo de calzado y artículos de cuero y sucedáneos del cuero en establecimientos especializados.</t>
  </si>
  <si>
    <t>4773 Comercio al por menor de productos farmacéuticos y medicinales, cosméticos y artículos de tocador en establecimientos especializados.</t>
  </si>
  <si>
    <t>4774 Comercio al por menor de otros productos nuevos en establecimientos especializados.</t>
  </si>
  <si>
    <t>4775 Comercio al por menor de artículos de segunda mano.</t>
  </si>
  <si>
    <t>4781 Comercio al por menor de alimentos, bebidas y tabaco, en puestos de venta móviles.</t>
  </si>
  <si>
    <t>4782 Comercio al por menor de productos textiles, prendas de vestir y calzado, en puestos de venta móviles.</t>
  </si>
  <si>
    <t>4789 Comercio al por menor de otros productos en puestos de venta móviles.</t>
  </si>
  <si>
    <t>4791 Comercio al por menor realizado a través de internet.</t>
  </si>
  <si>
    <t>4792 Comercio al por menor realizado a través de casas de venta o por correo.</t>
  </si>
  <si>
    <t>4799 Otros tipos de comercio al por menor no realizado en establecimientos, puestos de venta o mercados.</t>
  </si>
  <si>
    <t>4911 Transporte férreo de pasajeros.</t>
  </si>
  <si>
    <t>4912 Transporte férreo de carga.</t>
  </si>
  <si>
    <t>4921 Transporte de pasajeros.</t>
  </si>
  <si>
    <t>4922 Transporte mixto.</t>
  </si>
  <si>
    <t>4923 Transporte de carga por carretera.</t>
  </si>
  <si>
    <t>4930 Transporte por tuberías.</t>
  </si>
  <si>
    <t>5011 Transporte de pasajeros marítimo y de cabotaje.</t>
  </si>
  <si>
    <t>5012 Transporte de carga marítimo y de cabotaje.</t>
  </si>
  <si>
    <t>5021 Transporte fluvial de pasajeros.</t>
  </si>
  <si>
    <t>5022 Transporte fluvial de carga.</t>
  </si>
  <si>
    <t>5111 Transporte aéreo nacional de pasajeros.</t>
  </si>
  <si>
    <t>5112 Transporte aéreo internacional de pasajeros.</t>
  </si>
  <si>
    <t>5121 Transporte aéreo nacional de carga.</t>
  </si>
  <si>
    <t>5122 Transporte aéreo internacional de carga.</t>
  </si>
  <si>
    <t>5210 Almacenamiento y depósito.</t>
  </si>
  <si>
    <t>5221 Actividades de estaciones, vías y servicios complementarios para el transporte terrestre.</t>
  </si>
  <si>
    <t>5222 Actividades de puertos y servicios complementarios para el transporte acuático.</t>
  </si>
  <si>
    <t>5223 Actividades de aeropuertos, servicios de navegación aérea y demás actividades conexas al transporte aéreo.</t>
  </si>
  <si>
    <t>5224 Manipulación de carga.</t>
  </si>
  <si>
    <t>5229 Otras actividades complementarias al transporte.</t>
  </si>
  <si>
    <t>5310 Actividades postales nacionales.</t>
  </si>
  <si>
    <t>5320 Actividades de mensajería.</t>
  </si>
  <si>
    <t>5511 Alojamiento en hoteles.</t>
  </si>
  <si>
    <t>5512 Alojamiento en apartahoteles.</t>
  </si>
  <si>
    <t>5513 Alojamiento en centros vacacionales.</t>
  </si>
  <si>
    <t>5514 Alojamiento rural.</t>
  </si>
  <si>
    <t>5519 Otros tipos de alojamientos para visitantes.</t>
  </si>
  <si>
    <t>5520 Actividades de zonas de camping y parques para vehículos recreacionales.</t>
  </si>
  <si>
    <t>5530 Servicio por horas</t>
  </si>
  <si>
    <t>5590 Otros tipos de alojamiento n.c.p.</t>
  </si>
  <si>
    <t>5611 Expendio a la mesa de comidas preparadas.</t>
  </si>
  <si>
    <t>5612 Expendio por autoservicio de comidas preparadas.</t>
  </si>
  <si>
    <t>5613 Expendio de comidas preparadas en cafeterías.</t>
  </si>
  <si>
    <t>5619 Otros tipos de expendio de comidas preparadas n.c.p.</t>
  </si>
  <si>
    <t>5621 Catering para eventos.</t>
  </si>
  <si>
    <t>5629 Actividades de otros servicios de comidas.</t>
  </si>
  <si>
    <t>5630 Expendio de bebidas alcohólicas para el consumo dentro del establecimiento.</t>
  </si>
  <si>
    <t>5811 Edición de libros.</t>
  </si>
  <si>
    <t>5812 Edición de directorios y listas de correo.</t>
  </si>
  <si>
    <t>5813 Edición de periódicos, revistas y otras publicaciones periódicas.</t>
  </si>
  <si>
    <t>5819 Otros trabajos de edición.</t>
  </si>
  <si>
    <t>5820 Edición de programas de informática (software).</t>
  </si>
  <si>
    <t>5911 Actividades de producción de películas cinematográficas, videos, programas, anuncios y comerciales de televisión.</t>
  </si>
  <si>
    <t>5912 Actividades de posproducción de películas cinematográficas, videos, programas, anuncios y comerciales de televisión.</t>
  </si>
  <si>
    <t>5913 Actividades de distribución de películas cinematográficas, videos, programas, anuncios y comerciales de televisión.</t>
  </si>
  <si>
    <t>5914 Actividades de exhibición de películas cinematográficas y videos.</t>
  </si>
  <si>
    <t>5920 Actividades de grabación de sonido y edición de música.</t>
  </si>
  <si>
    <t>6010 Actividades de programación y transmisión en el servicio de radiodifusión sonora.</t>
  </si>
  <si>
    <t>6020 Actividades de programación y transmisión de televisión.</t>
  </si>
  <si>
    <t>6110 Actividades de telecomunicaciones alámbricas.</t>
  </si>
  <si>
    <t>6120 Actividades de telecomunicaciones inalámbricas.</t>
  </si>
  <si>
    <t>6130 Actividades de telecomunicación satelital.</t>
  </si>
  <si>
    <t>6190 Otras actividades de telecomunicaciones.</t>
  </si>
  <si>
    <t>6201 Actividades de desarrollo de sistemas informáticos (planificación, análisis, diseño, programación, pruebas).</t>
  </si>
  <si>
    <t>6202 Actividades de consultoría informática y actividades de administración de instalaciones informáticas.</t>
  </si>
  <si>
    <t>6209 Otras actividades de tecnologías de información y actividades de servicios informáticos.</t>
  </si>
  <si>
    <t>6311 Procesamiento de datos, alojamiento (hosting) y actividades relacionadas.</t>
  </si>
  <si>
    <t>6312 Portales web.</t>
  </si>
  <si>
    <t>6391 Actividades de agencias de noticias.</t>
  </si>
  <si>
    <t>6399 Otras actividades de servicio de información n.c.p.</t>
  </si>
  <si>
    <t>6411 Banco Central.</t>
  </si>
  <si>
    <t>6412 Bancos comerciales.</t>
  </si>
  <si>
    <t>6421 Actividades de las corporaciones financieras.</t>
  </si>
  <si>
    <t>6422 Actividades de las compañías de financiamiento.</t>
  </si>
  <si>
    <t>6423 Banca de segundo piso.</t>
  </si>
  <si>
    <t>6424 Actividades de las cooperativas financieras.</t>
  </si>
  <si>
    <t>6431 Fideicomisos, fondos y entidades financieras similares.</t>
  </si>
  <si>
    <t>6432 Fondos de cesantías.</t>
  </si>
  <si>
    <t>6491 Leasing financiero (arrendamiento financiero).</t>
  </si>
  <si>
    <t>6492 Actividades financieras de fondos de empleados y otras formas asociativas del sector solidario.</t>
  </si>
  <si>
    <t>6493 Actividades de compra de cartera o factoring.</t>
  </si>
  <si>
    <t>6494 Otras actividades de distribución de fondos.</t>
  </si>
  <si>
    <t>6495 Instituciones especiales oficiales.</t>
  </si>
  <si>
    <t>6499 Otras actividades de servicio financiero, excepto las de seguros y pensiones n.c.p.</t>
  </si>
  <si>
    <t>6511 Seguros generales.</t>
  </si>
  <si>
    <t>6512 Seguros de vida.</t>
  </si>
  <si>
    <t>6513 Reaseguros.</t>
  </si>
  <si>
    <t>6514 Capitalización.</t>
  </si>
  <si>
    <t>6521 Servicios de seguros sociales de salud.</t>
  </si>
  <si>
    <t>6522 Servicios de seguros sociales de riesgos profesionales.</t>
  </si>
  <si>
    <t>6531 Régimen de prima media con prestación definida (RPM).</t>
  </si>
  <si>
    <t>6532 Régimen de ahorro individual (RAI).</t>
  </si>
  <si>
    <t>6611 Administración de mercados financieros.</t>
  </si>
  <si>
    <t>6612 Corretaje de valores y de contratos de productos básicos.</t>
  </si>
  <si>
    <t>6613 Otras actividades relacionadas con el mercado de valores.</t>
  </si>
  <si>
    <t>6614 Actividades de las casas de cambio.</t>
  </si>
  <si>
    <t>6615 Actividades de los profesionales de compra y venta de divisas.</t>
  </si>
  <si>
    <t>6619 Otras actividades auxiliares de las actividades de servicios financieros n.c.p.</t>
  </si>
  <si>
    <t>6621 Actividades de agentes y corredores de seguros</t>
  </si>
  <si>
    <t>6629 Evaluación de riesgos y daños, y otras actividades de servicios auxiliares</t>
  </si>
  <si>
    <t>6630 Actividades de administración de fondos.</t>
  </si>
  <si>
    <t>6810 Actividades inmobiliarias realizadas con bienes propios o arrendados.</t>
  </si>
  <si>
    <t>6820 Actividades inmobiliarias realizadas a cambio de una retribución o por contrata.</t>
  </si>
  <si>
    <t>6910 Actividades jurídicas.</t>
  </si>
  <si>
    <t>6920 Actividades de contabilidad, teneduría de libros, auditoría financiera y asesoría tributaria.</t>
  </si>
  <si>
    <t>7010 Actividades de administración empresarial.</t>
  </si>
  <si>
    <t>7020 Actividades de consultaría de gestión.</t>
  </si>
  <si>
    <t>7110 Actividades de arquitectura e ingeniería y otras actividades conexas de consultoría técnica.</t>
  </si>
  <si>
    <t>7120 Ensayos y análisis técnicos.</t>
  </si>
  <si>
    <t>7210 Investigaciones y desarrollo experimental en el campo de las ciencias naturales y la ingeniería.</t>
  </si>
  <si>
    <t>7220 Investigaciones y desarrollo experimental en el campo de las ciencias sociales y las humanidades.</t>
  </si>
  <si>
    <t>7310 Publicidad.</t>
  </si>
  <si>
    <t>7320 Estudios de mercado y realización de encuestas de opinión pública.</t>
  </si>
  <si>
    <t>7410 Actividades especializadas de diseño.</t>
  </si>
  <si>
    <t>7420 Actividades de fotografía.</t>
  </si>
  <si>
    <t>7490 Otras actividades profesionales, científicas y técnicas n.c.p.</t>
  </si>
  <si>
    <t>7500 Actividades veterinarias.</t>
  </si>
  <si>
    <t>7710 Alquiler y arrendamiento de vehículos automotores.</t>
  </si>
  <si>
    <t>7721 Alquiler y arrendamiento de equipo recreativo y deportivo.</t>
  </si>
  <si>
    <t>7722 Alquiler de videos y discos.</t>
  </si>
  <si>
    <t>7729 Alquiler y arrendamiento de otros efectos personales y enseres domésticos n.c.p.</t>
  </si>
  <si>
    <t>7730 Alquiler y arrendamiento de otros tipos de maquinaria, equipo y bienes tangibles n.c.p.</t>
  </si>
  <si>
    <t>7740 Arrendamiento de propiedad intelectual y productos similares, excepto obras protegidas por derechos de autor.</t>
  </si>
  <si>
    <t>7810 Actividades de agencias de empleo.</t>
  </si>
  <si>
    <t>7820 Actividades de agencias de empleo temporal.</t>
  </si>
  <si>
    <t>7830 Otras actividades de suministro de recurso humano.</t>
  </si>
  <si>
    <t>7911 Actividades de las agencias de viaje.</t>
  </si>
  <si>
    <t>7912 Actividades de operadores turísticos.</t>
  </si>
  <si>
    <t>7990 Otros servicios de reserva y actividades relacionadas.</t>
  </si>
  <si>
    <t>8010 Actividades de seguridad privada.</t>
  </si>
  <si>
    <t>8020 Actividades de servicios de sistemas de seguridad.</t>
  </si>
  <si>
    <t>8030 Actividades de detectives e investigadores privados.</t>
  </si>
  <si>
    <t>8110 Actividades combinadas de apoyo a instalaciones.</t>
  </si>
  <si>
    <t>8121 Limpieza general interior de edificios.</t>
  </si>
  <si>
    <t>8129 Otras actividades de limpieza de edificios e instalaciones industriales.</t>
  </si>
  <si>
    <t>8130 Actividades de paisajismo y servicios de mantenimiento conexos.</t>
  </si>
  <si>
    <t>8211 Actividades combinadas de servicios administrativos de oficina.</t>
  </si>
  <si>
    <t>8219 Fotocopiado, preparación de documentos y otras actividades especializadas de apoyo a oficina.</t>
  </si>
  <si>
    <t>8220 Actividades de centros de llamadas (Call center).</t>
  </si>
  <si>
    <t>8230 Organización de convenciones y eventos comerciales.</t>
  </si>
  <si>
    <t>8291 Actividades de agencias de cobranza y oficinas de calificación crediticia.</t>
  </si>
  <si>
    <t>8292 Actividades de envase y empaque.</t>
  </si>
  <si>
    <t>8299 Otras actividades de servicio de apoyo a las empresas n.c.p.</t>
  </si>
  <si>
    <t>8411 Actividades legislativas de la administración pública.</t>
  </si>
  <si>
    <t>8412 Actividades ejecutivas de la administración pública.</t>
  </si>
  <si>
    <t>8413 Regulación de las actividades de organismos que prestan servicios de salud, educativos, culturales y otros servicios sociales, excepto servicios de seguridad social.</t>
  </si>
  <si>
    <t>8414 Actividades reguladoras y facilitadoras de la actividad económica.</t>
  </si>
  <si>
    <t>8415 Actividades de los otros órganos de control.</t>
  </si>
  <si>
    <t>8421 Relaciones exteriores.</t>
  </si>
  <si>
    <t>8422 Actividades de defensa.</t>
  </si>
  <si>
    <t>8423 Orden público y actividades de seguridad.</t>
  </si>
  <si>
    <t>8424 Administración de justicia.</t>
  </si>
  <si>
    <t>8430 Actividades de planes de seguridad social de afiliación obligatoria.</t>
  </si>
  <si>
    <t>8511 Educación de la primera infancia.</t>
  </si>
  <si>
    <t>8512 Educación preescolar.</t>
  </si>
  <si>
    <t>8513 Educación básica primaria.</t>
  </si>
  <si>
    <t>8521 Educación básica secundaria.</t>
  </si>
  <si>
    <t>8522 Educación media académica.</t>
  </si>
  <si>
    <t>8523 Educación media técnica y de formación laboral.</t>
  </si>
  <si>
    <t>8530 Establecimientos que combinan diferentes niveles de educación.</t>
  </si>
  <si>
    <t>8541 Educación técnica profesional.</t>
  </si>
  <si>
    <t>8542 Educación tecnológica.</t>
  </si>
  <si>
    <t>8543 Educación de instituciones universitarias o de escuelas tecnológicas.</t>
  </si>
  <si>
    <t>8544 Educación de universidades.</t>
  </si>
  <si>
    <t>8551 Formación académica no formal.</t>
  </si>
  <si>
    <t>8552 Enseñanza deportiva y recreativa.</t>
  </si>
  <si>
    <t>8553 Enseñanza cultural.</t>
  </si>
  <si>
    <t>8559 Otros tipos de educación n.c.p.</t>
  </si>
  <si>
    <t>8560 Actividades de apoyo a la educación.</t>
  </si>
  <si>
    <t>8610 Actividades de hospitales y clínicas, con internación.</t>
  </si>
  <si>
    <t>8621 Actividades de la práctica médica, sin internación.</t>
  </si>
  <si>
    <t>8622 Actividades de la práctica odontológica.</t>
  </si>
  <si>
    <t>8691 Actividades de apoyo diagnóstico.</t>
  </si>
  <si>
    <t>8692 Actividades de apoyo terapéutico.</t>
  </si>
  <si>
    <t>8699 Otras actividades de atención de la salud humana.</t>
  </si>
  <si>
    <t>8710 Actividades de atención residencial medicalizada de tipo general.</t>
  </si>
  <si>
    <t>8720 Actividades de atención residencial, para el cuidado de pacientes con retardo mental, enfermedad mental y consumo de sustancias psicoactivas.</t>
  </si>
  <si>
    <t>8730 Actividades de atención en instituciones para el cuidado de personas mayores y/o discapacitadas.</t>
  </si>
  <si>
    <t>8790 Otras actividades de atención en instituciones con alojamiento</t>
  </si>
  <si>
    <t>8810 Actividades de asistencia social sin alojamiento para personas mayores y discapacitadas.</t>
  </si>
  <si>
    <t>8890 Otras actividades de asistencia social sin alojamiento.</t>
  </si>
  <si>
    <t>9001 Creación literaria.</t>
  </si>
  <si>
    <t>9002 Creación musical.</t>
  </si>
  <si>
    <t>9003 Creación teatral.</t>
  </si>
  <si>
    <t>9004 Creación audiovisual.</t>
  </si>
  <si>
    <t>9005 Artes plásticas y visuales.</t>
  </si>
  <si>
    <t>9006 Actividades teatrales.</t>
  </si>
  <si>
    <t>9007 Actividades de espectáculos musicales en vivo.</t>
  </si>
  <si>
    <t>9008 Otras actividades de espectáculos en vivo.</t>
  </si>
  <si>
    <t>9101 Actividades de bibliotecas y archivos.</t>
  </si>
  <si>
    <t>9102 Actividades y funcionamiento de museos, conservación de edificios y sitios históricos.</t>
  </si>
  <si>
    <t>9103 Actividades de jardines botánicos, zoológicos y reservas naturales.</t>
  </si>
  <si>
    <t>9200 Actividades de juegos de azar y apuestas.</t>
  </si>
  <si>
    <t>9311 Gestión de instalaciones deportivas.</t>
  </si>
  <si>
    <t>9312 Actividades de clubes deportivos.</t>
  </si>
  <si>
    <t>9319 Otras actividades deportivas.</t>
  </si>
  <si>
    <t>9321 Actividades de parques de atracciones y parques temáticos.</t>
  </si>
  <si>
    <t>9329 Otras actividades recreativas y de esparcimiento n.c.p.</t>
  </si>
  <si>
    <t>9411 Actividades de asociaciones empresariales y de empleadores</t>
  </si>
  <si>
    <t>9412 Actividades de asociaciones profesionales</t>
  </si>
  <si>
    <t>9420 Actividades de sindicatos de empleados.</t>
  </si>
  <si>
    <t>9491 Actividades de asociaciones religiosas.</t>
  </si>
  <si>
    <t>9492 Actividades de asociaciones políticas.</t>
  </si>
  <si>
    <t>9499 Actividades de otras asociaciones n.c.p.</t>
  </si>
  <si>
    <t>9511 Mantenimiento y reparación de computadores y de equipo periférico.</t>
  </si>
  <si>
    <t>9512 Mantenimiento y reparación de equipos de comunicación.</t>
  </si>
  <si>
    <t>9521 Mantenimiento y reparación de aparatos electrónicos de consumo.</t>
  </si>
  <si>
    <t>9522 Mantenimiento y reparación de aparatos y equipos domésticos y de jardinería.</t>
  </si>
  <si>
    <t>9523 Reparación de calzado y artículos de cuero.</t>
  </si>
  <si>
    <t>9524 Reparación de muebles y accesorios para el hogar.</t>
  </si>
  <si>
    <t>9529 Mantenimiento y reparación de otros efectos personales y enseres domésticos.</t>
  </si>
  <si>
    <t>9601 Lavado y limpieza, incluso la limpieza en seco, de productos textiles y de piel.</t>
  </si>
  <si>
    <t>9602 Peluquería y otros tratamientos de belleza.</t>
  </si>
  <si>
    <t>9603 Pompas fúnebres y actividades relacionadas.</t>
  </si>
  <si>
    <t>9609 Otras actividades de servicios personales n.c.p.</t>
  </si>
  <si>
    <t>9700 Actividades de los hogares individuales como empleadores de personal doméstico.</t>
  </si>
  <si>
    <t>9810 Actividades no diferenciadas de los hogares individuales como productores de bienes para uso propio.</t>
  </si>
  <si>
    <t>9820 Actividades no diferenciadas de los hogares individuales como productores de servicios para uso propio.</t>
  </si>
  <si>
    <t>9900 Actividades de organizaciones y entidades extraterritoriales.</t>
  </si>
  <si>
    <t>1 Prestación de servicios de salud</t>
  </si>
  <si>
    <t>6 Reclamaciones (ECAT)</t>
  </si>
  <si>
    <t>5 SOAT y ARL</t>
  </si>
  <si>
    <t>4 Reembolso por incapacidades diferentes a enfermedad general</t>
  </si>
  <si>
    <t>3 Recobros No POS</t>
  </si>
  <si>
    <t>2 Planes adicionales de Salud</t>
  </si>
  <si>
    <t>Cuentas por Cobrar Pendietes de Radicar</t>
  </si>
  <si>
    <t>Ajuste Por Medición Posterior</t>
  </si>
  <si>
    <t>DATOS DE LA ENTIDAD Y FECHA DE CORTE A REPORTAR</t>
  </si>
  <si>
    <r>
      <t xml:space="preserve">RECUERDE DILIGENCIAR PARA CADA LINEA LAS COLUMNAS DE LA   </t>
    </r>
    <r>
      <rPr>
        <b/>
        <sz val="24"/>
        <color rgb="FFFF0000"/>
        <rFont val="Calibri"/>
        <family val="2"/>
        <scheme val="minor"/>
      </rPr>
      <t xml:space="preserve">"A" </t>
    </r>
    <r>
      <rPr>
        <b/>
        <sz val="14"/>
        <color rgb="FFFF0000"/>
        <rFont val="Calibri"/>
        <family val="2"/>
        <scheme val="minor"/>
      </rPr>
      <t>HASTA LA</t>
    </r>
    <r>
      <rPr>
        <b/>
        <sz val="24"/>
        <color rgb="FFFF0000"/>
        <rFont val="Calibri"/>
        <family val="2"/>
        <scheme val="minor"/>
      </rPr>
      <t xml:space="preserve"> "R"</t>
    </r>
  </si>
  <si>
    <t>TOTAL ACTIVO NO FINANCIERO</t>
  </si>
  <si>
    <t>TOTAL ACTIVO FINANCIERO</t>
  </si>
  <si>
    <r>
      <t xml:space="preserve">RECUERDE DILIGENCIAR PARA CADA LINEA LAS COLUMNAS DE LA   </t>
    </r>
    <r>
      <rPr>
        <b/>
        <sz val="24"/>
        <color rgb="FFFF0000"/>
        <rFont val="Calibri"/>
        <family val="2"/>
        <scheme val="minor"/>
      </rPr>
      <t>"A"</t>
    </r>
    <r>
      <rPr>
        <b/>
        <sz val="18"/>
        <color rgb="FFFF0000"/>
        <rFont val="Calibri"/>
        <family val="2"/>
        <scheme val="minor"/>
      </rPr>
      <t xml:space="preserve"> </t>
    </r>
    <r>
      <rPr>
        <b/>
        <sz val="14"/>
        <color rgb="FFFF0000"/>
        <rFont val="Calibri"/>
        <family val="2"/>
        <scheme val="minor"/>
      </rPr>
      <t>HASTA LA</t>
    </r>
    <r>
      <rPr>
        <b/>
        <sz val="24"/>
        <color rgb="FFFF0000"/>
        <rFont val="Calibri"/>
        <family val="2"/>
        <scheme val="minor"/>
      </rPr>
      <t xml:space="preserve"> "X"</t>
    </r>
  </si>
  <si>
    <t>Cuenta de Cobro - Activo No financiero</t>
  </si>
  <si>
    <t>Cuenta de Cobro - Instrumento Financiero</t>
  </si>
  <si>
    <t>1 Cuenta de Cobro - Activo no Financiero</t>
  </si>
  <si>
    <t>2 Cuenta de Cobro - Instrumento Financiero</t>
  </si>
  <si>
    <t>3 Deterioro - Instrumento Financiero</t>
  </si>
  <si>
    <r>
      <t xml:space="preserve">Tipo de información </t>
    </r>
    <r>
      <rPr>
        <b/>
        <sz val="11"/>
        <color rgb="FFFF0000"/>
        <rFont val="Calibri"/>
        <family val="2"/>
        <scheme val="minor"/>
      </rPr>
      <t>Obligatorio en cada línea, de lo contrario no suma</t>
    </r>
  </si>
  <si>
    <t>UAE DIRECCION DE IMPUESTOS Y ADUANAS NACIONALES</t>
  </si>
  <si>
    <t>ADMINISTRADORA COLOMBIANA DE PENSIONES COLPENSIONES</t>
  </si>
  <si>
    <t>POSITIVA COMPAÑÍA DE SEGUROS S. A.</t>
  </si>
  <si>
    <t>CAJA DE COMPENSACION FAMILIAR DEL VALLE DEL CAUCA COMFAMILIAR ANDI</t>
  </si>
  <si>
    <t>SALUD TOTAL ENTIDAD PROMOTORA DE SALUD DEL REGIMEN CONTRIBUTIVO Y DEL REGIMEN SUBSIDIADO S.A.</t>
  </si>
  <si>
    <t>LAMBERT VILLAMIZAR FRANCINE</t>
  </si>
  <si>
    <t>VALENCIA OSSA MIRIAM FIORELLA</t>
  </si>
  <si>
    <t>NUEVA EMPRESA PROMOTORA DE SALUD S. A.</t>
  </si>
  <si>
    <t>ASOCIACION MUTUAL EMPRESA SOLIDARIA DE SALUD EMSSANAR ESS</t>
  </si>
  <si>
    <t>COSMITET LTDA CORPORACION DE SERVICIOS MEDICOS INTERNANCIONALES THEM Y CIA LTDA</t>
  </si>
  <si>
    <t>SALUD TOTAL ENTIDAD PROMOTORA DE SALUD DEL REGIMEN CONTRIBUTIVO Y DEL REGIMEN SUBSIDIADO S A</t>
  </si>
  <si>
    <t>LA EQUIDAD SEGUROS DE VIDA ORGANISMO COOPERATIVO</t>
  </si>
  <si>
    <t>UNION TEMPORAL ASI-SDM</t>
  </si>
  <si>
    <t>LABORATORIO CLINICO ACACIAS IPS SAS</t>
  </si>
  <si>
    <t>COMPAÑÍA MUNDIAL DE SEGUROS S. A.</t>
  </si>
  <si>
    <t>2021</t>
  </si>
  <si>
    <t>PRADERA</t>
  </si>
  <si>
    <t>ZAPATA MARIN MARICELA</t>
  </si>
  <si>
    <t>TORO JULIO CESAR</t>
  </si>
  <si>
    <t>BENAVIDES JUAN DIEGO</t>
  </si>
  <si>
    <t>BARONA GALINDO YAMID ORLANDO</t>
  </si>
  <si>
    <t>COOMEVA</t>
  </si>
  <si>
    <t>12</t>
  </si>
  <si>
    <t>31</t>
  </si>
  <si>
    <t>CALLE 7  3-81</t>
  </si>
  <si>
    <t>tummybr@hotmail.com</t>
  </si>
  <si>
    <t>NORMA AUXILIADORA RODRIGUEZ NUÑEZ</t>
  </si>
  <si>
    <t>CE  220294</t>
  </si>
  <si>
    <t>AMAYA MARIA VICTORIA</t>
  </si>
  <si>
    <t>PALOMINO DIALA</t>
  </si>
  <si>
    <t>MARTINEZ MARLENE</t>
  </si>
  <si>
    <t>CENTRO MEDICO Y DE REHABILITACION E.U.</t>
  </si>
  <si>
    <t>GLADYS MONTENEGRO BECERRA</t>
  </si>
  <si>
    <t>MCP 105809T</t>
  </si>
  <si>
    <t>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</si>
</sst>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;[Red]\(0\)"/>
    <numFmt numFmtId="165" formatCode="0_);\(0\)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78">
    <border>
      <left/>
      <right/>
      <top/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ck">
        <color indexed="64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372">
    <xf numFmtId="0" fontId="0" fillId="0" borderId="0" xfId="0"/>
    <xf numFmtId="0" fontId="0" fillId="0" borderId="0" xfId="0" applyProtection="1">
      <protection locked="0"/>
    </xf>
    <xf numFmtId="0" fontId="0" fillId="0" borderId="29" xfId="0" applyBorder="1" applyAlignment="1" applyProtection="1">
      <protection locked="0"/>
    </xf>
    <xf numFmtId="0" fontId="0" fillId="0" borderId="0" xfId="0" applyProtection="1">
      <protection locked="0" hidden="1"/>
    </xf>
    <xf numFmtId="0" fontId="0" fillId="3" borderId="0" xfId="0" applyFill="1" applyProtection="1">
      <protection locked="0" hidden="1"/>
    </xf>
    <xf numFmtId="0" fontId="0" fillId="0" borderId="0" xfId="0" applyAlignment="1" applyProtection="1">
      <alignment vertical="center"/>
      <protection locked="0" hidden="1"/>
    </xf>
    <xf numFmtId="38" fontId="8" fillId="0" borderId="0" xfId="0" applyNumberFormat="1" applyFont="1" applyAlignment="1" applyProtection="1">
      <alignment vertical="center"/>
      <protection locked="0" hidden="1"/>
    </xf>
    <xf numFmtId="0" fontId="0" fillId="0" borderId="0" xfId="0" applyProtection="1">
      <protection hidden="1"/>
    </xf>
    <xf numFmtId="38" fontId="0" fillId="0" borderId="0" xfId="0" applyNumberFormat="1" applyAlignment="1" applyProtection="1">
      <alignment vertical="center"/>
      <protection locked="0" hidden="1"/>
    </xf>
    <xf numFmtId="38" fontId="8" fillId="0" borderId="0" xfId="0" applyNumberFormat="1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38" fontId="0" fillId="8" borderId="10" xfId="0" applyNumberFormat="1" applyFill="1" applyBorder="1" applyAlignment="1" applyProtection="1">
      <alignment vertical="center"/>
      <protection hidden="1"/>
    </xf>
    <xf numFmtId="38" fontId="0" fillId="2" borderId="11" xfId="0" applyNumberFormat="1" applyFill="1" applyBorder="1" applyAlignment="1" applyProtection="1">
      <alignment vertical="center"/>
      <protection hidden="1"/>
    </xf>
    <xf numFmtId="38" fontId="0" fillId="7" borderId="11" xfId="0" applyNumberFormat="1" applyFill="1" applyBorder="1" applyAlignment="1" applyProtection="1">
      <alignment vertical="center"/>
      <protection hidden="1"/>
    </xf>
    <xf numFmtId="0" fontId="0" fillId="2" borderId="11" xfId="0" applyFill="1" applyBorder="1" applyAlignment="1" applyProtection="1">
      <alignment vertical="center"/>
      <protection hidden="1"/>
    </xf>
    <xf numFmtId="0" fontId="0" fillId="7" borderId="11" xfId="0" applyFill="1" applyBorder="1" applyAlignment="1" applyProtection="1">
      <alignment vertical="center"/>
      <protection hidden="1"/>
    </xf>
    <xf numFmtId="0" fontId="0" fillId="0" borderId="11" xfId="0" applyBorder="1" applyAlignment="1" applyProtection="1">
      <alignment vertical="center"/>
      <protection hidden="1"/>
    </xf>
    <xf numFmtId="0" fontId="0" fillId="2" borderId="11" xfId="0" applyFont="1" applyFill="1" applyBorder="1" applyAlignment="1" applyProtection="1">
      <alignment vertical="center"/>
      <protection hidden="1"/>
    </xf>
    <xf numFmtId="38" fontId="0" fillId="2" borderId="11" xfId="0" applyNumberFormat="1" applyFont="1" applyFill="1" applyBorder="1" applyAlignment="1" applyProtection="1">
      <alignment vertical="center"/>
      <protection hidden="1"/>
    </xf>
    <xf numFmtId="0" fontId="0" fillId="0" borderId="42" xfId="0" applyBorder="1" applyAlignment="1" applyProtection="1">
      <alignment vertical="center"/>
      <protection hidden="1"/>
    </xf>
    <xf numFmtId="0" fontId="0" fillId="8" borderId="10" xfId="0" applyFill="1" applyBorder="1" applyAlignment="1" applyProtection="1">
      <alignment vertical="center"/>
      <protection hidden="1"/>
    </xf>
    <xf numFmtId="0" fontId="0" fillId="0" borderId="11" xfId="0" applyFill="1" applyBorder="1" applyAlignment="1" applyProtection="1">
      <alignment vertical="center"/>
      <protection hidden="1"/>
    </xf>
    <xf numFmtId="0" fontId="0" fillId="8" borderId="52" xfId="0" applyFill="1" applyBorder="1" applyAlignment="1" applyProtection="1">
      <alignment vertical="center"/>
      <protection hidden="1"/>
    </xf>
    <xf numFmtId="0" fontId="2" fillId="3" borderId="14" xfId="0" applyFont="1" applyFill="1" applyBorder="1" applyAlignment="1" applyProtection="1">
      <alignment horizontal="center" vertical="center"/>
      <protection hidden="1"/>
    </xf>
    <xf numFmtId="38" fontId="2" fillId="3" borderId="14" xfId="0" applyNumberFormat="1" applyFont="1" applyFill="1" applyBorder="1" applyAlignment="1" applyProtection="1">
      <alignment vertical="center"/>
      <protection locked="0" hidden="1"/>
    </xf>
    <xf numFmtId="38" fontId="2" fillId="8" borderId="52" xfId="0" applyNumberFormat="1" applyFont="1" applyFill="1" applyBorder="1" applyAlignment="1" applyProtection="1">
      <alignment vertical="center"/>
      <protection hidden="1"/>
    </xf>
    <xf numFmtId="38" fontId="0" fillId="0" borderId="11" xfId="0" applyNumberFormat="1" applyBorder="1" applyAlignment="1" applyProtection="1">
      <alignment vertical="center"/>
      <protection locked="0"/>
    </xf>
    <xf numFmtId="38" fontId="0" fillId="0" borderId="11" xfId="0" applyNumberFormat="1" applyFill="1" applyBorder="1" applyAlignment="1" applyProtection="1">
      <alignment vertical="center"/>
      <protection locked="0"/>
    </xf>
    <xf numFmtId="38" fontId="0" fillId="0" borderId="42" xfId="0" applyNumberFormat="1" applyBorder="1" applyAlignment="1" applyProtection="1">
      <alignment vertical="center"/>
      <protection locked="0"/>
    </xf>
    <xf numFmtId="0" fontId="8" fillId="13" borderId="30" xfId="0" applyFont="1" applyFill="1" applyBorder="1" applyAlignment="1" applyProtection="1">
      <alignment horizontal="center" vertical="center"/>
      <protection hidden="1"/>
    </xf>
    <xf numFmtId="0" fontId="8" fillId="13" borderId="12" xfId="0" applyFont="1" applyFill="1" applyBorder="1" applyAlignment="1" applyProtection="1">
      <alignment horizontal="center" vertical="center"/>
      <protection hidden="1"/>
    </xf>
    <xf numFmtId="38" fontId="20" fillId="11" borderId="33" xfId="0" applyNumberFormat="1" applyFont="1" applyFill="1" applyBorder="1" applyAlignment="1" applyProtection="1">
      <alignment horizontal="center" vertical="center" wrapText="1"/>
      <protection hidden="1"/>
    </xf>
    <xf numFmtId="165" fontId="21" fillId="8" borderId="10" xfId="2" applyNumberFormat="1" applyFont="1" applyFill="1" applyBorder="1" applyAlignment="1" applyProtection="1">
      <alignment horizontal="right" vertical="center"/>
      <protection hidden="1"/>
    </xf>
    <xf numFmtId="0" fontId="21" fillId="8" borderId="10" xfId="0" applyFont="1" applyFill="1" applyBorder="1" applyAlignment="1" applyProtection="1">
      <alignment horizontal="left" vertical="center" wrapText="1"/>
      <protection hidden="1"/>
    </xf>
    <xf numFmtId="0" fontId="14" fillId="8" borderId="10" xfId="0" applyFont="1" applyFill="1" applyBorder="1" applyAlignment="1" applyProtection="1">
      <alignment horizontal="center" vertical="center"/>
      <protection hidden="1"/>
    </xf>
    <xf numFmtId="165" fontId="21" fillId="2" borderId="53" xfId="2" applyNumberFormat="1" applyFont="1" applyFill="1" applyBorder="1" applyAlignment="1" applyProtection="1">
      <alignment horizontal="right" vertical="center"/>
      <protection hidden="1"/>
    </xf>
    <xf numFmtId="0" fontId="21" fillId="2" borderId="53" xfId="0" applyFont="1" applyFill="1" applyBorder="1" applyAlignment="1" applyProtection="1">
      <alignment horizontal="left" vertical="center" wrapText="1"/>
      <protection hidden="1"/>
    </xf>
    <xf numFmtId="0" fontId="14" fillId="2" borderId="53" xfId="0" applyFont="1" applyFill="1" applyBorder="1" applyAlignment="1" applyProtection="1">
      <alignment horizontal="center" vertical="center"/>
      <protection hidden="1"/>
    </xf>
    <xf numFmtId="165" fontId="21" fillId="14" borderId="53" xfId="2" applyNumberFormat="1" applyFont="1" applyFill="1" applyBorder="1" applyAlignment="1" applyProtection="1">
      <alignment horizontal="right" vertical="center"/>
      <protection hidden="1"/>
    </xf>
    <xf numFmtId="0" fontId="21" fillId="14" borderId="53" xfId="0" applyFont="1" applyFill="1" applyBorder="1" applyAlignment="1" applyProtection="1">
      <alignment horizontal="left" vertical="center" wrapText="1"/>
      <protection hidden="1"/>
    </xf>
    <xf numFmtId="0" fontId="14" fillId="14" borderId="53" xfId="0" applyFont="1" applyFill="1" applyBorder="1" applyAlignment="1" applyProtection="1">
      <alignment horizontal="center" vertical="center"/>
      <protection hidden="1"/>
    </xf>
    <xf numFmtId="165" fontId="21" fillId="3" borderId="53" xfId="2" applyNumberFormat="1" applyFont="1" applyFill="1" applyBorder="1" applyAlignment="1" applyProtection="1">
      <alignment horizontal="right" vertical="center"/>
      <protection hidden="1"/>
    </xf>
    <xf numFmtId="0" fontId="21" fillId="3" borderId="53" xfId="0" applyFont="1" applyFill="1" applyBorder="1" applyAlignment="1" applyProtection="1">
      <alignment horizontal="left" vertical="center" wrapText="1"/>
      <protection hidden="1"/>
    </xf>
    <xf numFmtId="0" fontId="14" fillId="0" borderId="53" xfId="0" applyFont="1" applyBorder="1" applyAlignment="1" applyProtection="1">
      <alignment horizontal="center" vertical="center"/>
      <protection locked="0" hidden="1"/>
    </xf>
    <xf numFmtId="165" fontId="21" fillId="3" borderId="54" xfId="2" applyNumberFormat="1" applyFont="1" applyFill="1" applyBorder="1" applyAlignment="1" applyProtection="1">
      <alignment horizontal="right" vertical="center"/>
      <protection hidden="1"/>
    </xf>
    <xf numFmtId="0" fontId="21" fillId="3" borderId="54" xfId="0" applyFont="1" applyFill="1" applyBorder="1" applyAlignment="1" applyProtection="1">
      <alignment horizontal="left" vertical="center" wrapText="1"/>
      <protection hidden="1"/>
    </xf>
    <xf numFmtId="0" fontId="14" fillId="0" borderId="54" xfId="0" applyFont="1" applyBorder="1" applyAlignment="1" applyProtection="1">
      <alignment horizontal="center" vertical="center"/>
      <protection locked="0" hidden="1"/>
    </xf>
    <xf numFmtId="165" fontId="21" fillId="3" borderId="14" xfId="2" applyNumberFormat="1" applyFont="1" applyFill="1" applyBorder="1" applyAlignment="1" applyProtection="1">
      <alignment horizontal="right" vertical="center"/>
      <protection hidden="1"/>
    </xf>
    <xf numFmtId="0" fontId="21" fillId="3" borderId="14" xfId="0" applyFont="1" applyFill="1" applyBorder="1" applyAlignment="1" applyProtection="1">
      <alignment horizontal="left" vertical="center" wrapText="1"/>
      <protection hidden="1"/>
    </xf>
    <xf numFmtId="0" fontId="14" fillId="3" borderId="14" xfId="0" applyFont="1" applyFill="1" applyBorder="1" applyAlignment="1" applyProtection="1">
      <alignment horizontal="center" vertical="center"/>
      <protection hidden="1"/>
    </xf>
    <xf numFmtId="165" fontId="21" fillId="8" borderId="53" xfId="2" applyNumberFormat="1" applyFont="1" applyFill="1" applyBorder="1" applyAlignment="1" applyProtection="1">
      <alignment horizontal="right" vertical="center"/>
      <protection hidden="1"/>
    </xf>
    <xf numFmtId="0" fontId="21" fillId="8" borderId="53" xfId="0" applyFont="1" applyFill="1" applyBorder="1" applyAlignment="1" applyProtection="1">
      <alignment horizontal="left" vertical="center" wrapText="1"/>
      <protection hidden="1"/>
    </xf>
    <xf numFmtId="0" fontId="14" fillId="8" borderId="53" xfId="0" applyFont="1" applyFill="1" applyBorder="1" applyAlignment="1" applyProtection="1">
      <alignment horizontal="center" vertical="center"/>
      <protection hidden="1"/>
    </xf>
    <xf numFmtId="0" fontId="14" fillId="0" borderId="0" xfId="0" applyFont="1" applyFill="1" applyAlignment="1" applyProtection="1">
      <alignment horizontal="right" vertical="center"/>
      <protection hidden="1"/>
    </xf>
    <xf numFmtId="0" fontId="14" fillId="0" borderId="0" xfId="0" applyFont="1" applyFill="1" applyAlignment="1" applyProtection="1">
      <alignment vertical="center" wrapText="1"/>
      <protection hidden="1"/>
    </xf>
    <xf numFmtId="0" fontId="14" fillId="0" borderId="0" xfId="0" applyFont="1" applyFill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right" vertical="center"/>
      <protection hidden="1"/>
    </xf>
    <xf numFmtId="0" fontId="14" fillId="0" borderId="0" xfId="0" applyFont="1" applyAlignment="1" applyProtection="1">
      <alignment vertical="center" wrapText="1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locked="0" hidden="1"/>
    </xf>
    <xf numFmtId="0" fontId="1" fillId="0" borderId="0" xfId="0" applyFont="1" applyAlignment="1" applyProtection="1">
      <alignment vertical="center"/>
      <protection hidden="1"/>
    </xf>
    <xf numFmtId="38" fontId="8" fillId="13" borderId="18" xfId="0" applyNumberFormat="1" applyFont="1" applyFill="1" applyBorder="1" applyAlignment="1" applyProtection="1">
      <alignment horizontal="center" vertical="center"/>
      <protection hidden="1"/>
    </xf>
    <xf numFmtId="38" fontId="8" fillId="13" borderId="19" xfId="0" applyNumberFormat="1" applyFont="1" applyFill="1" applyBorder="1" applyAlignment="1" applyProtection="1">
      <alignment horizontal="center" vertical="center"/>
      <protection hidden="1"/>
    </xf>
    <xf numFmtId="38" fontId="8" fillId="13" borderId="12" xfId="0" applyNumberFormat="1" applyFont="1" applyFill="1" applyBorder="1" applyAlignment="1" applyProtection="1">
      <alignment horizontal="center" vertical="center"/>
      <protection hidden="1"/>
    </xf>
    <xf numFmtId="38" fontId="8" fillId="13" borderId="31" xfId="0" applyNumberFormat="1" applyFont="1" applyFill="1" applyBorder="1" applyAlignment="1" applyProtection="1">
      <alignment horizontal="center" vertical="center"/>
      <protection hidden="1"/>
    </xf>
    <xf numFmtId="38" fontId="8" fillId="13" borderId="30" xfId="0" applyNumberFormat="1" applyFont="1" applyFill="1" applyBorder="1" applyAlignment="1" applyProtection="1">
      <alignment horizontal="center" vertical="center"/>
      <protection hidden="1"/>
    </xf>
    <xf numFmtId="165" fontId="21" fillId="8" borderId="53" xfId="3" applyNumberFormat="1" applyFont="1" applyFill="1" applyBorder="1" applyAlignment="1" applyProtection="1">
      <alignment horizontal="right" vertical="center"/>
      <protection hidden="1"/>
    </xf>
    <xf numFmtId="165" fontId="21" fillId="2" borderId="53" xfId="3" applyNumberFormat="1" applyFont="1" applyFill="1" applyBorder="1" applyAlignment="1" applyProtection="1">
      <alignment horizontal="right" vertical="center"/>
      <protection hidden="1"/>
    </xf>
    <xf numFmtId="165" fontId="21" fillId="14" borderId="53" xfId="3" applyNumberFormat="1" applyFont="1" applyFill="1" applyBorder="1" applyAlignment="1" applyProtection="1">
      <alignment horizontal="right" vertical="center"/>
      <protection hidden="1"/>
    </xf>
    <xf numFmtId="165" fontId="21" fillId="3" borderId="53" xfId="3" applyNumberFormat="1" applyFont="1" applyFill="1" applyBorder="1" applyAlignment="1" applyProtection="1">
      <alignment horizontal="right" vertical="center"/>
      <protection hidden="1"/>
    </xf>
    <xf numFmtId="165" fontId="21" fillId="3" borderId="14" xfId="3" applyNumberFormat="1" applyFont="1" applyFill="1" applyBorder="1" applyAlignment="1" applyProtection="1">
      <alignment horizontal="right" vertical="center"/>
      <protection hidden="1"/>
    </xf>
    <xf numFmtId="165" fontId="21" fillId="8" borderId="52" xfId="3" applyNumberFormat="1" applyFont="1" applyFill="1" applyBorder="1" applyAlignment="1" applyProtection="1">
      <alignment horizontal="right" vertical="center"/>
      <protection hidden="1"/>
    </xf>
    <xf numFmtId="0" fontId="21" fillId="8" borderId="52" xfId="0" applyFont="1" applyFill="1" applyBorder="1" applyAlignment="1" applyProtection="1">
      <alignment horizontal="left" vertical="center" wrapText="1"/>
      <protection hidden="1"/>
    </xf>
    <xf numFmtId="165" fontId="21" fillId="3" borderId="54" xfId="3" applyNumberFormat="1" applyFont="1" applyFill="1" applyBorder="1" applyAlignment="1" applyProtection="1">
      <alignment horizontal="right" vertical="center"/>
      <protection hidden="1"/>
    </xf>
    <xf numFmtId="165" fontId="21" fillId="3" borderId="55" xfId="3" applyNumberFormat="1" applyFont="1" applyFill="1" applyBorder="1" applyAlignment="1" applyProtection="1">
      <alignment horizontal="right" vertical="center"/>
      <protection hidden="1"/>
    </xf>
    <xf numFmtId="0" fontId="21" fillId="3" borderId="55" xfId="0" applyFont="1" applyFill="1" applyBorder="1" applyAlignment="1" applyProtection="1">
      <alignment horizontal="left" vertical="center" wrapText="1"/>
      <protection hidden="1"/>
    </xf>
    <xf numFmtId="0" fontId="11" fillId="13" borderId="30" xfId="0" applyFont="1" applyFill="1" applyBorder="1" applyAlignment="1" applyProtection="1">
      <alignment horizontal="center" vertical="center"/>
      <protection hidden="1"/>
    </xf>
    <xf numFmtId="0" fontId="11" fillId="13" borderId="31" xfId="0" applyFont="1" applyFill="1" applyBorder="1" applyAlignment="1" applyProtection="1">
      <alignment horizontal="center" vertical="center"/>
      <protection hidden="1"/>
    </xf>
    <xf numFmtId="38" fontId="16" fillId="11" borderId="33" xfId="0" applyNumberFormat="1" applyFont="1" applyFill="1" applyBorder="1" applyAlignment="1" applyProtection="1">
      <alignment horizontal="center" vertical="center" wrapText="1"/>
      <protection hidden="1"/>
    </xf>
    <xf numFmtId="38" fontId="14" fillId="8" borderId="10" xfId="0" applyNumberFormat="1" applyFont="1" applyFill="1" applyBorder="1" applyAlignment="1" applyProtection="1">
      <alignment vertical="center"/>
      <protection hidden="1"/>
    </xf>
    <xf numFmtId="38" fontId="14" fillId="2" borderId="53" xfId="0" applyNumberFormat="1" applyFont="1" applyFill="1" applyBorder="1" applyAlignment="1" applyProtection="1">
      <alignment vertical="center"/>
      <protection hidden="1"/>
    </xf>
    <xf numFmtId="38" fontId="14" fillId="14" borderId="53" xfId="0" applyNumberFormat="1" applyFont="1" applyFill="1" applyBorder="1" applyAlignment="1" applyProtection="1">
      <alignment vertical="center"/>
      <protection hidden="1"/>
    </xf>
    <xf numFmtId="38" fontId="14" fillId="0" borderId="53" xfId="0" applyNumberFormat="1" applyFont="1" applyBorder="1" applyAlignment="1" applyProtection="1">
      <alignment vertical="center"/>
      <protection locked="0"/>
    </xf>
    <xf numFmtId="38" fontId="14" fillId="0" borderId="54" xfId="0" applyNumberFormat="1" applyFont="1" applyBorder="1" applyAlignment="1" applyProtection="1">
      <alignment vertical="center"/>
      <protection locked="0"/>
    </xf>
    <xf numFmtId="38" fontId="14" fillId="3" borderId="14" xfId="0" applyNumberFormat="1" applyFont="1" applyFill="1" applyBorder="1" applyAlignment="1" applyProtection="1">
      <alignment vertical="center"/>
      <protection hidden="1"/>
    </xf>
    <xf numFmtId="38" fontId="14" fillId="8" borderId="53" xfId="0" applyNumberFormat="1" applyFont="1" applyFill="1" applyBorder="1" applyAlignment="1" applyProtection="1">
      <alignment vertical="center"/>
      <protection hidden="1"/>
    </xf>
    <xf numFmtId="38" fontId="14" fillId="0" borderId="0" xfId="0" applyNumberFormat="1" applyFont="1" applyFill="1" applyAlignment="1" applyProtection="1">
      <alignment vertical="center"/>
      <protection hidden="1"/>
    </xf>
    <xf numFmtId="38" fontId="14" fillId="0" borderId="0" xfId="0" applyNumberFormat="1" applyFont="1" applyAlignment="1" applyProtection="1">
      <alignment vertical="center"/>
      <protection locked="0"/>
    </xf>
    <xf numFmtId="38" fontId="14" fillId="0" borderId="0" xfId="0" applyNumberFormat="1" applyFont="1" applyAlignment="1" applyProtection="1">
      <alignment vertical="center"/>
      <protection hidden="1"/>
    </xf>
    <xf numFmtId="38" fontId="0" fillId="0" borderId="0" xfId="0" applyNumberFormat="1" applyAlignment="1" applyProtection="1">
      <alignment vertical="center"/>
      <protection hidden="1"/>
    </xf>
    <xf numFmtId="38" fontId="8" fillId="13" borderId="0" xfId="0" applyNumberFormat="1" applyFont="1" applyFill="1" applyBorder="1" applyAlignment="1" applyProtection="1">
      <alignment horizontal="center" vertical="center"/>
      <protection hidden="1"/>
    </xf>
    <xf numFmtId="38" fontId="16" fillId="11" borderId="0" xfId="0" applyNumberFormat="1" applyFont="1" applyFill="1" applyBorder="1" applyAlignment="1" applyProtection="1">
      <alignment horizontal="center" vertical="center" wrapText="1"/>
      <protection hidden="1"/>
    </xf>
    <xf numFmtId="38" fontId="14" fillId="0" borderId="14" xfId="0" applyNumberFormat="1" applyFont="1" applyBorder="1" applyAlignment="1" applyProtection="1">
      <alignment vertical="center"/>
      <protection hidden="1"/>
    </xf>
    <xf numFmtId="38" fontId="14" fillId="8" borderId="52" xfId="0" applyNumberFormat="1" applyFont="1" applyFill="1" applyBorder="1" applyAlignment="1" applyProtection="1">
      <alignment vertical="center"/>
      <protection hidden="1"/>
    </xf>
    <xf numFmtId="38" fontId="14" fillId="0" borderId="52" xfId="0" applyNumberFormat="1" applyFont="1" applyBorder="1" applyAlignment="1" applyProtection="1">
      <alignment vertical="center"/>
      <protection locked="0"/>
    </xf>
    <xf numFmtId="38" fontId="14" fillId="0" borderId="53" xfId="0" applyNumberFormat="1" applyFont="1" applyBorder="1" applyAlignment="1" applyProtection="1">
      <alignment vertical="center"/>
      <protection hidden="1"/>
    </xf>
    <xf numFmtId="38" fontId="14" fillId="0" borderId="54" xfId="0" applyNumberFormat="1" applyFont="1" applyBorder="1" applyAlignment="1" applyProtection="1">
      <alignment vertical="center"/>
      <protection hidden="1"/>
    </xf>
    <xf numFmtId="38" fontId="14" fillId="0" borderId="55" xfId="0" applyNumberFormat="1" applyFont="1" applyBorder="1" applyAlignment="1" applyProtection="1">
      <alignment vertical="center"/>
      <protection locked="0"/>
    </xf>
    <xf numFmtId="38" fontId="16" fillId="11" borderId="12" xfId="0" applyNumberFormat="1" applyFont="1" applyFill="1" applyBorder="1" applyAlignment="1" applyProtection="1">
      <alignment horizontal="center" vertical="center" wrapText="1"/>
      <protection hidden="1"/>
    </xf>
    <xf numFmtId="3" fontId="5" fillId="0" borderId="0" xfId="0" applyNumberFormat="1" applyFont="1" applyAlignment="1" applyProtection="1">
      <alignment vertical="center"/>
      <protection hidden="1"/>
    </xf>
    <xf numFmtId="3" fontId="2" fillId="0" borderId="0" xfId="0" applyNumberFormat="1" applyFont="1" applyBorder="1" applyAlignment="1" applyProtection="1">
      <alignment vertical="center"/>
      <protection hidden="1"/>
    </xf>
    <xf numFmtId="3" fontId="9" fillId="0" borderId="14" xfId="0" applyNumberFormat="1" applyFont="1" applyBorder="1" applyAlignment="1" applyProtection="1">
      <alignment horizontal="center" vertical="center" wrapText="1"/>
      <protection hidden="1"/>
    </xf>
    <xf numFmtId="3" fontId="9" fillId="0" borderId="0" xfId="0" applyNumberFormat="1" applyFont="1" applyAlignment="1" applyProtection="1">
      <alignment horizontal="center" vertical="center"/>
      <protection hidden="1"/>
    </xf>
    <xf numFmtId="3" fontId="5" fillId="0" borderId="57" xfId="0" applyNumberFormat="1" applyFont="1" applyBorder="1" applyAlignment="1" applyProtection="1">
      <alignment vertical="center"/>
      <protection locked="0" hidden="1"/>
    </xf>
    <xf numFmtId="3" fontId="5" fillId="0" borderId="35" xfId="0" applyNumberFormat="1" applyFont="1" applyBorder="1" applyAlignment="1" applyProtection="1">
      <alignment vertical="center"/>
      <protection locked="0"/>
    </xf>
    <xf numFmtId="3" fontId="5" fillId="0" borderId="62" xfId="0" applyNumberFormat="1" applyFont="1" applyBorder="1" applyAlignment="1" applyProtection="1">
      <alignment vertical="center"/>
      <protection locked="0" hidden="1"/>
    </xf>
    <xf numFmtId="3" fontId="5" fillId="0" borderId="62" xfId="0" applyNumberFormat="1" applyFont="1" applyBorder="1" applyAlignment="1" applyProtection="1">
      <alignment vertical="center"/>
      <protection locked="0"/>
    </xf>
    <xf numFmtId="3" fontId="5" fillId="0" borderId="61" xfId="0" applyNumberFormat="1" applyFont="1" applyBorder="1" applyAlignment="1" applyProtection="1">
      <alignment vertical="center"/>
      <protection locked="0"/>
    </xf>
    <xf numFmtId="3" fontId="5" fillId="0" borderId="57" xfId="0" applyNumberFormat="1" applyFont="1" applyBorder="1" applyAlignment="1" applyProtection="1">
      <alignment vertical="center"/>
      <protection locked="0"/>
    </xf>
    <xf numFmtId="3" fontId="5" fillId="0" borderId="65" xfId="0" applyNumberFormat="1" applyFont="1" applyBorder="1" applyAlignment="1" applyProtection="1">
      <alignment vertical="center"/>
      <protection locked="0"/>
    </xf>
    <xf numFmtId="3" fontId="5" fillId="0" borderId="63" xfId="0" applyNumberFormat="1" applyFont="1" applyBorder="1" applyAlignment="1" applyProtection="1">
      <alignment vertical="center"/>
      <protection locked="0"/>
    </xf>
    <xf numFmtId="3" fontId="5" fillId="0" borderId="65" xfId="0" applyNumberFormat="1" applyFont="1" applyBorder="1" applyAlignment="1" applyProtection="1">
      <alignment vertical="center"/>
      <protection locked="0" hidden="1"/>
    </xf>
    <xf numFmtId="3" fontId="5" fillId="0" borderId="66" xfId="0" applyNumberFormat="1" applyFont="1" applyBorder="1" applyAlignment="1" applyProtection="1">
      <alignment vertical="center"/>
      <protection locked="0" hidden="1"/>
    </xf>
    <xf numFmtId="3" fontId="5" fillId="0" borderId="67" xfId="0" applyNumberFormat="1" applyFont="1" applyBorder="1" applyAlignment="1" applyProtection="1">
      <alignment vertical="center"/>
      <protection locked="0" hidden="1"/>
    </xf>
    <xf numFmtId="3" fontId="5" fillId="0" borderId="67" xfId="0" applyNumberFormat="1" applyFont="1" applyBorder="1" applyAlignment="1" applyProtection="1">
      <alignment vertical="center"/>
      <protection locked="0"/>
    </xf>
    <xf numFmtId="3" fontId="5" fillId="0" borderId="58" xfId="0" applyNumberFormat="1" applyFont="1" applyBorder="1" applyAlignment="1" applyProtection="1">
      <alignment vertical="center"/>
      <protection locked="0"/>
    </xf>
    <xf numFmtId="3" fontId="5" fillId="0" borderId="66" xfId="0" applyNumberFormat="1" applyFont="1" applyBorder="1" applyAlignment="1" applyProtection="1">
      <alignment vertical="center"/>
      <protection locked="0"/>
    </xf>
    <xf numFmtId="3" fontId="5" fillId="0" borderId="68" xfId="0" applyNumberFormat="1" applyFont="1" applyBorder="1" applyAlignment="1" applyProtection="1">
      <alignment vertical="center"/>
      <protection locked="0"/>
    </xf>
    <xf numFmtId="3" fontId="5" fillId="0" borderId="59" xfId="0" applyNumberFormat="1" applyFont="1" applyBorder="1" applyAlignment="1" applyProtection="1">
      <alignment vertical="center"/>
      <protection locked="0"/>
    </xf>
    <xf numFmtId="3" fontId="5" fillId="0" borderId="68" xfId="0" applyNumberFormat="1" applyFont="1" applyBorder="1" applyAlignment="1" applyProtection="1">
      <alignment vertical="center"/>
      <protection locked="0" hidden="1"/>
    </xf>
    <xf numFmtId="3" fontId="7" fillId="0" borderId="0" xfId="0" applyNumberFormat="1" applyFont="1" applyAlignment="1" applyProtection="1">
      <alignment vertical="center"/>
      <protection hidden="1"/>
    </xf>
    <xf numFmtId="3" fontId="5" fillId="0" borderId="0" xfId="0" applyNumberFormat="1" applyFont="1" applyFill="1" applyAlignment="1" applyProtection="1">
      <alignment vertical="center"/>
      <protection hidden="1"/>
    </xf>
    <xf numFmtId="3" fontId="13" fillId="6" borderId="0" xfId="0" applyNumberFormat="1" applyFont="1" applyFill="1" applyBorder="1" applyAlignment="1" applyProtection="1">
      <alignment horizontal="center" vertical="center"/>
      <protection hidden="1"/>
    </xf>
    <xf numFmtId="3" fontId="13" fillId="0" borderId="0" xfId="0" applyNumberFormat="1" applyFont="1" applyFill="1" applyBorder="1" applyAlignment="1" applyProtection="1">
      <alignment vertical="center"/>
      <protection hidden="1"/>
    </xf>
    <xf numFmtId="3" fontId="2" fillId="0" borderId="30" xfId="0" applyNumberFormat="1" applyFont="1" applyBorder="1" applyAlignment="1" applyProtection="1">
      <alignment vertical="center"/>
      <protection hidden="1"/>
    </xf>
    <xf numFmtId="3" fontId="2" fillId="0" borderId="12" xfId="0" applyNumberFormat="1" applyFont="1" applyBorder="1" applyAlignment="1" applyProtection="1">
      <alignment vertical="center"/>
      <protection hidden="1"/>
    </xf>
    <xf numFmtId="3" fontId="5" fillId="0" borderId="12" xfId="0" applyNumberFormat="1" applyFont="1" applyBorder="1" applyAlignment="1" applyProtection="1">
      <alignment vertical="center"/>
      <protection hidden="1"/>
    </xf>
    <xf numFmtId="3" fontId="2" fillId="0" borderId="0" xfId="0" applyNumberFormat="1" applyFont="1" applyBorder="1" applyAlignment="1" applyProtection="1">
      <alignment horizontal="center" vertical="center"/>
      <protection hidden="1"/>
    </xf>
    <xf numFmtId="3" fontId="9" fillId="0" borderId="20" xfId="0" applyNumberFormat="1" applyFont="1" applyBorder="1" applyAlignment="1" applyProtection="1">
      <alignment horizontal="center" vertical="center"/>
      <protection hidden="1"/>
    </xf>
    <xf numFmtId="3" fontId="9" fillId="0" borderId="21" xfId="0" applyNumberFormat="1" applyFont="1" applyBorder="1" applyAlignment="1" applyProtection="1">
      <alignment horizontal="center" vertical="center"/>
      <protection hidden="1"/>
    </xf>
    <xf numFmtId="3" fontId="9" fillId="0" borderId="40" xfId="0" applyNumberFormat="1" applyFont="1" applyBorder="1" applyAlignment="1" applyProtection="1">
      <alignment horizontal="center" vertical="center"/>
      <protection hidden="1"/>
    </xf>
    <xf numFmtId="3" fontId="9" fillId="0" borderId="22" xfId="0" applyNumberFormat="1" applyFont="1" applyBorder="1" applyAlignment="1" applyProtection="1">
      <alignment horizontal="center" vertical="center"/>
      <protection hidden="1"/>
    </xf>
    <xf numFmtId="3" fontId="9" fillId="15" borderId="21" xfId="0" applyNumberFormat="1" applyFont="1" applyFill="1" applyBorder="1" applyAlignment="1" applyProtection="1">
      <alignment horizontal="center" vertical="center"/>
      <protection hidden="1"/>
    </xf>
    <xf numFmtId="3" fontId="9" fillId="0" borderId="41" xfId="0" applyNumberFormat="1" applyFont="1" applyBorder="1" applyAlignment="1" applyProtection="1">
      <alignment horizontal="center" vertical="center"/>
      <protection hidden="1"/>
    </xf>
    <xf numFmtId="3" fontId="5" fillId="0" borderId="16" xfId="0" applyNumberFormat="1" applyFont="1" applyBorder="1" applyAlignment="1" applyProtection="1">
      <alignment vertical="center"/>
      <protection locked="0" hidden="1"/>
    </xf>
    <xf numFmtId="3" fontId="5" fillId="0" borderId="56" xfId="0" applyNumberFormat="1" applyFont="1" applyBorder="1" applyAlignment="1" applyProtection="1">
      <alignment vertical="center"/>
      <protection locked="0"/>
    </xf>
    <xf numFmtId="3" fontId="5" fillId="0" borderId="16" xfId="0" applyNumberFormat="1" applyFont="1" applyBorder="1" applyAlignment="1" applyProtection="1">
      <alignment vertical="center"/>
      <protection locked="0"/>
    </xf>
    <xf numFmtId="3" fontId="5" fillId="0" borderId="17" xfId="0" applyNumberFormat="1" applyFont="1" applyBorder="1" applyAlignment="1" applyProtection="1">
      <alignment vertical="center"/>
      <protection locked="0"/>
    </xf>
    <xf numFmtId="3" fontId="5" fillId="0" borderId="69" xfId="0" applyNumberFormat="1" applyFont="1" applyBorder="1" applyAlignment="1" applyProtection="1">
      <alignment vertical="center"/>
      <protection locked="0"/>
    </xf>
    <xf numFmtId="3" fontId="5" fillId="0" borderId="26" xfId="0" applyNumberFormat="1" applyFont="1" applyBorder="1" applyAlignment="1" applyProtection="1">
      <alignment vertical="center"/>
      <protection locked="0"/>
    </xf>
    <xf numFmtId="3" fontId="5" fillId="15" borderId="35" xfId="0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 applyProtection="1">
      <alignment horizontal="center" vertical="center"/>
      <protection locked="0" hidden="1"/>
    </xf>
    <xf numFmtId="3" fontId="5" fillId="0" borderId="17" xfId="0" applyNumberFormat="1" applyFont="1" applyBorder="1" applyAlignment="1" applyProtection="1">
      <alignment vertical="center"/>
      <protection locked="0" hidden="1"/>
    </xf>
    <xf numFmtId="3" fontId="5" fillId="0" borderId="69" xfId="0" applyNumberFormat="1" applyFont="1" applyBorder="1" applyAlignment="1" applyProtection="1">
      <alignment vertical="center"/>
      <protection locked="0" hidden="1"/>
    </xf>
    <xf numFmtId="3" fontId="5" fillId="15" borderId="62" xfId="0" applyNumberFormat="1" applyFont="1" applyFill="1" applyBorder="1" applyAlignment="1" applyProtection="1">
      <alignment vertical="center"/>
      <protection hidden="1"/>
    </xf>
    <xf numFmtId="3" fontId="5" fillId="0" borderId="64" xfId="0" applyNumberFormat="1" applyFont="1" applyBorder="1" applyAlignment="1" applyProtection="1">
      <alignment horizontal="center" vertical="center"/>
      <protection locked="0" hidden="1"/>
    </xf>
    <xf numFmtId="3" fontId="5" fillId="15" borderId="67" xfId="0" applyNumberFormat="1" applyFont="1" applyFill="1" applyBorder="1" applyAlignment="1" applyProtection="1">
      <alignment vertical="center"/>
      <protection hidden="1"/>
    </xf>
    <xf numFmtId="3" fontId="5" fillId="0" borderId="60" xfId="0" applyNumberFormat="1" applyFont="1" applyBorder="1" applyAlignment="1" applyProtection="1">
      <alignment horizontal="center" vertical="center"/>
      <protection locked="0" hidden="1"/>
    </xf>
    <xf numFmtId="3" fontId="5" fillId="0" borderId="0" xfId="0" applyNumberFormat="1" applyFont="1" applyAlignment="1" applyProtection="1">
      <alignment vertical="center"/>
      <protection locked="0" hidden="1"/>
    </xf>
    <xf numFmtId="3" fontId="5" fillId="0" borderId="0" xfId="0" applyNumberFormat="1" applyFont="1" applyAlignment="1" applyProtection="1">
      <alignment vertical="center"/>
      <protection locked="0"/>
    </xf>
    <xf numFmtId="3" fontId="10" fillId="4" borderId="0" xfId="1" applyNumberFormat="1" applyFont="1" applyFill="1" applyBorder="1" applyAlignment="1" applyProtection="1">
      <alignment vertical="center"/>
      <protection hidden="1"/>
    </xf>
    <xf numFmtId="3" fontId="10" fillId="0" borderId="39" xfId="1" applyNumberFormat="1" applyFont="1" applyFill="1" applyBorder="1" applyAlignment="1" applyProtection="1">
      <alignment vertical="center" wrapText="1"/>
      <protection hidden="1"/>
    </xf>
    <xf numFmtId="0" fontId="21" fillId="0" borderId="53" xfId="0" applyFont="1" applyFill="1" applyBorder="1" applyAlignment="1" applyProtection="1">
      <alignment horizontal="left" vertical="center" wrapText="1"/>
      <protection hidden="1"/>
    </xf>
    <xf numFmtId="165" fontId="21" fillId="14" borderId="54" xfId="3" applyNumberFormat="1" applyFont="1" applyFill="1" applyBorder="1" applyAlignment="1" applyProtection="1">
      <alignment horizontal="right" vertical="center"/>
      <protection hidden="1"/>
    </xf>
    <xf numFmtId="0" fontId="14" fillId="14" borderId="0" xfId="0" applyFont="1" applyFill="1" applyAlignment="1" applyProtection="1">
      <alignment vertical="center" wrapText="1"/>
      <protection hidden="1"/>
    </xf>
    <xf numFmtId="0" fontId="8" fillId="0" borderId="10" xfId="0" applyFont="1" applyBorder="1" applyAlignment="1" applyProtection="1">
      <alignment horizontal="right" vertical="center"/>
    </xf>
    <xf numFmtId="0" fontId="8" fillId="0" borderId="11" xfId="0" applyFont="1" applyBorder="1" applyAlignment="1" applyProtection="1">
      <alignment horizontal="right" vertical="center"/>
    </xf>
    <xf numFmtId="0" fontId="8" fillId="0" borderId="3" xfId="0" applyFont="1" applyBorder="1" applyAlignment="1" applyProtection="1">
      <alignment horizontal="center" vertical="center"/>
    </xf>
    <xf numFmtId="0" fontId="0" fillId="16" borderId="5" xfId="0" applyFill="1" applyBorder="1" applyProtection="1"/>
    <xf numFmtId="0" fontId="0" fillId="16" borderId="6" xfId="0" applyFill="1" applyBorder="1" applyProtection="1"/>
    <xf numFmtId="0" fontId="8" fillId="0" borderId="42" xfId="0" applyFont="1" applyBorder="1" applyAlignment="1" applyProtection="1">
      <alignment horizontal="right" vertical="center"/>
    </xf>
    <xf numFmtId="38" fontId="15" fillId="10" borderId="41" xfId="0" applyNumberFormat="1" applyFont="1" applyFill="1" applyBorder="1" applyAlignment="1" applyProtection="1">
      <alignment vertical="center"/>
    </xf>
    <xf numFmtId="38" fontId="14" fillId="13" borderId="0" xfId="0" applyNumberFormat="1" applyFont="1" applyFill="1" applyBorder="1" applyAlignment="1" applyProtection="1">
      <alignment vertical="center"/>
    </xf>
    <xf numFmtId="38" fontId="8" fillId="13" borderId="19" xfId="0" applyNumberFormat="1" applyFont="1" applyFill="1" applyBorder="1" applyAlignment="1" applyProtection="1">
      <alignment horizontal="center" vertical="center"/>
    </xf>
    <xf numFmtId="38" fontId="14" fillId="13" borderId="12" xfId="0" applyNumberFormat="1" applyFont="1" applyFill="1" applyBorder="1" applyAlignment="1" applyProtection="1">
      <alignment vertical="center"/>
    </xf>
    <xf numFmtId="38" fontId="8" fillId="13" borderId="31" xfId="0" applyNumberFormat="1" applyFont="1" applyFill="1" applyBorder="1" applyAlignment="1" applyProtection="1">
      <alignment horizontal="center" vertical="center"/>
    </xf>
    <xf numFmtId="38" fontId="14" fillId="8" borderId="10" xfId="0" applyNumberFormat="1" applyFont="1" applyFill="1" applyBorder="1" applyAlignment="1" applyProtection="1">
      <alignment vertical="center"/>
    </xf>
    <xf numFmtId="38" fontId="14" fillId="2" borderId="53" xfId="0" applyNumberFormat="1" applyFont="1" applyFill="1" applyBorder="1" applyAlignment="1" applyProtection="1">
      <alignment vertical="center"/>
    </xf>
    <xf numFmtId="38" fontId="14" fillId="14" borderId="53" xfId="0" applyNumberFormat="1" applyFont="1" applyFill="1" applyBorder="1" applyAlignment="1" applyProtection="1">
      <alignment vertical="center"/>
    </xf>
    <xf numFmtId="38" fontId="14" fillId="3" borderId="54" xfId="0" applyNumberFormat="1" applyFont="1" applyFill="1" applyBorder="1" applyAlignment="1" applyProtection="1">
      <alignment vertical="center"/>
    </xf>
    <xf numFmtId="38" fontId="14" fillId="3" borderId="47" xfId="0" applyNumberFormat="1" applyFont="1" applyFill="1" applyBorder="1" applyAlignment="1" applyProtection="1">
      <alignment vertical="center"/>
    </xf>
    <xf numFmtId="38" fontId="2" fillId="9" borderId="33" xfId="0" applyNumberFormat="1" applyFont="1" applyFill="1" applyBorder="1" applyAlignment="1" applyProtection="1">
      <alignment vertical="center"/>
    </xf>
    <xf numFmtId="38" fontId="14" fillId="8" borderId="53" xfId="0" applyNumberFormat="1" applyFont="1" applyFill="1" applyBorder="1" applyAlignment="1" applyProtection="1">
      <alignment vertical="center"/>
    </xf>
    <xf numFmtId="38" fontId="15" fillId="12" borderId="41" xfId="0" applyNumberFormat="1" applyFont="1" applyFill="1" applyBorder="1" applyAlignment="1" applyProtection="1">
      <alignment vertical="center"/>
    </xf>
    <xf numFmtId="38" fontId="14" fillId="3" borderId="14" xfId="0" applyNumberFormat="1" applyFont="1" applyFill="1" applyBorder="1" applyAlignment="1" applyProtection="1">
      <alignment vertical="center"/>
    </xf>
    <xf numFmtId="38" fontId="14" fillId="8" borderId="52" xfId="0" applyNumberFormat="1" applyFont="1" applyFill="1" applyBorder="1" applyAlignment="1" applyProtection="1">
      <alignment vertical="center"/>
    </xf>
    <xf numFmtId="38" fontId="14" fillId="3" borderId="24" xfId="0" applyNumberFormat="1" applyFont="1" applyFill="1" applyBorder="1" applyAlignment="1" applyProtection="1">
      <alignment vertical="center"/>
    </xf>
    <xf numFmtId="38" fontId="8" fillId="13" borderId="0" xfId="0" applyNumberFormat="1" applyFont="1" applyFill="1" applyBorder="1" applyAlignment="1" applyProtection="1">
      <alignment horizontal="center" vertical="center"/>
    </xf>
    <xf numFmtId="38" fontId="8" fillId="13" borderId="18" xfId="0" applyNumberFormat="1" applyFont="1" applyFill="1" applyBorder="1" applyAlignment="1" applyProtection="1">
      <alignment horizontal="center" vertical="center"/>
    </xf>
    <xf numFmtId="38" fontId="11" fillId="13" borderId="30" xfId="0" applyNumberFormat="1" applyFont="1" applyFill="1" applyBorder="1" applyAlignment="1" applyProtection="1">
      <alignment horizontal="center" vertical="center"/>
    </xf>
    <xf numFmtId="38" fontId="11" fillId="13" borderId="31" xfId="0" applyNumberFormat="1" applyFont="1" applyFill="1" applyBorder="1" applyAlignment="1" applyProtection="1">
      <alignment horizontal="center" vertical="center"/>
    </xf>
    <xf numFmtId="38" fontId="8" fillId="8" borderId="43" xfId="0" applyNumberFormat="1" applyFont="1" applyFill="1" applyBorder="1" applyAlignment="1" applyProtection="1">
      <alignment vertical="center"/>
    </xf>
    <xf numFmtId="38" fontId="8" fillId="2" borderId="47" xfId="0" applyNumberFormat="1" applyFont="1" applyFill="1" applyBorder="1" applyAlignment="1" applyProtection="1">
      <alignment vertical="center"/>
    </xf>
    <xf numFmtId="38" fontId="8" fillId="7" borderId="47" xfId="0" applyNumberFormat="1" applyFont="1" applyFill="1" applyBorder="1" applyAlignment="1" applyProtection="1">
      <alignment vertical="center"/>
    </xf>
    <xf numFmtId="38" fontId="8" fillId="3" borderId="47" xfId="0" applyNumberFormat="1" applyFont="1" applyFill="1" applyBorder="1" applyAlignment="1" applyProtection="1">
      <alignment vertical="center"/>
    </xf>
    <xf numFmtId="38" fontId="8" fillId="3" borderId="14" xfId="0" applyNumberFormat="1" applyFont="1" applyFill="1" applyBorder="1" applyAlignment="1" applyProtection="1">
      <alignment vertical="center"/>
    </xf>
    <xf numFmtId="38" fontId="8" fillId="8" borderId="47" xfId="0" applyNumberFormat="1" applyFont="1" applyFill="1" applyBorder="1" applyAlignment="1" applyProtection="1">
      <alignment vertical="center"/>
    </xf>
    <xf numFmtId="38" fontId="8" fillId="0" borderId="47" xfId="0" applyNumberFormat="1" applyFont="1" applyBorder="1" applyAlignment="1" applyProtection="1">
      <alignment vertical="center"/>
    </xf>
    <xf numFmtId="38" fontId="5" fillId="0" borderId="0" xfId="0" applyNumberFormat="1" applyFont="1" applyAlignment="1" applyProtection="1">
      <alignment vertical="center"/>
      <protection hidden="1"/>
    </xf>
    <xf numFmtId="38" fontId="5" fillId="0" borderId="0" xfId="0" applyNumberFormat="1" applyFont="1" applyAlignment="1" applyProtection="1">
      <alignment horizontal="center" vertical="center"/>
      <protection hidden="1"/>
    </xf>
    <xf numFmtId="38" fontId="2" fillId="0" borderId="0" xfId="0" applyNumberFormat="1" applyFont="1" applyBorder="1" applyAlignment="1" applyProtection="1">
      <alignment vertical="center"/>
      <protection hidden="1"/>
    </xf>
    <xf numFmtId="38" fontId="2" fillId="3" borderId="0" xfId="0" applyNumberFormat="1" applyFont="1" applyFill="1" applyBorder="1" applyAlignment="1" applyProtection="1">
      <alignment horizontal="center" vertical="center"/>
      <protection hidden="1"/>
    </xf>
    <xf numFmtId="38" fontId="2" fillId="0" borderId="0" xfId="0" applyNumberFormat="1" applyFont="1" applyBorder="1" applyAlignment="1" applyProtection="1">
      <alignment horizontal="center" vertical="center"/>
      <protection hidden="1"/>
    </xf>
    <xf numFmtId="38" fontId="13" fillId="0" borderId="0" xfId="0" applyNumberFormat="1" applyFont="1" applyBorder="1" applyAlignment="1" applyProtection="1">
      <alignment horizontal="center" vertical="center"/>
      <protection hidden="1"/>
    </xf>
    <xf numFmtId="38" fontId="2" fillId="0" borderId="0" xfId="0" applyNumberFormat="1" applyFont="1" applyBorder="1" applyAlignment="1" applyProtection="1">
      <alignment horizontal="right" vertical="center"/>
      <protection hidden="1"/>
    </xf>
    <xf numFmtId="38" fontId="5" fillId="0" borderId="0" xfId="0" applyNumberFormat="1" applyFont="1" applyBorder="1" applyAlignment="1" applyProtection="1">
      <alignment vertical="center"/>
      <protection hidden="1"/>
    </xf>
    <xf numFmtId="38" fontId="11" fillId="0" borderId="12" xfId="0" applyNumberFormat="1" applyFont="1" applyBorder="1" applyAlignment="1" applyProtection="1">
      <alignment horizontal="center" vertical="center"/>
      <protection hidden="1"/>
    </xf>
    <xf numFmtId="38" fontId="8" fillId="0" borderId="0" xfId="0" applyNumberFormat="1" applyFont="1" applyBorder="1" applyAlignment="1" applyProtection="1">
      <alignment horizontal="center" vertical="center"/>
      <protection hidden="1"/>
    </xf>
    <xf numFmtId="38" fontId="9" fillId="0" borderId="33" xfId="0" applyNumberFormat="1" applyFont="1" applyBorder="1" applyAlignment="1" applyProtection="1">
      <alignment horizontal="center" vertical="center"/>
      <protection hidden="1"/>
    </xf>
    <xf numFmtId="38" fontId="9" fillId="0" borderId="13" xfId="0" applyNumberFormat="1" applyFont="1" applyBorder="1" applyAlignment="1" applyProtection="1">
      <alignment horizontal="center" vertical="center"/>
      <protection hidden="1"/>
    </xf>
    <xf numFmtId="38" fontId="9" fillId="0" borderId="14" xfId="0" applyNumberFormat="1" applyFont="1" applyBorder="1" applyAlignment="1" applyProtection="1">
      <alignment horizontal="center" vertical="center" wrapText="1"/>
      <protection hidden="1"/>
    </xf>
    <xf numFmtId="38" fontId="9" fillId="0" borderId="33" xfId="0" applyNumberFormat="1" applyFont="1" applyBorder="1" applyAlignment="1" applyProtection="1">
      <alignment horizontal="center" vertical="center" wrapText="1"/>
      <protection hidden="1"/>
    </xf>
    <xf numFmtId="38" fontId="9" fillId="0" borderId="0" xfId="0" applyNumberFormat="1" applyFont="1" applyAlignment="1" applyProtection="1">
      <alignment horizontal="center" vertical="center"/>
      <protection hidden="1"/>
    </xf>
    <xf numFmtId="38" fontId="4" fillId="0" borderId="0" xfId="0" applyNumberFormat="1" applyFont="1" applyAlignment="1" applyProtection="1">
      <alignment vertical="center"/>
      <protection hidden="1"/>
    </xf>
    <xf numFmtId="38" fontId="5" fillId="0" borderId="57" xfId="0" applyNumberFormat="1" applyFont="1" applyBorder="1" applyAlignment="1" applyProtection="1">
      <alignment vertical="center"/>
      <protection locked="0" hidden="1"/>
    </xf>
    <xf numFmtId="38" fontId="5" fillId="0" borderId="35" xfId="0" applyNumberFormat="1" applyFont="1" applyBorder="1" applyAlignment="1" applyProtection="1">
      <alignment vertical="center"/>
      <protection locked="0" hidden="1"/>
    </xf>
    <xf numFmtId="38" fontId="5" fillId="0" borderId="35" xfId="0" applyNumberFormat="1" applyFont="1" applyBorder="1" applyAlignment="1" applyProtection="1">
      <alignment vertical="center"/>
      <protection locked="0"/>
    </xf>
    <xf numFmtId="38" fontId="5" fillId="0" borderId="37" xfId="0" applyNumberFormat="1" applyFont="1" applyBorder="1" applyAlignment="1" applyProtection="1">
      <alignment vertical="center"/>
      <protection locked="0"/>
    </xf>
    <xf numFmtId="38" fontId="5" fillId="0" borderId="34" xfId="0" applyNumberFormat="1" applyFont="1" applyBorder="1" applyAlignment="1" applyProtection="1">
      <alignment vertical="center"/>
      <protection locked="0"/>
    </xf>
    <xf numFmtId="38" fontId="5" fillId="0" borderId="36" xfId="0" applyNumberFormat="1" applyFont="1" applyBorder="1" applyAlignment="1" applyProtection="1">
      <alignment vertical="center"/>
      <protection locked="0"/>
    </xf>
    <xf numFmtId="38" fontId="5" fillId="0" borderId="44" xfId="0" applyNumberFormat="1" applyFont="1" applyBorder="1" applyAlignment="1" applyProtection="1">
      <alignment vertical="center"/>
      <protection locked="0"/>
    </xf>
    <xf numFmtId="38" fontId="5" fillId="0" borderId="36" xfId="0" applyNumberFormat="1" applyFont="1" applyBorder="1" applyAlignment="1" applyProtection="1">
      <alignment vertical="center"/>
      <protection locked="0" hidden="1"/>
    </xf>
    <xf numFmtId="38" fontId="5" fillId="0" borderId="72" xfId="0" applyNumberFormat="1" applyFont="1" applyBorder="1" applyAlignment="1" applyProtection="1">
      <alignment vertical="center"/>
      <protection locked="0" hidden="1"/>
    </xf>
    <xf numFmtId="38" fontId="5" fillId="0" borderId="73" xfId="0" applyNumberFormat="1" applyFont="1" applyBorder="1" applyAlignment="1" applyProtection="1">
      <alignment vertical="center"/>
      <protection locked="0"/>
    </xf>
    <xf numFmtId="38" fontId="5" fillId="0" borderId="72" xfId="0" applyNumberFormat="1" applyFont="1" applyBorder="1" applyAlignment="1" applyProtection="1">
      <alignment vertical="center"/>
      <protection locked="0"/>
    </xf>
    <xf numFmtId="38" fontId="5" fillId="0" borderId="74" xfId="0" applyNumberFormat="1" applyFont="1" applyBorder="1" applyAlignment="1" applyProtection="1">
      <alignment vertical="center"/>
      <protection locked="0"/>
    </xf>
    <xf numFmtId="38" fontId="5" fillId="0" borderId="70" xfId="0" applyNumberFormat="1" applyFont="1" applyBorder="1" applyAlignment="1" applyProtection="1">
      <alignment vertical="center"/>
      <protection locked="0"/>
    </xf>
    <xf numFmtId="38" fontId="5" fillId="0" borderId="74" xfId="0" applyNumberFormat="1" applyFont="1" applyBorder="1" applyAlignment="1" applyProtection="1">
      <alignment vertical="center"/>
      <protection locked="0" hidden="1"/>
    </xf>
    <xf numFmtId="38" fontId="5" fillId="0" borderId="67" xfId="0" applyNumberFormat="1" applyFont="1" applyBorder="1" applyAlignment="1" applyProtection="1">
      <alignment vertical="center"/>
      <protection locked="0" hidden="1"/>
    </xf>
    <xf numFmtId="38" fontId="5" fillId="0" borderId="67" xfId="0" applyNumberFormat="1" applyFont="1" applyBorder="1" applyAlignment="1" applyProtection="1">
      <alignment vertical="center"/>
      <protection locked="0"/>
    </xf>
    <xf numFmtId="38" fontId="5" fillId="0" borderId="58" xfId="0" applyNumberFormat="1" applyFont="1" applyBorder="1" applyAlignment="1" applyProtection="1">
      <alignment vertical="center"/>
      <protection locked="0"/>
    </xf>
    <xf numFmtId="38" fontId="5" fillId="0" borderId="66" xfId="0" applyNumberFormat="1" applyFont="1" applyBorder="1" applyAlignment="1" applyProtection="1">
      <alignment vertical="center"/>
      <protection locked="0"/>
    </xf>
    <xf numFmtId="38" fontId="5" fillId="0" borderId="68" xfId="0" applyNumberFormat="1" applyFont="1" applyBorder="1" applyAlignment="1" applyProtection="1">
      <alignment vertical="center"/>
      <protection locked="0"/>
    </xf>
    <xf numFmtId="38" fontId="5" fillId="0" borderId="59" xfId="0" applyNumberFormat="1" applyFont="1" applyBorder="1" applyAlignment="1" applyProtection="1">
      <alignment vertical="center"/>
      <protection locked="0"/>
    </xf>
    <xf numFmtId="38" fontId="5" fillId="0" borderId="68" xfId="0" applyNumberFormat="1" applyFont="1" applyBorder="1" applyAlignment="1" applyProtection="1">
      <alignment vertical="center"/>
      <protection locked="0" hidden="1"/>
    </xf>
    <xf numFmtId="38" fontId="6" fillId="0" borderId="0" xfId="0" applyNumberFormat="1" applyFont="1" applyAlignment="1" applyProtection="1">
      <alignment horizontal="center" vertical="center"/>
      <protection hidden="1"/>
    </xf>
    <xf numFmtId="38" fontId="7" fillId="0" borderId="0" xfId="0" applyNumberFormat="1" applyFont="1" applyAlignment="1" applyProtection="1">
      <alignment vertical="center"/>
      <protection hidden="1"/>
    </xf>
    <xf numFmtId="38" fontId="5" fillId="0" borderId="57" xfId="0" applyNumberFormat="1" applyFont="1" applyBorder="1" applyAlignment="1" applyProtection="1">
      <alignment vertical="center"/>
      <protection locked="0"/>
    </xf>
    <xf numFmtId="38" fontId="5" fillId="0" borderId="0" xfId="0" applyNumberFormat="1" applyFont="1" applyAlignment="1" applyProtection="1">
      <alignment vertical="center"/>
    </xf>
    <xf numFmtId="38" fontId="9" fillId="15" borderId="33" xfId="0" applyNumberFormat="1" applyFont="1" applyFill="1" applyBorder="1" applyAlignment="1" applyProtection="1">
      <alignment horizontal="center" vertical="center"/>
    </xf>
    <xf numFmtId="38" fontId="9" fillId="15" borderId="15" xfId="0" applyNumberFormat="1" applyFont="1" applyFill="1" applyBorder="1" applyAlignment="1" applyProtection="1">
      <alignment horizontal="center" vertical="center"/>
    </xf>
    <xf numFmtId="38" fontId="23" fillId="15" borderId="33" xfId="0" applyNumberFormat="1" applyFont="1" applyFill="1" applyBorder="1" applyAlignment="1" applyProtection="1">
      <alignment horizontal="center" vertical="center"/>
    </xf>
    <xf numFmtId="38" fontId="13" fillId="0" borderId="33" xfId="0" applyNumberFormat="1" applyFont="1" applyBorder="1" applyAlignment="1" applyProtection="1">
      <alignment horizontal="center" vertical="center"/>
    </xf>
    <xf numFmtId="38" fontId="2" fillId="0" borderId="0" xfId="0" applyNumberFormat="1" applyFont="1" applyBorder="1" applyAlignment="1" applyProtection="1">
      <alignment vertical="center"/>
    </xf>
    <xf numFmtId="38" fontId="8" fillId="5" borderId="41" xfId="0" applyNumberFormat="1" applyFont="1" applyFill="1" applyBorder="1" applyAlignment="1" applyProtection="1">
      <alignment vertical="center"/>
      <protection hidden="1"/>
    </xf>
    <xf numFmtId="38" fontId="5" fillId="15" borderId="43" xfId="0" applyNumberFormat="1" applyFont="1" applyFill="1" applyBorder="1" applyAlignment="1" applyProtection="1">
      <alignment vertical="center"/>
      <protection hidden="1"/>
    </xf>
    <xf numFmtId="38" fontId="5" fillId="15" borderId="27" xfId="0" applyNumberFormat="1" applyFont="1" applyFill="1" applyBorder="1" applyAlignment="1" applyProtection="1">
      <alignment vertical="center"/>
      <protection hidden="1"/>
    </xf>
    <xf numFmtId="38" fontId="5" fillId="15" borderId="53" xfId="0" applyNumberFormat="1" applyFont="1" applyFill="1" applyBorder="1" applyAlignment="1" applyProtection="1">
      <alignment vertical="center"/>
      <protection hidden="1"/>
    </xf>
    <xf numFmtId="38" fontId="5" fillId="15" borderId="55" xfId="0" applyNumberFormat="1" applyFont="1" applyFill="1" applyBorder="1" applyAlignment="1" applyProtection="1">
      <alignment vertical="center"/>
      <protection hidden="1"/>
    </xf>
    <xf numFmtId="49" fontId="0" fillId="0" borderId="32" xfId="0" applyNumberFormat="1" applyBorder="1" applyAlignment="1" applyProtection="1">
      <alignment horizontal="center"/>
    </xf>
    <xf numFmtId="0" fontId="25" fillId="0" borderId="46" xfId="4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23" xfId="0" applyFont="1" applyBorder="1" applyAlignment="1" applyProtection="1">
      <alignment horizontal="left"/>
      <protection locked="0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45" xfId="0" applyFont="1" applyBorder="1" applyAlignment="1" applyProtection="1">
      <alignment horizontal="left"/>
      <protection locked="0"/>
    </xf>
    <xf numFmtId="0" fontId="0" fillId="16" borderId="4" xfId="0" applyFill="1" applyBorder="1" applyAlignment="1" applyProtection="1">
      <alignment horizontal="left"/>
    </xf>
    <xf numFmtId="0" fontId="0" fillId="16" borderId="5" xfId="0" applyFill="1" applyBorder="1" applyAlignment="1" applyProtection="1">
      <alignment horizontal="left"/>
    </xf>
    <xf numFmtId="0" fontId="0" fillId="16" borderId="6" xfId="0" applyFill="1" applyBorder="1" applyAlignment="1" applyProtection="1">
      <alignment horizontal="left"/>
    </xf>
    <xf numFmtId="0" fontId="0" fillId="16" borderId="4" xfId="0" applyFill="1" applyBorder="1" applyAlignment="1" applyProtection="1">
      <alignment horizontal="center"/>
    </xf>
    <xf numFmtId="0" fontId="0" fillId="16" borderId="5" xfId="0" applyFill="1" applyBorder="1" applyAlignment="1" applyProtection="1">
      <alignment horizontal="center"/>
    </xf>
    <xf numFmtId="0" fontId="0" fillId="16" borderId="6" xfId="0" applyFill="1" applyBorder="1" applyAlignment="1" applyProtection="1">
      <alignment horizontal="center"/>
    </xf>
    <xf numFmtId="0" fontId="0" fillId="0" borderId="23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3" borderId="23" xfId="0" applyFill="1" applyBorder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0" fillId="0" borderId="45" xfId="0" applyBorder="1" applyAlignment="1" applyProtection="1">
      <alignment horizontal="left"/>
      <protection locked="0"/>
    </xf>
    <xf numFmtId="3" fontId="0" fillId="0" borderId="23" xfId="0" applyNumberFormat="1" applyBorder="1" applyAlignment="1" applyProtection="1">
      <alignment horizontal="left"/>
      <protection locked="0"/>
    </xf>
    <xf numFmtId="0" fontId="25" fillId="0" borderId="23" xfId="4" applyBorder="1" applyAlignment="1" applyProtection="1">
      <alignment horizontal="left"/>
      <protection locked="0"/>
    </xf>
    <xf numFmtId="0" fontId="24" fillId="0" borderId="13" xfId="0" applyFont="1" applyFill="1" applyBorder="1" applyAlignment="1" applyProtection="1">
      <alignment horizontal="center" vertical="center"/>
    </xf>
    <xf numFmtId="0" fontId="24" fillId="0" borderId="14" xfId="0" applyFont="1" applyFill="1" applyBorder="1" applyAlignment="1" applyProtection="1">
      <alignment horizontal="center" vertical="center"/>
    </xf>
    <xf numFmtId="0" fontId="24" fillId="0" borderId="15" xfId="0" applyFont="1" applyFill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right" vertical="center"/>
    </xf>
    <xf numFmtId="0" fontId="8" fillId="0" borderId="52" xfId="0" applyFont="1" applyBorder="1" applyAlignment="1" applyProtection="1">
      <alignment horizontal="right" vertical="center"/>
    </xf>
    <xf numFmtId="0" fontId="8" fillId="0" borderId="29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49" fontId="0" fillId="0" borderId="48" xfId="0" applyNumberFormat="1" applyBorder="1" applyAlignment="1" applyProtection="1">
      <alignment horizontal="center"/>
    </xf>
    <xf numFmtId="49" fontId="0" fillId="0" borderId="32" xfId="0" applyNumberFormat="1" applyBorder="1" applyAlignment="1" applyProtection="1">
      <alignment horizontal="center"/>
    </xf>
    <xf numFmtId="0" fontId="0" fillId="0" borderId="9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16" borderId="1" xfId="0" applyFill="1" applyBorder="1" applyAlignment="1" applyProtection="1">
      <alignment horizontal="center"/>
    </xf>
    <xf numFmtId="0" fontId="0" fillId="16" borderId="2" xfId="0" applyFill="1" applyBorder="1" applyAlignment="1" applyProtection="1">
      <alignment horizontal="center"/>
    </xf>
    <xf numFmtId="0" fontId="0" fillId="16" borderId="49" xfId="0" applyFill="1" applyBorder="1" applyAlignment="1" applyProtection="1">
      <alignment horizontal="center"/>
    </xf>
    <xf numFmtId="0" fontId="0" fillId="16" borderId="50" xfId="0" applyFill="1" applyBorder="1" applyAlignment="1" applyProtection="1">
      <alignment horizontal="center"/>
    </xf>
    <xf numFmtId="0" fontId="0" fillId="16" borderId="51" xfId="0" applyFill="1" applyBorder="1" applyAlignment="1" applyProtection="1">
      <alignment horizontal="center"/>
    </xf>
    <xf numFmtId="165" fontId="22" fillId="9" borderId="13" xfId="2" applyNumberFormat="1" applyFont="1" applyFill="1" applyBorder="1" applyAlignment="1" applyProtection="1">
      <alignment horizontal="center" vertical="center"/>
      <protection hidden="1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8" fillId="5" borderId="13" xfId="0" applyFont="1" applyFill="1" applyBorder="1" applyAlignment="1" applyProtection="1">
      <alignment horizontal="center" vertical="center"/>
      <protection hidden="1"/>
    </xf>
    <xf numFmtId="0" fontId="8" fillId="5" borderId="14" xfId="0" applyFont="1" applyFill="1" applyBorder="1" applyAlignment="1" applyProtection="1">
      <alignment horizontal="center" vertical="center"/>
      <protection hidden="1"/>
    </xf>
    <xf numFmtId="0" fontId="8" fillId="5" borderId="15" xfId="0" applyFont="1" applyFill="1" applyBorder="1" applyAlignment="1" applyProtection="1">
      <alignment horizontal="center" vertical="center"/>
      <protection hidden="1"/>
    </xf>
    <xf numFmtId="0" fontId="15" fillId="10" borderId="13" xfId="0" applyFont="1" applyFill="1" applyBorder="1" applyAlignment="1" applyProtection="1">
      <alignment horizontal="center" vertical="center"/>
      <protection hidden="1"/>
    </xf>
    <xf numFmtId="0" fontId="15" fillId="10" borderId="14" xfId="0" applyFont="1" applyFill="1" applyBorder="1" applyAlignment="1" applyProtection="1">
      <alignment horizontal="center" vertical="center"/>
      <protection hidden="1"/>
    </xf>
    <xf numFmtId="0" fontId="15" fillId="10" borderId="15" xfId="0" applyFont="1" applyFill="1" applyBorder="1" applyAlignment="1" applyProtection="1">
      <alignment horizontal="center" vertical="center"/>
      <protection hidden="1"/>
    </xf>
    <xf numFmtId="0" fontId="8" fillId="13" borderId="18" xfId="0" applyFont="1" applyFill="1" applyBorder="1" applyAlignment="1" applyProtection="1">
      <alignment horizontal="center" vertical="center"/>
      <protection hidden="1"/>
    </xf>
    <xf numFmtId="0" fontId="8" fillId="13" borderId="0" xfId="0" applyFont="1" applyFill="1" applyBorder="1" applyAlignment="1" applyProtection="1">
      <alignment horizontal="center" vertical="center"/>
      <protection hidden="1"/>
    </xf>
    <xf numFmtId="0" fontId="8" fillId="13" borderId="19" xfId="0" applyFont="1" applyFill="1" applyBorder="1" applyAlignment="1" applyProtection="1">
      <alignment horizontal="center" vertical="center"/>
      <protection hidden="1"/>
    </xf>
    <xf numFmtId="0" fontId="11" fillId="13" borderId="25" xfId="0" applyFont="1" applyFill="1" applyBorder="1" applyAlignment="1" applyProtection="1">
      <alignment horizontal="center" vertical="center"/>
      <protection hidden="1"/>
    </xf>
    <xf numFmtId="0" fontId="11" fillId="13" borderId="26" xfId="0" applyFont="1" applyFill="1" applyBorder="1" applyAlignment="1" applyProtection="1">
      <alignment horizontal="center" vertical="center"/>
      <protection hidden="1"/>
    </xf>
    <xf numFmtId="0" fontId="11" fillId="13" borderId="27" xfId="0" applyFont="1" applyFill="1" applyBorder="1" applyAlignment="1" applyProtection="1">
      <alignment horizontal="center" vertical="center"/>
      <protection hidden="1"/>
    </xf>
    <xf numFmtId="38" fontId="13" fillId="13" borderId="18" xfId="0" applyNumberFormat="1" applyFont="1" applyFill="1" applyBorder="1" applyAlignment="1" applyProtection="1">
      <alignment horizontal="center" vertical="center"/>
      <protection hidden="1"/>
    </xf>
    <xf numFmtId="38" fontId="13" fillId="13" borderId="0" xfId="0" applyNumberFormat="1" applyFont="1" applyFill="1" applyBorder="1" applyAlignment="1" applyProtection="1">
      <alignment horizontal="center" vertical="center"/>
      <protection hidden="1"/>
    </xf>
    <xf numFmtId="38" fontId="13" fillId="13" borderId="19" xfId="0" applyNumberFormat="1" applyFont="1" applyFill="1" applyBorder="1" applyAlignment="1" applyProtection="1">
      <alignment horizontal="center" vertical="center"/>
      <protection hidden="1"/>
    </xf>
    <xf numFmtId="0" fontId="2" fillId="13" borderId="18" xfId="0" applyFont="1" applyFill="1" applyBorder="1" applyAlignment="1" applyProtection="1">
      <alignment horizontal="center" vertical="center"/>
      <protection hidden="1"/>
    </xf>
    <xf numFmtId="0" fontId="2" fillId="13" borderId="0" xfId="0" applyFont="1" applyFill="1" applyBorder="1" applyAlignment="1" applyProtection="1">
      <alignment horizontal="center" vertical="center"/>
      <protection hidden="1"/>
    </xf>
    <xf numFmtId="0" fontId="2" fillId="13" borderId="19" xfId="0" applyFont="1" applyFill="1" applyBorder="1" applyAlignment="1" applyProtection="1">
      <alignment horizontal="center" vertical="center"/>
      <protection hidden="1"/>
    </xf>
    <xf numFmtId="38" fontId="11" fillId="9" borderId="13" xfId="0" applyNumberFormat="1" applyFont="1" applyFill="1" applyBorder="1" applyAlignment="1" applyProtection="1">
      <alignment horizontal="center" vertical="center"/>
      <protection hidden="1"/>
    </xf>
    <xf numFmtId="38" fontId="11" fillId="9" borderId="15" xfId="0" applyNumberFormat="1" applyFont="1" applyFill="1" applyBorder="1" applyAlignment="1" applyProtection="1">
      <alignment horizontal="center" vertical="center"/>
      <protection hidden="1"/>
    </xf>
    <xf numFmtId="0" fontId="11" fillId="9" borderId="13" xfId="0" applyFont="1" applyFill="1" applyBorder="1" applyAlignment="1" applyProtection="1">
      <alignment horizontal="center" vertical="center"/>
      <protection hidden="1"/>
    </xf>
    <xf numFmtId="0" fontId="11" fillId="9" borderId="15" xfId="0" applyFont="1" applyFill="1" applyBorder="1" applyAlignment="1" applyProtection="1">
      <alignment horizontal="center" vertical="center"/>
      <protection hidden="1"/>
    </xf>
    <xf numFmtId="0" fontId="8" fillId="5" borderId="20" xfId="0" applyFont="1" applyFill="1" applyBorder="1" applyAlignment="1" applyProtection="1">
      <alignment horizontal="center" vertical="center"/>
      <protection hidden="1"/>
    </xf>
    <xf numFmtId="0" fontId="8" fillId="5" borderId="22" xfId="0" applyFont="1" applyFill="1" applyBorder="1" applyAlignment="1" applyProtection="1">
      <alignment horizontal="center" vertical="center"/>
      <protection hidden="1"/>
    </xf>
    <xf numFmtId="0" fontId="15" fillId="12" borderId="20" xfId="0" applyFont="1" applyFill="1" applyBorder="1" applyAlignment="1" applyProtection="1">
      <alignment horizontal="center" vertical="center"/>
      <protection hidden="1"/>
    </xf>
    <xf numFmtId="0" fontId="15" fillId="12" borderId="22" xfId="0" applyFont="1" applyFill="1" applyBorder="1" applyAlignment="1" applyProtection="1">
      <alignment horizontal="center" vertical="center"/>
      <protection hidden="1"/>
    </xf>
    <xf numFmtId="0" fontId="14" fillId="13" borderId="25" xfId="0" applyFont="1" applyFill="1" applyBorder="1" applyAlignment="1" applyProtection="1">
      <alignment horizontal="center" vertical="center"/>
      <protection hidden="1"/>
    </xf>
    <xf numFmtId="0" fontId="14" fillId="13" borderId="26" xfId="0" applyFont="1" applyFill="1" applyBorder="1" applyAlignment="1" applyProtection="1">
      <alignment horizontal="center" vertical="center"/>
      <protection hidden="1"/>
    </xf>
    <xf numFmtId="0" fontId="14" fillId="13" borderId="27" xfId="0" applyFont="1" applyFill="1" applyBorder="1" applyAlignment="1" applyProtection="1">
      <alignment horizontal="center" vertical="center"/>
      <protection hidden="1"/>
    </xf>
    <xf numFmtId="0" fontId="11" fillId="13" borderId="18" xfId="0" applyFont="1" applyFill="1" applyBorder="1" applyAlignment="1" applyProtection="1">
      <alignment horizontal="center" vertical="center"/>
      <protection hidden="1"/>
    </xf>
    <xf numFmtId="0" fontId="11" fillId="13" borderId="0" xfId="0" applyFont="1" applyFill="1" applyBorder="1" applyAlignment="1" applyProtection="1">
      <alignment horizontal="center" vertical="center"/>
      <protection hidden="1"/>
    </xf>
    <xf numFmtId="0" fontId="11" fillId="13" borderId="19" xfId="0" applyFont="1" applyFill="1" applyBorder="1" applyAlignment="1" applyProtection="1">
      <alignment horizontal="center" vertical="center"/>
      <protection hidden="1"/>
    </xf>
    <xf numFmtId="0" fontId="11" fillId="9" borderId="33" xfId="0" applyFont="1" applyFill="1" applyBorder="1" applyAlignment="1" applyProtection="1">
      <alignment horizontal="center" vertical="center"/>
      <protection hidden="1"/>
    </xf>
    <xf numFmtId="38" fontId="5" fillId="0" borderId="73" xfId="0" applyNumberFormat="1" applyFont="1" applyBorder="1" applyAlignment="1" applyProtection="1">
      <alignment horizontal="center" vertical="center"/>
      <protection locked="0"/>
    </xf>
    <xf numFmtId="38" fontId="5" fillId="0" borderId="70" xfId="0" applyNumberFormat="1" applyFont="1" applyBorder="1" applyAlignment="1" applyProtection="1">
      <alignment horizontal="center" vertical="center"/>
      <protection locked="0"/>
    </xf>
    <xf numFmtId="38" fontId="5" fillId="0" borderId="71" xfId="0" applyNumberFormat="1" applyFont="1" applyBorder="1" applyAlignment="1" applyProtection="1">
      <alignment horizontal="center" vertical="center"/>
      <protection locked="0"/>
    </xf>
    <xf numFmtId="38" fontId="18" fillId="13" borderId="0" xfId="0" applyNumberFormat="1" applyFont="1" applyFill="1" applyAlignment="1" applyProtection="1">
      <alignment horizontal="center" vertical="center"/>
      <protection hidden="1"/>
    </xf>
    <xf numFmtId="38" fontId="11" fillId="13" borderId="0" xfId="0" applyNumberFormat="1" applyFont="1" applyFill="1" applyAlignment="1" applyProtection="1">
      <alignment horizontal="center" vertical="center"/>
      <protection hidden="1"/>
    </xf>
    <xf numFmtId="38" fontId="2" fillId="15" borderId="13" xfId="0" applyNumberFormat="1" applyFont="1" applyFill="1" applyBorder="1" applyAlignment="1" applyProtection="1">
      <alignment horizontal="center" vertical="center"/>
      <protection hidden="1"/>
    </xf>
    <xf numFmtId="38" fontId="2" fillId="15" borderId="15" xfId="0" applyNumberFormat="1" applyFont="1" applyFill="1" applyBorder="1" applyAlignment="1" applyProtection="1">
      <alignment horizontal="center" vertical="center"/>
      <protection hidden="1"/>
    </xf>
    <xf numFmtId="38" fontId="2" fillId="0" borderId="13" xfId="0" applyNumberFormat="1" applyFont="1" applyBorder="1" applyAlignment="1" applyProtection="1">
      <alignment horizontal="center" vertical="center"/>
      <protection hidden="1"/>
    </xf>
    <xf numFmtId="38" fontId="2" fillId="0" borderId="15" xfId="0" applyNumberFormat="1" applyFont="1" applyBorder="1" applyAlignment="1" applyProtection="1">
      <alignment horizontal="center" vertical="center"/>
      <protection hidden="1"/>
    </xf>
    <xf numFmtId="38" fontId="5" fillId="0" borderId="12" xfId="0" applyNumberFormat="1" applyFont="1" applyBorder="1" applyAlignment="1" applyProtection="1">
      <alignment horizontal="center" vertical="center"/>
    </xf>
    <xf numFmtId="38" fontId="5" fillId="0" borderId="31" xfId="0" applyNumberFormat="1" applyFont="1" applyBorder="1" applyAlignment="1" applyProtection="1">
      <alignment horizontal="center" vertical="center"/>
    </xf>
    <xf numFmtId="38" fontId="2" fillId="15" borderId="13" xfId="0" applyNumberFormat="1" applyFont="1" applyFill="1" applyBorder="1" applyAlignment="1" applyProtection="1">
      <alignment horizontal="center" vertical="center"/>
    </xf>
    <xf numFmtId="38" fontId="2" fillId="15" borderId="15" xfId="0" applyNumberFormat="1" applyFont="1" applyFill="1" applyBorder="1" applyAlignment="1" applyProtection="1">
      <alignment horizontal="center" vertical="center"/>
    </xf>
    <xf numFmtId="38" fontId="2" fillId="15" borderId="33" xfId="0" applyNumberFormat="1" applyFont="1" applyFill="1" applyBorder="1" applyAlignment="1" applyProtection="1">
      <alignment horizontal="center" vertical="center"/>
    </xf>
    <xf numFmtId="38" fontId="2" fillId="0" borderId="33" xfId="0" applyNumberFormat="1" applyFont="1" applyBorder="1" applyAlignment="1" applyProtection="1">
      <alignment horizontal="center" vertical="center"/>
      <protection hidden="1"/>
    </xf>
    <xf numFmtId="38" fontId="5" fillId="0" borderId="75" xfId="0" applyNumberFormat="1" applyFont="1" applyBorder="1" applyAlignment="1" applyProtection="1">
      <alignment horizontal="center" vertical="center"/>
      <protection locked="0"/>
    </xf>
    <xf numFmtId="38" fontId="5" fillId="0" borderId="76" xfId="0" applyNumberFormat="1" applyFont="1" applyBorder="1" applyAlignment="1" applyProtection="1">
      <alignment horizontal="center" vertical="center"/>
      <protection locked="0"/>
    </xf>
    <xf numFmtId="38" fontId="5" fillId="0" borderId="77" xfId="0" applyNumberFormat="1" applyFont="1" applyBorder="1" applyAlignment="1" applyProtection="1">
      <alignment horizontal="center" vertical="center"/>
      <protection locked="0"/>
    </xf>
    <xf numFmtId="3" fontId="5" fillId="0" borderId="37" xfId="0" applyNumberFormat="1" applyFont="1" applyBorder="1" applyAlignment="1" applyProtection="1">
      <alignment horizontal="left" vertical="center"/>
      <protection locked="0"/>
    </xf>
    <xf numFmtId="3" fontId="5" fillId="0" borderId="38" xfId="0" applyNumberFormat="1" applyFont="1" applyBorder="1" applyAlignment="1" applyProtection="1">
      <alignment horizontal="left" vertical="center"/>
      <protection locked="0"/>
    </xf>
    <xf numFmtId="38" fontId="13" fillId="6" borderId="0" xfId="0" applyNumberFormat="1" applyFont="1" applyFill="1" applyBorder="1" applyAlignment="1" applyProtection="1">
      <alignment horizontal="center" vertical="center"/>
      <protection hidden="1"/>
    </xf>
    <xf numFmtId="38" fontId="1" fillId="0" borderId="43" xfId="0" applyNumberFormat="1" applyFont="1" applyBorder="1" applyAlignment="1" applyProtection="1">
      <alignment horizontal="center" vertical="center" wrapText="1"/>
      <protection hidden="1"/>
    </xf>
    <xf numFmtId="38" fontId="1" fillId="0" borderId="24" xfId="0" applyNumberFormat="1" applyFont="1" applyBorder="1" applyAlignment="1" applyProtection="1">
      <alignment horizontal="center" vertical="center" wrapText="1"/>
      <protection hidden="1"/>
    </xf>
    <xf numFmtId="38" fontId="11" fillId="0" borderId="13" xfId="0" applyNumberFormat="1" applyFont="1" applyBorder="1" applyAlignment="1" applyProtection="1">
      <alignment horizontal="center" vertical="center"/>
      <protection hidden="1"/>
    </xf>
    <xf numFmtId="38" fontId="11" fillId="0" borderId="14" xfId="0" applyNumberFormat="1" applyFont="1" applyBorder="1" applyAlignment="1" applyProtection="1">
      <alignment horizontal="center" vertical="center"/>
      <protection hidden="1"/>
    </xf>
    <xf numFmtId="38" fontId="11" fillId="0" borderId="15" xfId="0" applyNumberFormat="1" applyFont="1" applyBorder="1" applyAlignment="1" applyProtection="1">
      <alignment horizontal="center" vertical="center"/>
      <protection hidden="1"/>
    </xf>
    <xf numFmtId="38" fontId="8" fillId="15" borderId="13" xfId="0" applyNumberFormat="1" applyFont="1" applyFill="1" applyBorder="1" applyAlignment="1" applyProtection="1">
      <alignment horizontal="center" vertical="center"/>
    </xf>
    <xf numFmtId="38" fontId="8" fillId="15" borderId="15" xfId="0" applyNumberFormat="1" applyFont="1" applyFill="1" applyBorder="1" applyAlignment="1" applyProtection="1">
      <alignment horizontal="center" vertical="center"/>
    </xf>
    <xf numFmtId="38" fontId="5" fillId="0" borderId="58" xfId="0" applyNumberFormat="1" applyFont="1" applyBorder="1" applyAlignment="1" applyProtection="1">
      <alignment horizontal="center" vertical="center"/>
      <protection locked="0"/>
    </xf>
    <xf numFmtId="38" fontId="5" fillId="0" borderId="59" xfId="0" applyNumberFormat="1" applyFont="1" applyBorder="1" applyAlignment="1" applyProtection="1">
      <alignment horizontal="center" vertical="center"/>
      <protection locked="0"/>
    </xf>
    <xf numFmtId="38" fontId="5" fillId="0" borderId="60" xfId="0" applyNumberFormat="1" applyFont="1" applyBorder="1" applyAlignment="1" applyProtection="1">
      <alignment horizontal="center" vertical="center"/>
      <protection locked="0"/>
    </xf>
    <xf numFmtId="38" fontId="5" fillId="0" borderId="37" xfId="0" applyNumberFormat="1" applyFont="1" applyBorder="1" applyAlignment="1" applyProtection="1">
      <alignment horizontal="left" vertical="center"/>
      <protection locked="0"/>
    </xf>
    <xf numFmtId="38" fontId="5" fillId="0" borderId="44" xfId="0" applyNumberFormat="1" applyFont="1" applyBorder="1" applyAlignment="1" applyProtection="1">
      <alignment horizontal="left" vertical="center"/>
      <protection locked="0"/>
    </xf>
    <xf numFmtId="38" fontId="5" fillId="0" borderId="38" xfId="0" applyNumberFormat="1" applyFont="1" applyBorder="1" applyAlignment="1" applyProtection="1">
      <alignment horizontal="left" vertical="center"/>
      <protection locked="0"/>
    </xf>
    <xf numFmtId="38" fontId="9" fillId="0" borderId="13" xfId="0" applyNumberFormat="1" applyFont="1" applyBorder="1" applyAlignment="1" applyProtection="1">
      <alignment horizontal="center" vertical="center"/>
      <protection hidden="1"/>
    </xf>
    <xf numFmtId="38" fontId="0" fillId="0" borderId="14" xfId="0" applyNumberFormat="1" applyBorder="1" applyAlignment="1" applyProtection="1">
      <alignment vertical="center"/>
      <protection hidden="1"/>
    </xf>
    <xf numFmtId="38" fontId="0" fillId="0" borderId="15" xfId="0" applyNumberFormat="1" applyBorder="1" applyAlignment="1" applyProtection="1">
      <alignment vertical="center"/>
      <protection hidden="1"/>
    </xf>
    <xf numFmtId="3" fontId="11" fillId="13" borderId="0" xfId="0" applyNumberFormat="1" applyFont="1" applyFill="1" applyAlignment="1" applyProtection="1">
      <alignment horizontal="center" vertical="center"/>
      <protection hidden="1"/>
    </xf>
    <xf numFmtId="3" fontId="13" fillId="15" borderId="13" xfId="0" applyNumberFormat="1" applyFont="1" applyFill="1" applyBorder="1" applyAlignment="1" applyProtection="1">
      <alignment horizontal="center" vertical="center"/>
      <protection hidden="1"/>
    </xf>
    <xf numFmtId="3" fontId="13" fillId="15" borderId="15" xfId="0" applyNumberFormat="1" applyFont="1" applyFill="1" applyBorder="1" applyAlignment="1" applyProtection="1">
      <alignment horizontal="center" vertical="center"/>
      <protection hidden="1"/>
    </xf>
    <xf numFmtId="3" fontId="13" fillId="0" borderId="13" xfId="0" applyNumberFormat="1" applyFont="1" applyBorder="1" applyAlignment="1" applyProtection="1">
      <alignment horizontal="center" vertical="center"/>
    </xf>
    <xf numFmtId="3" fontId="13" fillId="0" borderId="15" xfId="0" applyNumberFormat="1" applyFont="1" applyBorder="1" applyAlignment="1" applyProtection="1">
      <alignment horizontal="center" vertical="center"/>
    </xf>
    <xf numFmtId="3" fontId="9" fillId="0" borderId="40" xfId="0" applyNumberFormat="1" applyFont="1" applyBorder="1" applyAlignment="1" applyProtection="1">
      <alignment horizontal="center" vertical="center"/>
      <protection hidden="1"/>
    </xf>
    <xf numFmtId="3" fontId="0" fillId="0" borderId="41" xfId="0" applyNumberFormat="1" applyBorder="1" applyAlignment="1" applyProtection="1">
      <alignment vertical="center"/>
      <protection hidden="1"/>
    </xf>
    <xf numFmtId="3" fontId="2" fillId="15" borderId="13" xfId="0" applyNumberFormat="1" applyFont="1" applyFill="1" applyBorder="1" applyAlignment="1" applyProtection="1">
      <alignment horizontal="center" vertical="center"/>
      <protection hidden="1"/>
    </xf>
    <xf numFmtId="3" fontId="0" fillId="15" borderId="14" xfId="0" applyNumberFormat="1" applyFill="1" applyBorder="1" applyAlignment="1" applyProtection="1">
      <alignment vertical="center"/>
      <protection hidden="1"/>
    </xf>
    <xf numFmtId="3" fontId="0" fillId="15" borderId="15" xfId="0" applyNumberFormat="1" applyFill="1" applyBorder="1" applyAlignment="1" applyProtection="1">
      <alignment vertical="center"/>
      <protection hidden="1"/>
    </xf>
    <xf numFmtId="3" fontId="2" fillId="0" borderId="13" xfId="0" applyNumberFormat="1" applyFont="1" applyBorder="1" applyAlignment="1" applyProtection="1">
      <alignment horizontal="center" vertical="center"/>
      <protection hidden="1"/>
    </xf>
    <xf numFmtId="3" fontId="0" fillId="0" borderId="14" xfId="0" applyNumberFormat="1" applyBorder="1" applyAlignment="1" applyProtection="1">
      <alignment vertical="center"/>
      <protection hidden="1"/>
    </xf>
    <xf numFmtId="3" fontId="0" fillId="0" borderId="15" xfId="0" applyNumberFormat="1" applyBorder="1" applyAlignment="1" applyProtection="1">
      <alignment vertical="center"/>
      <protection hidden="1"/>
    </xf>
    <xf numFmtId="3" fontId="5" fillId="0" borderId="61" xfId="0" applyNumberFormat="1" applyFont="1" applyBorder="1" applyAlignment="1" applyProtection="1">
      <alignment horizontal="left" vertical="center"/>
      <protection locked="0"/>
    </xf>
    <xf numFmtId="3" fontId="5" fillId="0" borderId="64" xfId="0" applyNumberFormat="1" applyFont="1" applyBorder="1" applyAlignment="1" applyProtection="1">
      <alignment horizontal="left" vertical="center"/>
      <protection locked="0"/>
    </xf>
    <xf numFmtId="3" fontId="13" fillId="13" borderId="18" xfId="0" applyNumberFormat="1" applyFont="1" applyFill="1" applyBorder="1" applyAlignment="1" applyProtection="1">
      <alignment horizontal="center" vertical="center"/>
      <protection hidden="1"/>
    </xf>
    <xf numFmtId="3" fontId="13" fillId="13" borderId="0" xfId="0" applyNumberFormat="1" applyFont="1" applyFill="1" applyBorder="1" applyAlignment="1" applyProtection="1">
      <alignment horizontal="center" vertical="center"/>
      <protection hidden="1"/>
    </xf>
    <xf numFmtId="3" fontId="13" fillId="6" borderId="0" xfId="0" applyNumberFormat="1" applyFont="1" applyFill="1" applyBorder="1" applyAlignment="1" applyProtection="1">
      <alignment horizontal="center" vertical="center"/>
      <protection hidden="1"/>
    </xf>
    <xf numFmtId="3" fontId="2" fillId="0" borderId="14" xfId="0" applyNumberFormat="1" applyFont="1" applyBorder="1" applyAlignment="1" applyProtection="1">
      <alignment horizontal="center" vertical="center"/>
      <protection hidden="1"/>
    </xf>
    <xf numFmtId="3" fontId="2" fillId="0" borderId="15" xfId="0" applyNumberFormat="1" applyFont="1" applyBorder="1" applyAlignment="1" applyProtection="1">
      <alignment horizontal="center" vertical="center"/>
      <protection hidden="1"/>
    </xf>
    <xf numFmtId="3" fontId="5" fillId="0" borderId="58" xfId="0" applyNumberFormat="1" applyFont="1" applyBorder="1" applyAlignment="1" applyProtection="1">
      <alignment horizontal="left" vertical="center"/>
      <protection locked="0"/>
    </xf>
    <xf numFmtId="3" fontId="5" fillId="0" borderId="60" xfId="0" applyNumberFormat="1" applyFont="1" applyBorder="1" applyAlignment="1" applyProtection="1">
      <alignment horizontal="left" vertical="center"/>
      <protection locked="0"/>
    </xf>
  </cellXfs>
  <cellStyles count="5">
    <cellStyle name="Hipervínculo" xfId="4" builtinId="8"/>
    <cellStyle name="Millares 2" xfId="2" xr:uid="{00000000-0005-0000-0000-000000000000}"/>
    <cellStyle name="Millares 3" xfId="3" xr:uid="{00000000-0005-0000-0000-000001000000}"/>
    <cellStyle name="Normal" xfId="0" builtinId="0"/>
    <cellStyle name="Normal_Hoja1" xfId="1" xr:uid="{00000000-0005-0000-0000-000003000000}"/>
  </cellStyles>
  <dxfs count="0"/>
  <tableStyles count="0" defaultTableStyle="TableStyleMedium2" defaultPivotStyle="PivotStyleLight16"/>
  <colors>
    <mruColors>
      <color rgb="FF33CCFF"/>
      <color rgb="FF66FF99"/>
      <color rgb="FFFFCC00"/>
      <color rgb="FF969696"/>
      <color rgb="FF33CC33"/>
      <color rgb="FF3366FF"/>
      <color rgb="FFFFD833"/>
      <color rgb="FF99CC00"/>
      <color rgb="FFC1D69A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ocs.supersalud.gov.co/Users/ana.cipagauta/Desktop/ana/CATALOGO%20Ago%202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ROVIG"/>
      <sheetName val="Hoja1"/>
      <sheetName val="Vigentes"/>
      <sheetName val="Eliminados"/>
      <sheetName val="Hoja2"/>
      <sheetName val="Hoja3"/>
      <sheetName val="041"/>
      <sheetName val="Hoja4"/>
      <sheetName val="054"/>
      <sheetName val="543_548"/>
      <sheetName val="Hoja6"/>
      <sheetName val="544-547"/>
      <sheetName val="Hoja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ummybr@hotmail.com" TargetMode="External"/><Relationship Id="rId1" Type="http://schemas.openxmlformats.org/officeDocument/2006/relationships/hyperlink" Target="mailto:tummybr@hot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3:L26"/>
  <sheetViews>
    <sheetView topLeftCell="A13" workbookViewId="0">
      <selection activeCell="E26" sqref="E26"/>
    </sheetView>
  </sheetViews>
  <sheetFormatPr baseColWidth="10" defaultColWidth="11.42578125" defaultRowHeight="15" x14ac:dyDescent="0.25"/>
  <cols>
    <col min="1" max="3" width="11.42578125" style="1"/>
    <col min="4" max="4" width="31.42578125" style="1" customWidth="1"/>
    <col min="5" max="5" width="4.5703125" style="1" customWidth="1"/>
    <col min="6" max="6" width="6.42578125" style="1" customWidth="1"/>
    <col min="7" max="7" width="9" style="1" customWidth="1"/>
    <col min="8" max="8" width="10.5703125" style="1" customWidth="1"/>
    <col min="9" max="11" width="11.42578125" style="1"/>
    <col min="12" max="12" width="52.7109375" style="1" customWidth="1"/>
    <col min="13" max="16384" width="11.42578125" style="1"/>
  </cols>
  <sheetData>
    <row r="3" spans="4:12" ht="15.75" thickBot="1" x14ac:dyDescent="0.3"/>
    <row r="4" spans="4:12" ht="24.75" thickTop="1" thickBot="1" x14ac:dyDescent="0.3">
      <c r="D4" s="261" t="s">
        <v>2650</v>
      </c>
      <c r="E4" s="262"/>
      <c r="F4" s="262"/>
      <c r="G4" s="262"/>
      <c r="H4" s="262"/>
      <c r="I4" s="262"/>
      <c r="J4" s="262"/>
      <c r="K4" s="262"/>
      <c r="L4" s="263"/>
    </row>
    <row r="5" spans="4:12" ht="22.5" customHeight="1" thickTop="1" thickBot="1" x14ac:dyDescent="0.3">
      <c r="D5" s="155" t="s">
        <v>861</v>
      </c>
      <c r="E5" s="270">
        <v>900250156</v>
      </c>
      <c r="F5" s="270"/>
      <c r="G5" s="270"/>
      <c r="H5" s="271"/>
      <c r="I5" s="272"/>
      <c r="J5" s="272"/>
      <c r="K5" s="272"/>
      <c r="L5" s="273"/>
    </row>
    <row r="6" spans="4:12" ht="22.5" customHeight="1" thickBot="1" x14ac:dyDescent="0.3">
      <c r="D6" s="156" t="s">
        <v>862</v>
      </c>
      <c r="E6" s="2">
        <v>7</v>
      </c>
      <c r="F6" s="250"/>
      <c r="G6" s="250"/>
      <c r="H6" s="250"/>
      <c r="I6" s="250"/>
      <c r="J6" s="250"/>
      <c r="K6" s="250"/>
      <c r="L6" s="251"/>
    </row>
    <row r="7" spans="4:12" ht="22.5" customHeight="1" thickBot="1" x14ac:dyDescent="0.3">
      <c r="D7" s="156" t="s">
        <v>863</v>
      </c>
      <c r="E7" s="252" t="s">
        <v>2692</v>
      </c>
      <c r="F7" s="253"/>
      <c r="G7" s="253"/>
      <c r="H7" s="253"/>
      <c r="I7" s="253"/>
      <c r="J7" s="253"/>
      <c r="K7" s="253"/>
      <c r="L7" s="254"/>
    </row>
    <row r="8" spans="4:12" ht="22.5" customHeight="1" thickBot="1" x14ac:dyDescent="0.3">
      <c r="D8" s="264" t="s">
        <v>864</v>
      </c>
      <c r="E8" s="266" t="s">
        <v>866</v>
      </c>
      <c r="F8" s="267"/>
      <c r="G8" s="157" t="s">
        <v>867</v>
      </c>
      <c r="H8" s="157" t="s">
        <v>868</v>
      </c>
      <c r="I8" s="249"/>
      <c r="J8" s="250"/>
      <c r="K8" s="250"/>
      <c r="L8" s="251"/>
    </row>
    <row r="9" spans="4:12" ht="22.5" customHeight="1" thickBot="1" x14ac:dyDescent="0.3">
      <c r="D9" s="265"/>
      <c r="E9" s="268" t="s">
        <v>2676</v>
      </c>
      <c r="F9" s="269"/>
      <c r="G9" s="239" t="s">
        <v>2683</v>
      </c>
      <c r="H9" s="239" t="s">
        <v>2684</v>
      </c>
      <c r="I9" s="274"/>
      <c r="J9" s="275"/>
      <c r="K9" s="275"/>
      <c r="L9" s="276"/>
    </row>
    <row r="10" spans="4:12" ht="22.5" customHeight="1" thickBot="1" x14ac:dyDescent="0.3">
      <c r="D10" s="156" t="s">
        <v>2051</v>
      </c>
      <c r="E10" s="252" t="s">
        <v>2685</v>
      </c>
      <c r="F10" s="253"/>
      <c r="G10" s="253"/>
      <c r="H10" s="253"/>
      <c r="I10" s="253"/>
      <c r="J10" s="253"/>
      <c r="K10" s="253"/>
      <c r="L10" s="254"/>
    </row>
    <row r="11" spans="4:12" ht="22.5" customHeight="1" thickBot="1" x14ac:dyDescent="0.3">
      <c r="D11" s="156" t="s">
        <v>2052</v>
      </c>
      <c r="E11" s="252" t="s">
        <v>2677</v>
      </c>
      <c r="F11" s="253"/>
      <c r="G11" s="253"/>
      <c r="H11" s="258"/>
      <c r="I11" s="158"/>
      <c r="J11" s="158"/>
      <c r="K11" s="158"/>
      <c r="L11" s="159"/>
    </row>
    <row r="12" spans="4:12" ht="22.5" customHeight="1" thickBot="1" x14ac:dyDescent="0.3">
      <c r="D12" s="156" t="s">
        <v>2053</v>
      </c>
      <c r="E12" s="252">
        <v>6022674535</v>
      </c>
      <c r="F12" s="253"/>
      <c r="G12" s="253"/>
      <c r="H12" s="258"/>
      <c r="I12" s="158"/>
      <c r="J12" s="158"/>
      <c r="K12" s="158"/>
      <c r="L12" s="159"/>
    </row>
    <row r="13" spans="4:12" ht="22.5" customHeight="1" thickBot="1" x14ac:dyDescent="0.3">
      <c r="D13" s="156" t="s">
        <v>2054</v>
      </c>
      <c r="E13" s="252">
        <v>3006402131</v>
      </c>
      <c r="F13" s="253"/>
      <c r="G13" s="253"/>
      <c r="H13" s="258"/>
      <c r="I13" s="158"/>
      <c r="J13" s="158"/>
      <c r="K13" s="158"/>
      <c r="L13" s="159"/>
    </row>
    <row r="14" spans="4:12" ht="22.5" customHeight="1" thickBot="1" x14ac:dyDescent="0.3">
      <c r="D14" s="156" t="s">
        <v>2055</v>
      </c>
      <c r="E14" s="260" t="s">
        <v>2686</v>
      </c>
      <c r="F14" s="253"/>
      <c r="G14" s="253"/>
      <c r="H14" s="253"/>
      <c r="I14" s="253"/>
      <c r="J14" s="253"/>
      <c r="K14" s="253"/>
      <c r="L14" s="254"/>
    </row>
    <row r="15" spans="4:12" ht="22.5" customHeight="1" thickBot="1" x14ac:dyDescent="0.3">
      <c r="D15" s="156" t="s">
        <v>2056</v>
      </c>
      <c r="E15" s="255" t="s">
        <v>2687</v>
      </c>
      <c r="F15" s="256"/>
      <c r="G15" s="256"/>
      <c r="H15" s="256"/>
      <c r="I15" s="256"/>
      <c r="J15" s="256"/>
      <c r="K15" s="256"/>
      <c r="L15" s="257"/>
    </row>
    <row r="16" spans="4:12" ht="22.5" customHeight="1" thickBot="1" x14ac:dyDescent="0.3">
      <c r="D16" s="156" t="s">
        <v>2057</v>
      </c>
      <c r="E16" s="252" t="s">
        <v>2688</v>
      </c>
      <c r="F16" s="253"/>
      <c r="G16" s="253"/>
      <c r="H16" s="258"/>
      <c r="I16" s="249"/>
      <c r="J16" s="250"/>
      <c r="K16" s="250"/>
      <c r="L16" s="251"/>
    </row>
    <row r="17" spans="4:12" ht="22.5" customHeight="1" thickBot="1" x14ac:dyDescent="0.3">
      <c r="D17" s="156" t="s">
        <v>2058</v>
      </c>
      <c r="E17" s="252" t="s">
        <v>2693</v>
      </c>
      <c r="F17" s="253"/>
      <c r="G17" s="253"/>
      <c r="H17" s="253"/>
      <c r="I17" s="253"/>
      <c r="J17" s="253"/>
      <c r="K17" s="253"/>
      <c r="L17" s="254"/>
    </row>
    <row r="18" spans="4:12" ht="22.5" customHeight="1" thickBot="1" x14ac:dyDescent="0.3">
      <c r="D18" s="156" t="s">
        <v>2059</v>
      </c>
      <c r="E18" s="259">
        <v>31149889</v>
      </c>
      <c r="F18" s="253"/>
      <c r="G18" s="253"/>
      <c r="H18" s="258"/>
      <c r="I18" s="249"/>
      <c r="J18" s="250"/>
      <c r="K18" s="250"/>
      <c r="L18" s="251"/>
    </row>
    <row r="19" spans="4:12" ht="22.5" customHeight="1" thickBot="1" x14ac:dyDescent="0.3">
      <c r="D19" s="156" t="s">
        <v>2060</v>
      </c>
      <c r="E19" s="243" t="s">
        <v>2694</v>
      </c>
      <c r="F19" s="244"/>
      <c r="G19" s="244"/>
      <c r="H19" s="245"/>
      <c r="I19" s="249"/>
      <c r="J19" s="250"/>
      <c r="K19" s="250"/>
      <c r="L19" s="251"/>
    </row>
    <row r="20" spans="4:12" ht="22.5" customHeight="1" thickBot="1" x14ac:dyDescent="0.3">
      <c r="D20" s="156" t="s">
        <v>2061</v>
      </c>
      <c r="E20" s="243">
        <v>3006402131</v>
      </c>
      <c r="F20" s="244"/>
      <c r="G20" s="244"/>
      <c r="H20" s="245"/>
      <c r="I20" s="249"/>
      <c r="J20" s="250"/>
      <c r="K20" s="250"/>
      <c r="L20" s="251"/>
    </row>
    <row r="21" spans="4:12" ht="22.5" customHeight="1" thickBot="1" x14ac:dyDescent="0.3">
      <c r="D21" s="156" t="s">
        <v>2062</v>
      </c>
      <c r="E21" s="252"/>
      <c r="F21" s="253"/>
      <c r="G21" s="253"/>
      <c r="H21" s="253"/>
      <c r="I21" s="253"/>
      <c r="J21" s="253"/>
      <c r="K21" s="253"/>
      <c r="L21" s="254"/>
    </row>
    <row r="22" spans="4:12" ht="22.5" customHeight="1" thickBot="1" x14ac:dyDescent="0.3">
      <c r="D22" s="156" t="s">
        <v>2063</v>
      </c>
      <c r="E22" s="243"/>
      <c r="F22" s="244"/>
      <c r="G22" s="244"/>
      <c r="H22" s="245"/>
      <c r="I22" s="246"/>
      <c r="J22" s="247"/>
      <c r="K22" s="247"/>
      <c r="L22" s="248"/>
    </row>
    <row r="23" spans="4:12" ht="22.5" customHeight="1" thickBot="1" x14ac:dyDescent="0.3">
      <c r="D23" s="156" t="s">
        <v>2060</v>
      </c>
      <c r="E23" s="243"/>
      <c r="F23" s="244"/>
      <c r="G23" s="244"/>
      <c r="H23" s="245"/>
      <c r="I23" s="249"/>
      <c r="J23" s="250"/>
      <c r="K23" s="250"/>
      <c r="L23" s="251"/>
    </row>
    <row r="24" spans="4:12" ht="22.5" customHeight="1" thickBot="1" x14ac:dyDescent="0.3">
      <c r="D24" s="156" t="s">
        <v>2064</v>
      </c>
      <c r="E24" s="252" t="s">
        <v>2687</v>
      </c>
      <c r="F24" s="253"/>
      <c r="G24" s="253"/>
      <c r="H24" s="253"/>
      <c r="I24" s="253"/>
      <c r="J24" s="253"/>
      <c r="K24" s="253"/>
      <c r="L24" s="254"/>
    </row>
    <row r="25" spans="4:12" ht="22.5" customHeight="1" thickBot="1" x14ac:dyDescent="0.3">
      <c r="D25" s="160" t="s">
        <v>2065</v>
      </c>
      <c r="E25" s="240" t="s">
        <v>2686</v>
      </c>
      <c r="F25" s="241"/>
      <c r="G25" s="241"/>
      <c r="H25" s="241"/>
      <c r="I25" s="241"/>
      <c r="J25" s="241"/>
      <c r="K25" s="241"/>
      <c r="L25" s="242"/>
    </row>
    <row r="26" spans="4:12" ht="15.75" thickTop="1" x14ac:dyDescent="0.25"/>
  </sheetData>
  <mergeCells count="32">
    <mergeCell ref="D4:L4"/>
    <mergeCell ref="D8:D9"/>
    <mergeCell ref="E8:F8"/>
    <mergeCell ref="F6:L6"/>
    <mergeCell ref="E9:F9"/>
    <mergeCell ref="I8:L8"/>
    <mergeCell ref="E5:H5"/>
    <mergeCell ref="I5:L5"/>
    <mergeCell ref="E7:L7"/>
    <mergeCell ref="I9:L9"/>
    <mergeCell ref="E10:L10"/>
    <mergeCell ref="E11:H11"/>
    <mergeCell ref="E12:H12"/>
    <mergeCell ref="E13:H13"/>
    <mergeCell ref="E14:L14"/>
    <mergeCell ref="E15:L15"/>
    <mergeCell ref="E16:H16"/>
    <mergeCell ref="I16:L16"/>
    <mergeCell ref="E17:L17"/>
    <mergeCell ref="E18:H18"/>
    <mergeCell ref="I18:L18"/>
    <mergeCell ref="E19:H19"/>
    <mergeCell ref="I19:L19"/>
    <mergeCell ref="E20:H20"/>
    <mergeCell ref="I20:L20"/>
    <mergeCell ref="E21:L21"/>
    <mergeCell ref="E25:L25"/>
    <mergeCell ref="E22:H22"/>
    <mergeCell ref="I22:L22"/>
    <mergeCell ref="E23:H23"/>
    <mergeCell ref="I23:L23"/>
    <mergeCell ref="E24:L24"/>
  </mergeCells>
  <hyperlinks>
    <hyperlink ref="E14" r:id="rId1" xr:uid="{B6D0F152-8BF2-41CE-8504-868EFB398025}"/>
    <hyperlink ref="E25" r:id="rId2" xr:uid="{FB3421F9-BB13-4631-92B4-ACAFBDF3057D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479"/>
  <sheetViews>
    <sheetView view="pageBreakPreview" topLeftCell="A116" zoomScale="60" zoomScaleNormal="90" workbookViewId="0">
      <selection activeCell="I7" sqref="I7"/>
    </sheetView>
  </sheetViews>
  <sheetFormatPr baseColWidth="10" defaultColWidth="11.5703125" defaultRowHeight="15.75" x14ac:dyDescent="0.25"/>
  <cols>
    <col min="1" max="1" width="11.5703125" style="56"/>
    <col min="2" max="2" width="110.7109375" style="57" customWidth="1"/>
    <col min="3" max="3" width="15.85546875" style="58" customWidth="1"/>
    <col min="4" max="4" width="26.5703125" style="88" customWidth="1"/>
    <col min="5" max="6" width="26.42578125" style="88" customWidth="1"/>
    <col min="7" max="16384" width="11.5703125" style="10"/>
  </cols>
  <sheetData>
    <row r="1" spans="1:6" ht="21.75" thickTop="1" x14ac:dyDescent="0.25">
      <c r="A1" s="289" t="s">
        <v>865</v>
      </c>
      <c r="B1" s="290"/>
      <c r="C1" s="290"/>
      <c r="D1" s="290"/>
      <c r="E1" s="290"/>
      <c r="F1" s="291"/>
    </row>
    <row r="2" spans="1:6" ht="18.75" x14ac:dyDescent="0.25">
      <c r="A2" s="292" t="s">
        <v>2067</v>
      </c>
      <c r="B2" s="293"/>
      <c r="C2" s="293"/>
      <c r="D2" s="293"/>
      <c r="E2" s="293"/>
      <c r="F2" s="294"/>
    </row>
    <row r="3" spans="1:6" ht="18.75" x14ac:dyDescent="0.25">
      <c r="A3" s="295" t="s">
        <v>2068</v>
      </c>
      <c r="B3" s="296"/>
      <c r="C3" s="296"/>
      <c r="D3" s="296"/>
      <c r="E3" s="296"/>
      <c r="F3" s="297"/>
    </row>
    <row r="4" spans="1:6" x14ac:dyDescent="0.25">
      <c r="A4" s="286" t="str">
        <f>+'Datos Entidad'!E7</f>
        <v>CENTRO MEDICO Y DE REHABILITACION E.U.</v>
      </c>
      <c r="B4" s="287"/>
      <c r="C4" s="287"/>
      <c r="D4" s="287"/>
      <c r="E4" s="287"/>
      <c r="F4" s="288"/>
    </row>
    <row r="5" spans="1:6" x14ac:dyDescent="0.25">
      <c r="A5" s="286" t="str">
        <f>CONCATENATE('Datos Entidad'!E5,"-",'Datos Entidad'!E6)</f>
        <v>900250156-7</v>
      </c>
      <c r="B5" s="287"/>
      <c r="C5" s="287"/>
      <c r="D5" s="287"/>
      <c r="E5" s="287"/>
      <c r="F5" s="288"/>
    </row>
    <row r="6" spans="1:6" ht="16.5" thickBot="1" x14ac:dyDescent="0.3">
      <c r="A6" s="286" t="str">
        <f>CONCATENATE('Datos Entidad'!E9,"-",'Datos Entidad'!G9,"-",'Datos Entidad'!H9)</f>
        <v>2021-12-31</v>
      </c>
      <c r="B6" s="287"/>
      <c r="C6" s="287"/>
      <c r="D6" s="287"/>
      <c r="E6" s="287"/>
      <c r="F6" s="288"/>
    </row>
    <row r="7" spans="1:6" ht="17.25" thickTop="1" thickBot="1" x14ac:dyDescent="0.3">
      <c r="A7" s="280" t="s">
        <v>231</v>
      </c>
      <c r="B7" s="281"/>
      <c r="C7" s="282"/>
      <c r="D7" s="234">
        <f>SUM(D14:D354)</f>
        <v>274818121</v>
      </c>
      <c r="E7" s="162"/>
      <c r="F7" s="163"/>
    </row>
    <row r="8" spans="1:6" ht="17.25" thickTop="1" thickBot="1" x14ac:dyDescent="0.3">
      <c r="A8" s="280" t="s">
        <v>427</v>
      </c>
      <c r="B8" s="281"/>
      <c r="C8" s="282"/>
      <c r="D8" s="234">
        <f>SUM(D358:D616)</f>
        <v>40521121</v>
      </c>
      <c r="E8" s="162"/>
      <c r="F8" s="163"/>
    </row>
    <row r="9" spans="1:6" ht="17.25" thickTop="1" thickBot="1" x14ac:dyDescent="0.3">
      <c r="A9" s="280" t="s">
        <v>516</v>
      </c>
      <c r="B9" s="281"/>
      <c r="C9" s="282"/>
      <c r="D9" s="234">
        <f>SUM(D620:D716)</f>
        <v>234297000</v>
      </c>
      <c r="E9" s="162"/>
      <c r="F9" s="163"/>
    </row>
    <row r="10" spans="1:6" ht="17.25" thickTop="1" thickBot="1" x14ac:dyDescent="0.3">
      <c r="A10" s="280" t="s">
        <v>2069</v>
      </c>
      <c r="B10" s="281"/>
      <c r="C10" s="282"/>
      <c r="D10" s="234">
        <f>D8+D9</f>
        <v>274818121</v>
      </c>
      <c r="E10" s="162"/>
      <c r="F10" s="163"/>
    </row>
    <row r="11" spans="1:6" ht="17.25" thickTop="1" thickBot="1" x14ac:dyDescent="0.3">
      <c r="A11" s="283" t="s">
        <v>517</v>
      </c>
      <c r="B11" s="284"/>
      <c r="C11" s="285"/>
      <c r="D11" s="161">
        <f>D7-D10</f>
        <v>0</v>
      </c>
      <c r="E11" s="162"/>
      <c r="F11" s="163"/>
    </row>
    <row r="12" spans="1:6" ht="40.9" customHeight="1" thickTop="1" thickBot="1" x14ac:dyDescent="0.3">
      <c r="A12" s="29"/>
      <c r="B12" s="30"/>
      <c r="C12" s="31" t="s">
        <v>2070</v>
      </c>
      <c r="D12" s="78" t="s">
        <v>2066</v>
      </c>
      <c r="E12" s="164"/>
      <c r="F12" s="165"/>
    </row>
    <row r="13" spans="1:6" ht="16.5" thickTop="1" x14ac:dyDescent="0.25">
      <c r="A13" s="32">
        <v>1</v>
      </c>
      <c r="B13" s="33" t="s">
        <v>0</v>
      </c>
      <c r="C13" s="34"/>
      <c r="D13" s="79"/>
      <c r="E13" s="166"/>
      <c r="F13" s="166"/>
    </row>
    <row r="14" spans="1:6" x14ac:dyDescent="0.25">
      <c r="A14" s="35">
        <v>11</v>
      </c>
      <c r="B14" s="36" t="s">
        <v>1</v>
      </c>
      <c r="C14" s="37"/>
      <c r="D14" s="80"/>
      <c r="E14" s="167"/>
      <c r="F14" s="167">
        <f>SUM(E15:E35)</f>
        <v>19362991</v>
      </c>
    </row>
    <row r="15" spans="1:6" x14ac:dyDescent="0.25">
      <c r="A15" s="38">
        <v>1101</v>
      </c>
      <c r="B15" s="39" t="s">
        <v>2</v>
      </c>
      <c r="C15" s="40"/>
      <c r="D15" s="81"/>
      <c r="E15" s="168">
        <f>SUM(D16:D24)</f>
        <v>19362991</v>
      </c>
      <c r="F15" s="169"/>
    </row>
    <row r="16" spans="1:6" x14ac:dyDescent="0.25">
      <c r="A16" s="41">
        <v>110101</v>
      </c>
      <c r="B16" s="42" t="s">
        <v>3</v>
      </c>
      <c r="C16" s="43"/>
      <c r="D16" s="82">
        <v>2500000</v>
      </c>
      <c r="E16" s="169"/>
      <c r="F16" s="170"/>
    </row>
    <row r="17" spans="1:6" x14ac:dyDescent="0.25">
      <c r="A17" s="41">
        <v>110102</v>
      </c>
      <c r="B17" s="42" t="s">
        <v>4</v>
      </c>
      <c r="C17" s="43"/>
      <c r="D17" s="82"/>
      <c r="E17" s="170"/>
      <c r="F17" s="170"/>
    </row>
    <row r="18" spans="1:6" x14ac:dyDescent="0.25">
      <c r="A18" s="41">
        <v>110103</v>
      </c>
      <c r="B18" s="42" t="s">
        <v>5</v>
      </c>
      <c r="C18" s="43"/>
      <c r="D18" s="82"/>
      <c r="E18" s="170"/>
      <c r="F18" s="170"/>
    </row>
    <row r="19" spans="1:6" x14ac:dyDescent="0.25">
      <c r="A19" s="41">
        <v>110104</v>
      </c>
      <c r="B19" s="42" t="s">
        <v>6</v>
      </c>
      <c r="C19" s="43"/>
      <c r="D19" s="82"/>
      <c r="E19" s="170"/>
      <c r="F19" s="170"/>
    </row>
    <row r="20" spans="1:6" x14ac:dyDescent="0.25">
      <c r="A20" s="41">
        <v>110105</v>
      </c>
      <c r="B20" s="42" t="s">
        <v>7</v>
      </c>
      <c r="C20" s="43"/>
      <c r="D20" s="82"/>
      <c r="E20" s="170"/>
      <c r="F20" s="170"/>
    </row>
    <row r="21" spans="1:6" x14ac:dyDescent="0.25">
      <c r="A21" s="41">
        <v>110106</v>
      </c>
      <c r="B21" s="42" t="s">
        <v>8</v>
      </c>
      <c r="C21" s="43"/>
      <c r="D21" s="82">
        <v>16862991</v>
      </c>
      <c r="E21" s="170"/>
      <c r="F21" s="170"/>
    </row>
    <row r="22" spans="1:6" x14ac:dyDescent="0.25">
      <c r="A22" s="41">
        <v>110107</v>
      </c>
      <c r="B22" s="42" t="s">
        <v>2071</v>
      </c>
      <c r="C22" s="43"/>
      <c r="D22" s="82"/>
      <c r="E22" s="170"/>
      <c r="F22" s="170"/>
    </row>
    <row r="23" spans="1:6" x14ac:dyDescent="0.25">
      <c r="A23" s="41">
        <v>110108</v>
      </c>
      <c r="B23" s="42" t="s">
        <v>2072</v>
      </c>
      <c r="C23" s="43"/>
      <c r="D23" s="82"/>
      <c r="E23" s="170"/>
      <c r="F23" s="170"/>
    </row>
    <row r="24" spans="1:6" x14ac:dyDescent="0.25">
      <c r="A24" s="41">
        <v>110109</v>
      </c>
      <c r="B24" s="42" t="s">
        <v>2073</v>
      </c>
      <c r="C24" s="43"/>
      <c r="D24" s="82"/>
      <c r="E24" s="170"/>
      <c r="F24" s="170"/>
    </row>
    <row r="25" spans="1:6" x14ac:dyDescent="0.25">
      <c r="A25" s="38">
        <v>1102</v>
      </c>
      <c r="B25" s="39" t="s">
        <v>2074</v>
      </c>
      <c r="C25" s="40"/>
      <c r="D25" s="81"/>
      <c r="E25" s="168">
        <f>SUM(D26:D34)</f>
        <v>0</v>
      </c>
      <c r="F25" s="170"/>
    </row>
    <row r="26" spans="1:6" x14ac:dyDescent="0.25">
      <c r="A26" s="41">
        <v>110201</v>
      </c>
      <c r="B26" s="42" t="s">
        <v>9</v>
      </c>
      <c r="C26" s="43"/>
      <c r="D26" s="82"/>
      <c r="E26" s="170"/>
      <c r="F26" s="170"/>
    </row>
    <row r="27" spans="1:6" x14ac:dyDescent="0.25">
      <c r="A27" s="41">
        <v>110202</v>
      </c>
      <c r="B27" s="42" t="s">
        <v>10</v>
      </c>
      <c r="C27" s="43"/>
      <c r="D27" s="82"/>
      <c r="E27" s="170"/>
      <c r="F27" s="170"/>
    </row>
    <row r="28" spans="1:6" x14ac:dyDescent="0.25">
      <c r="A28" s="41">
        <v>110203</v>
      </c>
      <c r="B28" s="42" t="s">
        <v>11</v>
      </c>
      <c r="C28" s="43"/>
      <c r="D28" s="82"/>
      <c r="E28" s="170"/>
      <c r="F28" s="170"/>
    </row>
    <row r="29" spans="1:6" x14ac:dyDescent="0.25">
      <c r="A29" s="41">
        <v>110204</v>
      </c>
      <c r="B29" s="42" t="s">
        <v>12</v>
      </c>
      <c r="C29" s="43"/>
      <c r="D29" s="82"/>
      <c r="E29" s="170"/>
      <c r="F29" s="170"/>
    </row>
    <row r="30" spans="1:6" x14ac:dyDescent="0.25">
      <c r="A30" s="41">
        <v>110205</v>
      </c>
      <c r="B30" s="42" t="s">
        <v>13</v>
      </c>
      <c r="C30" s="43"/>
      <c r="D30" s="82"/>
      <c r="E30" s="170"/>
      <c r="F30" s="170"/>
    </row>
    <row r="31" spans="1:6" ht="31.5" x14ac:dyDescent="0.25">
      <c r="A31" s="41">
        <v>110206</v>
      </c>
      <c r="B31" s="42" t="s">
        <v>14</v>
      </c>
      <c r="C31" s="43"/>
      <c r="D31" s="82"/>
      <c r="E31" s="170"/>
      <c r="F31" s="170"/>
    </row>
    <row r="32" spans="1:6" x14ac:dyDescent="0.25">
      <c r="A32" s="41">
        <v>110207</v>
      </c>
      <c r="B32" s="42" t="s">
        <v>15</v>
      </c>
      <c r="C32" s="43"/>
      <c r="D32" s="82"/>
      <c r="E32" s="170"/>
      <c r="F32" s="170"/>
    </row>
    <row r="33" spans="1:6" x14ac:dyDescent="0.25">
      <c r="A33" s="41">
        <v>110208</v>
      </c>
      <c r="B33" s="42" t="s">
        <v>2075</v>
      </c>
      <c r="C33" s="43"/>
      <c r="D33" s="82"/>
      <c r="E33" s="170"/>
      <c r="F33" s="170"/>
    </row>
    <row r="34" spans="1:6" x14ac:dyDescent="0.25">
      <c r="A34" s="41">
        <v>110209</v>
      </c>
      <c r="B34" s="42" t="s">
        <v>2076</v>
      </c>
      <c r="C34" s="43"/>
      <c r="D34" s="82"/>
      <c r="E34" s="170"/>
      <c r="F34" s="170"/>
    </row>
    <row r="35" spans="1:6" x14ac:dyDescent="0.25">
      <c r="A35" s="38">
        <v>1103</v>
      </c>
      <c r="B35" s="39" t="s">
        <v>16</v>
      </c>
      <c r="C35" s="40"/>
      <c r="D35" s="81"/>
      <c r="E35" s="168">
        <f>SUM(D36:D41)</f>
        <v>0</v>
      </c>
      <c r="F35" s="170"/>
    </row>
    <row r="36" spans="1:6" x14ac:dyDescent="0.25">
      <c r="A36" s="41">
        <v>110301</v>
      </c>
      <c r="B36" s="42" t="s">
        <v>2077</v>
      </c>
      <c r="C36" s="43"/>
      <c r="D36" s="82"/>
      <c r="E36" s="170"/>
      <c r="F36" s="170"/>
    </row>
    <row r="37" spans="1:6" x14ac:dyDescent="0.25">
      <c r="A37" s="41">
        <v>110302</v>
      </c>
      <c r="B37" s="42" t="s">
        <v>17</v>
      </c>
      <c r="C37" s="43"/>
      <c r="D37" s="82"/>
      <c r="E37" s="170"/>
      <c r="F37" s="170"/>
    </row>
    <row r="38" spans="1:6" x14ac:dyDescent="0.25">
      <c r="A38" s="41">
        <v>110303</v>
      </c>
      <c r="B38" s="42" t="s">
        <v>2075</v>
      </c>
      <c r="C38" s="43"/>
      <c r="D38" s="82"/>
      <c r="E38" s="170"/>
      <c r="F38" s="170"/>
    </row>
    <row r="39" spans="1:6" x14ac:dyDescent="0.25">
      <c r="A39" s="41">
        <v>110304</v>
      </c>
      <c r="B39" s="42" t="s">
        <v>18</v>
      </c>
      <c r="C39" s="43"/>
      <c r="D39" s="82"/>
      <c r="E39" s="170"/>
      <c r="F39" s="170"/>
    </row>
    <row r="40" spans="1:6" x14ac:dyDescent="0.25">
      <c r="A40" s="41">
        <v>110305</v>
      </c>
      <c r="B40" s="42" t="s">
        <v>19</v>
      </c>
      <c r="C40" s="43"/>
      <c r="D40" s="82"/>
      <c r="E40" s="170"/>
      <c r="F40" s="170"/>
    </row>
    <row r="41" spans="1:6" x14ac:dyDescent="0.25">
      <c r="A41" s="41">
        <v>110306</v>
      </c>
      <c r="B41" s="42" t="s">
        <v>20</v>
      </c>
      <c r="C41" s="43"/>
      <c r="D41" s="82"/>
      <c r="E41" s="170"/>
      <c r="F41" s="170"/>
    </row>
    <row r="42" spans="1:6" x14ac:dyDescent="0.25">
      <c r="A42" s="35">
        <v>12</v>
      </c>
      <c r="B42" s="36" t="s">
        <v>21</v>
      </c>
      <c r="C42" s="37"/>
      <c r="D42" s="80"/>
      <c r="E42" s="167"/>
      <c r="F42" s="167">
        <f>SUM(E43:E73)</f>
        <v>0</v>
      </c>
    </row>
    <row r="43" spans="1:6" x14ac:dyDescent="0.25">
      <c r="A43" s="38">
        <v>1201</v>
      </c>
      <c r="B43" s="39" t="s">
        <v>22</v>
      </c>
      <c r="C43" s="40"/>
      <c r="D43" s="81"/>
      <c r="E43" s="168">
        <f>SUM(D44:D47)</f>
        <v>0</v>
      </c>
      <c r="F43" s="170"/>
    </row>
    <row r="44" spans="1:6" x14ac:dyDescent="0.25">
      <c r="A44" s="41">
        <v>120104</v>
      </c>
      <c r="B44" s="42" t="s">
        <v>23</v>
      </c>
      <c r="C44" s="43"/>
      <c r="D44" s="82"/>
      <c r="E44" s="170"/>
      <c r="F44" s="170"/>
    </row>
    <row r="45" spans="1:6" x14ac:dyDescent="0.25">
      <c r="A45" s="41">
        <v>120105</v>
      </c>
      <c r="B45" s="42" t="s">
        <v>24</v>
      </c>
      <c r="C45" s="43"/>
      <c r="D45" s="82"/>
      <c r="E45" s="170"/>
      <c r="F45" s="170"/>
    </row>
    <row r="46" spans="1:6" x14ac:dyDescent="0.25">
      <c r="A46" s="41">
        <v>120108</v>
      </c>
      <c r="B46" s="42" t="s">
        <v>25</v>
      </c>
      <c r="C46" s="43"/>
      <c r="D46" s="82"/>
      <c r="E46" s="170"/>
      <c r="F46" s="170"/>
    </row>
    <row r="47" spans="1:6" x14ac:dyDescent="0.25">
      <c r="A47" s="41">
        <v>120111</v>
      </c>
      <c r="B47" s="42" t="s">
        <v>26</v>
      </c>
      <c r="C47" s="43"/>
      <c r="D47" s="82"/>
      <c r="E47" s="170"/>
      <c r="F47" s="170"/>
    </row>
    <row r="48" spans="1:6" x14ac:dyDescent="0.25">
      <c r="A48" s="38">
        <v>1204</v>
      </c>
      <c r="B48" s="39" t="s">
        <v>27</v>
      </c>
      <c r="C48" s="40"/>
      <c r="D48" s="81"/>
      <c r="E48" s="168">
        <f>SUM(D49:D65)</f>
        <v>0</v>
      </c>
      <c r="F48" s="170"/>
    </row>
    <row r="49" spans="1:6" x14ac:dyDescent="0.25">
      <c r="A49" s="41">
        <v>120401</v>
      </c>
      <c r="B49" s="42" t="s">
        <v>28</v>
      </c>
      <c r="C49" s="43"/>
      <c r="D49" s="82"/>
      <c r="E49" s="170"/>
      <c r="F49" s="170"/>
    </row>
    <row r="50" spans="1:6" x14ac:dyDescent="0.25">
      <c r="A50" s="41">
        <v>120402</v>
      </c>
      <c r="B50" s="42" t="s">
        <v>29</v>
      </c>
      <c r="C50" s="43"/>
      <c r="D50" s="82"/>
      <c r="E50" s="170"/>
      <c r="F50" s="170"/>
    </row>
    <row r="51" spans="1:6" x14ac:dyDescent="0.25">
      <c r="A51" s="41">
        <v>120403</v>
      </c>
      <c r="B51" s="42" t="s">
        <v>30</v>
      </c>
      <c r="C51" s="43"/>
      <c r="D51" s="82"/>
      <c r="E51" s="170"/>
      <c r="F51" s="170"/>
    </row>
    <row r="52" spans="1:6" x14ac:dyDescent="0.25">
      <c r="A52" s="41">
        <v>120404</v>
      </c>
      <c r="B52" s="42" t="s">
        <v>31</v>
      </c>
      <c r="C52" s="43"/>
      <c r="D52" s="82"/>
      <c r="E52" s="170"/>
      <c r="F52" s="170"/>
    </row>
    <row r="53" spans="1:6" x14ac:dyDescent="0.25">
      <c r="A53" s="41">
        <v>120405</v>
      </c>
      <c r="B53" s="42" t="s">
        <v>32</v>
      </c>
      <c r="C53" s="43"/>
      <c r="D53" s="82"/>
      <c r="E53" s="170"/>
      <c r="F53" s="170"/>
    </row>
    <row r="54" spans="1:6" x14ac:dyDescent="0.25">
      <c r="A54" s="41">
        <v>120406</v>
      </c>
      <c r="B54" s="42" t="s">
        <v>33</v>
      </c>
      <c r="C54" s="43"/>
      <c r="D54" s="82"/>
      <c r="E54" s="170"/>
      <c r="F54" s="170"/>
    </row>
    <row r="55" spans="1:6" x14ac:dyDescent="0.25">
      <c r="A55" s="41">
        <v>120407</v>
      </c>
      <c r="B55" s="42" t="s">
        <v>34</v>
      </c>
      <c r="C55" s="43"/>
      <c r="D55" s="82"/>
      <c r="E55" s="170"/>
      <c r="F55" s="170"/>
    </row>
    <row r="56" spans="1:6" x14ac:dyDescent="0.25">
      <c r="A56" s="41">
        <v>120408</v>
      </c>
      <c r="B56" s="42" t="s">
        <v>35</v>
      </c>
      <c r="C56" s="43"/>
      <c r="D56" s="82"/>
      <c r="E56" s="170"/>
      <c r="F56" s="170"/>
    </row>
    <row r="57" spans="1:6" x14ac:dyDescent="0.25">
      <c r="A57" s="41">
        <v>120409</v>
      </c>
      <c r="B57" s="42" t="s">
        <v>36</v>
      </c>
      <c r="C57" s="43"/>
      <c r="D57" s="82"/>
      <c r="E57" s="170"/>
      <c r="F57" s="170"/>
    </row>
    <row r="58" spans="1:6" x14ac:dyDescent="0.25">
      <c r="A58" s="41">
        <v>120410</v>
      </c>
      <c r="B58" s="42" t="s">
        <v>37</v>
      </c>
      <c r="C58" s="43"/>
      <c r="D58" s="82"/>
      <c r="E58" s="170"/>
      <c r="F58" s="170"/>
    </row>
    <row r="59" spans="1:6" x14ac:dyDescent="0.25">
      <c r="A59" s="41">
        <v>120411</v>
      </c>
      <c r="B59" s="42" t="s">
        <v>38</v>
      </c>
      <c r="C59" s="43"/>
      <c r="D59" s="82"/>
      <c r="E59" s="170"/>
      <c r="F59" s="170"/>
    </row>
    <row r="60" spans="1:6" x14ac:dyDescent="0.25">
      <c r="A60" s="41">
        <v>120412</v>
      </c>
      <c r="B60" s="42" t="s">
        <v>39</v>
      </c>
      <c r="C60" s="43"/>
      <c r="D60" s="82"/>
      <c r="E60" s="170"/>
      <c r="F60" s="170"/>
    </row>
    <row r="61" spans="1:6" x14ac:dyDescent="0.25">
      <c r="A61" s="41">
        <v>120413</v>
      </c>
      <c r="B61" s="42" t="s">
        <v>40</v>
      </c>
      <c r="C61" s="43"/>
      <c r="D61" s="82"/>
      <c r="E61" s="170"/>
      <c r="F61" s="170"/>
    </row>
    <row r="62" spans="1:6" x14ac:dyDescent="0.25">
      <c r="A62" s="41">
        <v>120414</v>
      </c>
      <c r="B62" s="42" t="s">
        <v>41</v>
      </c>
      <c r="C62" s="43"/>
      <c r="D62" s="82"/>
      <c r="E62" s="170"/>
      <c r="F62" s="170"/>
    </row>
    <row r="63" spans="1:6" x14ac:dyDescent="0.25">
      <c r="A63" s="41">
        <v>120415</v>
      </c>
      <c r="B63" s="42" t="s">
        <v>2078</v>
      </c>
      <c r="C63" s="43"/>
      <c r="D63" s="82"/>
      <c r="E63" s="170"/>
      <c r="F63" s="170"/>
    </row>
    <row r="64" spans="1:6" x14ac:dyDescent="0.25">
      <c r="A64" s="41">
        <v>120416</v>
      </c>
      <c r="B64" s="42" t="s">
        <v>2075</v>
      </c>
      <c r="C64" s="43"/>
      <c r="D64" s="82"/>
      <c r="E64" s="170"/>
      <c r="F64" s="170"/>
    </row>
    <row r="65" spans="1:6" x14ac:dyDescent="0.25">
      <c r="A65" s="41">
        <v>120419</v>
      </c>
      <c r="B65" s="42" t="s">
        <v>42</v>
      </c>
      <c r="C65" s="43"/>
      <c r="D65" s="82"/>
      <c r="E65" s="170"/>
      <c r="F65" s="170"/>
    </row>
    <row r="66" spans="1:6" x14ac:dyDescent="0.25">
      <c r="A66" s="38">
        <v>1208</v>
      </c>
      <c r="B66" s="39" t="s">
        <v>25</v>
      </c>
      <c r="C66" s="40"/>
      <c r="D66" s="81"/>
      <c r="E66" s="168">
        <f>SUM(D67:D72)</f>
        <v>0</v>
      </c>
      <c r="F66" s="170"/>
    </row>
    <row r="67" spans="1:6" x14ac:dyDescent="0.25">
      <c r="A67" s="41">
        <v>120801</v>
      </c>
      <c r="B67" s="42" t="s">
        <v>28</v>
      </c>
      <c r="C67" s="43"/>
      <c r="D67" s="82"/>
      <c r="E67" s="170"/>
      <c r="F67" s="170"/>
    </row>
    <row r="68" spans="1:6" x14ac:dyDescent="0.25">
      <c r="A68" s="41">
        <v>120802</v>
      </c>
      <c r="B68" s="42" t="s">
        <v>29</v>
      </c>
      <c r="C68" s="43"/>
      <c r="D68" s="82"/>
      <c r="E68" s="170"/>
      <c r="F68" s="170"/>
    </row>
    <row r="69" spans="1:6" x14ac:dyDescent="0.25">
      <c r="A69" s="41">
        <v>120803</v>
      </c>
      <c r="B69" s="42" t="s">
        <v>30</v>
      </c>
      <c r="C69" s="43"/>
      <c r="D69" s="82"/>
      <c r="E69" s="170"/>
      <c r="F69" s="170"/>
    </row>
    <row r="70" spans="1:6" x14ac:dyDescent="0.25">
      <c r="A70" s="41">
        <v>120804</v>
      </c>
      <c r="B70" s="42" t="s">
        <v>31</v>
      </c>
      <c r="C70" s="43"/>
      <c r="D70" s="82"/>
      <c r="E70" s="170"/>
      <c r="F70" s="170"/>
    </row>
    <row r="71" spans="1:6" x14ac:dyDescent="0.25">
      <c r="A71" s="41">
        <v>120805</v>
      </c>
      <c r="B71" s="42" t="s">
        <v>43</v>
      </c>
      <c r="C71" s="43"/>
      <c r="D71" s="82"/>
      <c r="E71" s="170"/>
      <c r="F71" s="170"/>
    </row>
    <row r="72" spans="1:6" x14ac:dyDescent="0.25">
      <c r="A72" s="41">
        <v>120806</v>
      </c>
      <c r="B72" s="42" t="s">
        <v>2079</v>
      </c>
      <c r="C72" s="43"/>
      <c r="D72" s="82"/>
      <c r="E72" s="170"/>
      <c r="F72" s="170"/>
    </row>
    <row r="73" spans="1:6" x14ac:dyDescent="0.25">
      <c r="A73" s="38">
        <v>1211</v>
      </c>
      <c r="B73" s="39" t="s">
        <v>26</v>
      </c>
      <c r="C73" s="40"/>
      <c r="D73" s="81"/>
      <c r="E73" s="168">
        <f>SUM(D74:D79)</f>
        <v>0</v>
      </c>
      <c r="F73" s="170"/>
    </row>
    <row r="74" spans="1:6" x14ac:dyDescent="0.25">
      <c r="A74" s="41">
        <v>121101</v>
      </c>
      <c r="B74" s="42" t="s">
        <v>28</v>
      </c>
      <c r="C74" s="43"/>
      <c r="D74" s="82"/>
      <c r="E74" s="170"/>
      <c r="F74" s="170"/>
    </row>
    <row r="75" spans="1:6" x14ac:dyDescent="0.25">
      <c r="A75" s="41">
        <v>121102</v>
      </c>
      <c r="B75" s="42" t="s">
        <v>29</v>
      </c>
      <c r="C75" s="43"/>
      <c r="D75" s="82"/>
      <c r="E75" s="170"/>
      <c r="F75" s="170"/>
    </row>
    <row r="76" spans="1:6" x14ac:dyDescent="0.25">
      <c r="A76" s="41">
        <v>121103</v>
      </c>
      <c r="B76" s="42" t="s">
        <v>30</v>
      </c>
      <c r="C76" s="43"/>
      <c r="D76" s="82"/>
      <c r="E76" s="170"/>
      <c r="F76" s="170"/>
    </row>
    <row r="77" spans="1:6" x14ac:dyDescent="0.25">
      <c r="A77" s="41">
        <v>121104</v>
      </c>
      <c r="B77" s="42" t="s">
        <v>31</v>
      </c>
      <c r="C77" s="43"/>
      <c r="D77" s="82"/>
      <c r="E77" s="170"/>
      <c r="F77" s="170"/>
    </row>
    <row r="78" spans="1:6" x14ac:dyDescent="0.25">
      <c r="A78" s="41">
        <v>121105</v>
      </c>
      <c r="B78" s="42" t="s">
        <v>43</v>
      </c>
      <c r="C78" s="43"/>
      <c r="D78" s="82"/>
      <c r="E78" s="170"/>
      <c r="F78" s="170"/>
    </row>
    <row r="79" spans="1:6" x14ac:dyDescent="0.25">
      <c r="A79" s="41">
        <v>121106</v>
      </c>
      <c r="B79" s="42" t="s">
        <v>2079</v>
      </c>
      <c r="C79" s="43"/>
      <c r="D79" s="82"/>
      <c r="E79" s="170"/>
      <c r="F79" s="170"/>
    </row>
    <row r="80" spans="1:6" x14ac:dyDescent="0.25">
      <c r="A80" s="35">
        <v>13</v>
      </c>
      <c r="B80" s="36" t="s">
        <v>45</v>
      </c>
      <c r="C80" s="37"/>
      <c r="D80" s="80"/>
      <c r="E80" s="167"/>
      <c r="F80" s="167">
        <f>SUM(E81:E168)</f>
        <v>255455130</v>
      </c>
    </row>
    <row r="81" spans="1:6" x14ac:dyDescent="0.25">
      <c r="A81" s="38">
        <v>1301</v>
      </c>
      <c r="B81" s="39" t="s">
        <v>46</v>
      </c>
      <c r="C81" s="40"/>
      <c r="D81" s="81"/>
      <c r="E81" s="168">
        <f>SUM(D82:D83)</f>
        <v>240543631</v>
      </c>
      <c r="F81" s="170"/>
    </row>
    <row r="82" spans="1:6" x14ac:dyDescent="0.25">
      <c r="A82" s="41">
        <v>130125</v>
      </c>
      <c r="B82" s="42" t="s">
        <v>47</v>
      </c>
      <c r="C82" s="43"/>
      <c r="D82" s="82"/>
      <c r="E82" s="170"/>
      <c r="F82" s="170"/>
    </row>
    <row r="83" spans="1:6" x14ac:dyDescent="0.25">
      <c r="A83" s="41">
        <v>130126</v>
      </c>
      <c r="B83" s="42" t="s">
        <v>48</v>
      </c>
      <c r="C83" s="43"/>
      <c r="D83" s="82">
        <v>240543631</v>
      </c>
      <c r="E83" s="170"/>
      <c r="F83" s="170"/>
    </row>
    <row r="84" spans="1:6" x14ac:dyDescent="0.25">
      <c r="A84" s="38">
        <v>1305</v>
      </c>
      <c r="B84" s="39" t="s">
        <v>49</v>
      </c>
      <c r="C84" s="40"/>
      <c r="D84" s="81"/>
      <c r="E84" s="168">
        <f>SUM(D85:D89)</f>
        <v>0</v>
      </c>
      <c r="F84" s="170"/>
    </row>
    <row r="85" spans="1:6" x14ac:dyDescent="0.25">
      <c r="A85" s="41">
        <v>130501</v>
      </c>
      <c r="B85" s="42" t="s">
        <v>50</v>
      </c>
      <c r="C85" s="43"/>
      <c r="D85" s="82"/>
      <c r="E85" s="170"/>
      <c r="F85" s="170"/>
    </row>
    <row r="86" spans="1:6" x14ac:dyDescent="0.25">
      <c r="A86" s="41">
        <v>130502</v>
      </c>
      <c r="B86" s="42" t="s">
        <v>51</v>
      </c>
      <c r="C86" s="43"/>
      <c r="D86" s="82"/>
      <c r="E86" s="170"/>
      <c r="F86" s="170"/>
    </row>
    <row r="87" spans="1:6" x14ac:dyDescent="0.25">
      <c r="A87" s="41">
        <v>130503</v>
      </c>
      <c r="B87" s="42" t="s">
        <v>52</v>
      </c>
      <c r="C87" s="43"/>
      <c r="D87" s="82"/>
      <c r="E87" s="170"/>
      <c r="F87" s="170"/>
    </row>
    <row r="88" spans="1:6" x14ac:dyDescent="0.25">
      <c r="A88" s="41">
        <v>130504</v>
      </c>
      <c r="B88" s="42" t="s">
        <v>53</v>
      </c>
      <c r="C88" s="43"/>
      <c r="D88" s="82"/>
      <c r="E88" s="170"/>
      <c r="F88" s="170"/>
    </row>
    <row r="89" spans="1:6" x14ac:dyDescent="0.25">
      <c r="A89" s="41">
        <v>130505</v>
      </c>
      <c r="B89" s="42" t="s">
        <v>44</v>
      </c>
      <c r="C89" s="43"/>
      <c r="D89" s="82"/>
      <c r="E89" s="170"/>
      <c r="F89" s="170"/>
    </row>
    <row r="90" spans="1:6" x14ac:dyDescent="0.25">
      <c r="A90" s="38">
        <v>1308</v>
      </c>
      <c r="B90" s="39" t="s">
        <v>54</v>
      </c>
      <c r="C90" s="40"/>
      <c r="D90" s="81"/>
      <c r="E90" s="168">
        <f>SUM(D91:D92)</f>
        <v>0</v>
      </c>
      <c r="F90" s="170"/>
    </row>
    <row r="91" spans="1:6" x14ac:dyDescent="0.25">
      <c r="A91" s="41">
        <v>130801</v>
      </c>
      <c r="B91" s="42" t="s">
        <v>55</v>
      </c>
      <c r="C91" s="43"/>
      <c r="D91" s="82"/>
      <c r="E91" s="170"/>
      <c r="F91" s="170"/>
    </row>
    <row r="92" spans="1:6" x14ac:dyDescent="0.25">
      <c r="A92" s="41">
        <v>130802</v>
      </c>
      <c r="B92" s="42" t="s">
        <v>56</v>
      </c>
      <c r="C92" s="43"/>
      <c r="D92" s="82"/>
      <c r="E92" s="170"/>
      <c r="F92" s="170"/>
    </row>
    <row r="93" spans="1:6" x14ac:dyDescent="0.25">
      <c r="A93" s="38">
        <v>1311</v>
      </c>
      <c r="B93" s="39" t="s">
        <v>57</v>
      </c>
      <c r="C93" s="40"/>
      <c r="D93" s="81"/>
      <c r="E93" s="168">
        <f>SUM(D94:D100)</f>
        <v>0</v>
      </c>
      <c r="F93" s="170"/>
    </row>
    <row r="94" spans="1:6" x14ac:dyDescent="0.25">
      <c r="A94" s="41">
        <v>131101</v>
      </c>
      <c r="B94" s="42" t="s">
        <v>58</v>
      </c>
      <c r="C94" s="43"/>
      <c r="D94" s="82"/>
      <c r="E94" s="170"/>
      <c r="F94" s="170"/>
    </row>
    <row r="95" spans="1:6" x14ac:dyDescent="0.25">
      <c r="A95" s="41">
        <v>131102</v>
      </c>
      <c r="B95" s="42" t="s">
        <v>59</v>
      </c>
      <c r="C95" s="43"/>
      <c r="D95" s="82"/>
      <c r="E95" s="170"/>
      <c r="F95" s="170"/>
    </row>
    <row r="96" spans="1:6" x14ac:dyDescent="0.25">
      <c r="A96" s="41">
        <v>131103</v>
      </c>
      <c r="B96" s="42" t="s">
        <v>60</v>
      </c>
      <c r="C96" s="43"/>
      <c r="D96" s="82"/>
      <c r="E96" s="170"/>
      <c r="F96" s="170"/>
    </row>
    <row r="97" spans="1:6" x14ac:dyDescent="0.25">
      <c r="A97" s="41">
        <v>131104</v>
      </c>
      <c r="B97" s="42" t="s">
        <v>61</v>
      </c>
      <c r="C97" s="43"/>
      <c r="D97" s="82"/>
      <c r="E97" s="170"/>
      <c r="F97" s="170"/>
    </row>
    <row r="98" spans="1:6" x14ac:dyDescent="0.25">
      <c r="A98" s="41">
        <v>131105</v>
      </c>
      <c r="B98" s="42" t="s">
        <v>62</v>
      </c>
      <c r="C98" s="43"/>
      <c r="D98" s="82"/>
      <c r="E98" s="170"/>
      <c r="F98" s="170"/>
    </row>
    <row r="99" spans="1:6" x14ac:dyDescent="0.25">
      <c r="A99" s="41">
        <v>131106</v>
      </c>
      <c r="B99" s="42" t="s">
        <v>63</v>
      </c>
      <c r="C99" s="43"/>
      <c r="D99" s="82"/>
      <c r="E99" s="170"/>
      <c r="F99" s="170"/>
    </row>
    <row r="100" spans="1:6" x14ac:dyDescent="0.25">
      <c r="A100" s="41">
        <v>131107</v>
      </c>
      <c r="B100" s="42" t="s">
        <v>64</v>
      </c>
      <c r="C100" s="43"/>
      <c r="D100" s="82"/>
      <c r="E100" s="170"/>
      <c r="F100" s="170"/>
    </row>
    <row r="101" spans="1:6" x14ac:dyDescent="0.25">
      <c r="A101" s="38">
        <v>1312</v>
      </c>
      <c r="B101" s="39" t="s">
        <v>65</v>
      </c>
      <c r="C101" s="40"/>
      <c r="D101" s="81"/>
      <c r="E101" s="168">
        <f>SUM(D102:D108)</f>
        <v>0</v>
      </c>
      <c r="F101" s="170"/>
    </row>
    <row r="102" spans="1:6" x14ac:dyDescent="0.25">
      <c r="A102" s="41">
        <v>131201</v>
      </c>
      <c r="B102" s="42" t="s">
        <v>58</v>
      </c>
      <c r="C102" s="43"/>
      <c r="D102" s="82"/>
      <c r="E102" s="170"/>
      <c r="F102" s="170"/>
    </row>
    <row r="103" spans="1:6" x14ac:dyDescent="0.25">
      <c r="A103" s="41">
        <v>131202</v>
      </c>
      <c r="B103" s="42" t="s">
        <v>59</v>
      </c>
      <c r="C103" s="43"/>
      <c r="D103" s="82"/>
      <c r="E103" s="170"/>
      <c r="F103" s="170"/>
    </row>
    <row r="104" spans="1:6" x14ac:dyDescent="0.25">
      <c r="A104" s="41">
        <v>131203</v>
      </c>
      <c r="B104" s="42" t="s">
        <v>60</v>
      </c>
      <c r="C104" s="43"/>
      <c r="D104" s="82"/>
      <c r="E104" s="170"/>
      <c r="F104" s="170"/>
    </row>
    <row r="105" spans="1:6" x14ac:dyDescent="0.25">
      <c r="A105" s="41">
        <v>131204</v>
      </c>
      <c r="B105" s="42" t="s">
        <v>61</v>
      </c>
      <c r="C105" s="43"/>
      <c r="D105" s="82"/>
      <c r="E105" s="170"/>
      <c r="F105" s="170"/>
    </row>
    <row r="106" spans="1:6" x14ac:dyDescent="0.25">
      <c r="A106" s="41">
        <v>131205</v>
      </c>
      <c r="B106" s="42" t="s">
        <v>62</v>
      </c>
      <c r="C106" s="43"/>
      <c r="D106" s="82"/>
      <c r="E106" s="170"/>
      <c r="F106" s="170"/>
    </row>
    <row r="107" spans="1:6" x14ac:dyDescent="0.25">
      <c r="A107" s="41">
        <v>131206</v>
      </c>
      <c r="B107" s="42" t="s">
        <v>63</v>
      </c>
      <c r="C107" s="43"/>
      <c r="D107" s="82"/>
      <c r="E107" s="170"/>
      <c r="F107" s="170"/>
    </row>
    <row r="108" spans="1:6" x14ac:dyDescent="0.25">
      <c r="A108" s="41">
        <v>131207</v>
      </c>
      <c r="B108" s="42" t="s">
        <v>64</v>
      </c>
      <c r="C108" s="43"/>
      <c r="D108" s="82"/>
      <c r="E108" s="170"/>
      <c r="F108" s="170"/>
    </row>
    <row r="109" spans="1:6" x14ac:dyDescent="0.25">
      <c r="A109" s="38">
        <v>1313</v>
      </c>
      <c r="B109" s="39" t="s">
        <v>66</v>
      </c>
      <c r="C109" s="40"/>
      <c r="D109" s="81"/>
      <c r="E109" s="168">
        <f>SUM(D110:D134)</f>
        <v>0</v>
      </c>
      <c r="F109" s="170"/>
    </row>
    <row r="110" spans="1:6" x14ac:dyDescent="0.25">
      <c r="A110" s="41">
        <v>131301</v>
      </c>
      <c r="B110" s="42" t="s">
        <v>67</v>
      </c>
      <c r="C110" s="43"/>
      <c r="D110" s="82"/>
      <c r="E110" s="170"/>
      <c r="F110" s="170"/>
    </row>
    <row r="111" spans="1:6" x14ac:dyDescent="0.25">
      <c r="A111" s="41">
        <v>131302</v>
      </c>
      <c r="B111" s="42" t="s">
        <v>68</v>
      </c>
      <c r="C111" s="43"/>
      <c r="D111" s="82"/>
      <c r="E111" s="170"/>
      <c r="F111" s="170"/>
    </row>
    <row r="112" spans="1:6" x14ac:dyDescent="0.25">
      <c r="A112" s="41">
        <v>131303</v>
      </c>
      <c r="B112" s="42" t="s">
        <v>69</v>
      </c>
      <c r="C112" s="43"/>
      <c r="D112" s="82"/>
      <c r="E112" s="170"/>
      <c r="F112" s="170"/>
    </row>
    <row r="113" spans="1:6" x14ac:dyDescent="0.25">
      <c r="A113" s="41">
        <v>131304</v>
      </c>
      <c r="B113" s="42" t="s">
        <v>70</v>
      </c>
      <c r="C113" s="43"/>
      <c r="D113" s="82"/>
      <c r="E113" s="170"/>
      <c r="F113" s="170"/>
    </row>
    <row r="114" spans="1:6" x14ac:dyDescent="0.25">
      <c r="A114" s="41">
        <v>131305</v>
      </c>
      <c r="B114" s="42" t="s">
        <v>71</v>
      </c>
      <c r="C114" s="43"/>
      <c r="D114" s="82"/>
      <c r="E114" s="170"/>
      <c r="F114" s="170"/>
    </row>
    <row r="115" spans="1:6" x14ac:dyDescent="0.25">
      <c r="A115" s="41">
        <v>131306</v>
      </c>
      <c r="B115" s="42" t="s">
        <v>72</v>
      </c>
      <c r="C115" s="43"/>
      <c r="D115" s="82"/>
      <c r="E115" s="170"/>
      <c r="F115" s="170"/>
    </row>
    <row r="116" spans="1:6" x14ac:dyDescent="0.25">
      <c r="A116" s="41">
        <v>131307</v>
      </c>
      <c r="B116" s="42" t="s">
        <v>73</v>
      </c>
      <c r="C116" s="43"/>
      <c r="D116" s="82"/>
      <c r="E116" s="170"/>
      <c r="F116" s="170"/>
    </row>
    <row r="117" spans="1:6" x14ac:dyDescent="0.25">
      <c r="A117" s="41">
        <v>131308</v>
      </c>
      <c r="B117" s="42" t="s">
        <v>74</v>
      </c>
      <c r="C117" s="43"/>
      <c r="D117" s="82"/>
      <c r="E117" s="170"/>
      <c r="F117" s="170"/>
    </row>
    <row r="118" spans="1:6" x14ac:dyDescent="0.25">
      <c r="A118" s="41">
        <v>131309</v>
      </c>
      <c r="B118" s="42" t="s">
        <v>75</v>
      </c>
      <c r="C118" s="43"/>
      <c r="D118" s="82"/>
      <c r="E118" s="170"/>
      <c r="F118" s="170"/>
    </row>
    <row r="119" spans="1:6" x14ac:dyDescent="0.25">
      <c r="A119" s="41">
        <v>131310</v>
      </c>
      <c r="B119" s="42" t="s">
        <v>76</v>
      </c>
      <c r="C119" s="43"/>
      <c r="D119" s="82"/>
      <c r="E119" s="170"/>
      <c r="F119" s="170"/>
    </row>
    <row r="120" spans="1:6" x14ac:dyDescent="0.25">
      <c r="A120" s="41">
        <v>131311</v>
      </c>
      <c r="B120" s="42" t="s">
        <v>77</v>
      </c>
      <c r="C120" s="43"/>
      <c r="D120" s="82"/>
      <c r="E120" s="170"/>
      <c r="F120" s="170"/>
    </row>
    <row r="121" spans="1:6" x14ac:dyDescent="0.25">
      <c r="A121" s="41">
        <v>131312</v>
      </c>
      <c r="B121" s="42" t="s">
        <v>78</v>
      </c>
      <c r="C121" s="43"/>
      <c r="D121" s="82"/>
      <c r="E121" s="170"/>
      <c r="F121" s="170"/>
    </row>
    <row r="122" spans="1:6" x14ac:dyDescent="0.25">
      <c r="A122" s="41">
        <v>131313</v>
      </c>
      <c r="B122" s="42" t="s">
        <v>79</v>
      </c>
      <c r="C122" s="43"/>
      <c r="D122" s="82"/>
      <c r="E122" s="170"/>
      <c r="F122" s="170"/>
    </row>
    <row r="123" spans="1:6" x14ac:dyDescent="0.25">
      <c r="A123" s="41">
        <v>131314</v>
      </c>
      <c r="B123" s="42" t="s">
        <v>80</v>
      </c>
      <c r="C123" s="43"/>
      <c r="D123" s="82"/>
      <c r="E123" s="170"/>
      <c r="F123" s="170"/>
    </row>
    <row r="124" spans="1:6" x14ac:dyDescent="0.25">
      <c r="A124" s="41">
        <v>131315</v>
      </c>
      <c r="B124" s="42" t="s">
        <v>81</v>
      </c>
      <c r="C124" s="43"/>
      <c r="D124" s="82"/>
      <c r="E124" s="170"/>
      <c r="F124" s="170"/>
    </row>
    <row r="125" spans="1:6" x14ac:dyDescent="0.25">
      <c r="A125" s="41">
        <v>131316</v>
      </c>
      <c r="B125" s="42" t="s">
        <v>82</v>
      </c>
      <c r="C125" s="43"/>
      <c r="D125" s="82"/>
      <c r="E125" s="170"/>
      <c r="F125" s="170"/>
    </row>
    <row r="126" spans="1:6" x14ac:dyDescent="0.25">
      <c r="A126" s="41">
        <v>131317</v>
      </c>
      <c r="B126" s="42" t="s">
        <v>83</v>
      </c>
      <c r="C126" s="43"/>
      <c r="D126" s="82"/>
      <c r="E126" s="170"/>
      <c r="F126" s="170"/>
    </row>
    <row r="127" spans="1:6" x14ac:dyDescent="0.25">
      <c r="A127" s="41">
        <v>131318</v>
      </c>
      <c r="B127" s="42" t="s">
        <v>84</v>
      </c>
      <c r="C127" s="43"/>
      <c r="D127" s="82"/>
      <c r="E127" s="170"/>
      <c r="F127" s="170"/>
    </row>
    <row r="128" spans="1:6" x14ac:dyDescent="0.25">
      <c r="A128" s="41">
        <v>131319</v>
      </c>
      <c r="B128" s="42" t="s">
        <v>85</v>
      </c>
      <c r="C128" s="43"/>
      <c r="D128" s="82"/>
      <c r="E128" s="170"/>
      <c r="F128" s="170"/>
    </row>
    <row r="129" spans="1:6" x14ac:dyDescent="0.25">
      <c r="A129" s="41">
        <v>131320</v>
      </c>
      <c r="B129" s="42" t="s">
        <v>86</v>
      </c>
      <c r="C129" s="43"/>
      <c r="D129" s="82"/>
      <c r="E129" s="170"/>
      <c r="F129" s="170"/>
    </row>
    <row r="130" spans="1:6" x14ac:dyDescent="0.25">
      <c r="A130" s="41">
        <v>131321</v>
      </c>
      <c r="B130" s="42" t="s">
        <v>87</v>
      </c>
      <c r="C130" s="43"/>
      <c r="D130" s="82"/>
      <c r="E130" s="170"/>
      <c r="F130" s="170"/>
    </row>
    <row r="131" spans="1:6" x14ac:dyDescent="0.25">
      <c r="A131" s="41">
        <v>131322</v>
      </c>
      <c r="B131" s="42" t="s">
        <v>88</v>
      </c>
      <c r="C131" s="43"/>
      <c r="D131" s="82"/>
      <c r="E131" s="170"/>
      <c r="F131" s="170"/>
    </row>
    <row r="132" spans="1:6" x14ac:dyDescent="0.25">
      <c r="A132" s="41">
        <v>131323</v>
      </c>
      <c r="B132" s="42" t="s">
        <v>89</v>
      </c>
      <c r="C132" s="43"/>
      <c r="D132" s="82"/>
      <c r="E132" s="170"/>
      <c r="F132" s="170"/>
    </row>
    <row r="133" spans="1:6" x14ac:dyDescent="0.25">
      <c r="A133" s="41">
        <v>131324</v>
      </c>
      <c r="B133" s="42" t="s">
        <v>90</v>
      </c>
      <c r="C133" s="43"/>
      <c r="D133" s="82"/>
      <c r="E133" s="170"/>
      <c r="F133" s="170"/>
    </row>
    <row r="134" spans="1:6" x14ac:dyDescent="0.25">
      <c r="A134" s="41">
        <v>131326</v>
      </c>
      <c r="B134" s="42" t="s">
        <v>91</v>
      </c>
      <c r="C134" s="43"/>
      <c r="D134" s="82">
        <v>0</v>
      </c>
      <c r="E134" s="170"/>
      <c r="F134" s="170"/>
    </row>
    <row r="135" spans="1:6" x14ac:dyDescent="0.25">
      <c r="A135" s="38">
        <v>1314</v>
      </c>
      <c r="B135" s="39" t="s">
        <v>92</v>
      </c>
      <c r="C135" s="40"/>
      <c r="D135" s="81"/>
      <c r="E135" s="168">
        <f>SUM(D136:D142)</f>
        <v>14911499</v>
      </c>
      <c r="F135" s="170"/>
    </row>
    <row r="136" spans="1:6" x14ac:dyDescent="0.25">
      <c r="A136" s="41">
        <v>131401</v>
      </c>
      <c r="B136" s="42" t="s">
        <v>93</v>
      </c>
      <c r="C136" s="43"/>
      <c r="D136" s="82"/>
      <c r="E136" s="170"/>
      <c r="F136" s="170"/>
    </row>
    <row r="137" spans="1:6" x14ac:dyDescent="0.25">
      <c r="A137" s="41">
        <v>131402</v>
      </c>
      <c r="B137" s="42" t="s">
        <v>94</v>
      </c>
      <c r="C137" s="43"/>
      <c r="D137" s="82">
        <v>14911499</v>
      </c>
      <c r="E137" s="170"/>
      <c r="F137" s="170"/>
    </row>
    <row r="138" spans="1:6" x14ac:dyDescent="0.25">
      <c r="A138" s="41">
        <v>131403</v>
      </c>
      <c r="B138" s="42" t="s">
        <v>95</v>
      </c>
      <c r="C138" s="43"/>
      <c r="D138" s="82"/>
      <c r="E138" s="170"/>
      <c r="F138" s="170"/>
    </row>
    <row r="139" spans="1:6" x14ac:dyDescent="0.25">
      <c r="A139" s="41">
        <v>131404</v>
      </c>
      <c r="B139" s="42" t="s">
        <v>96</v>
      </c>
      <c r="C139" s="43"/>
      <c r="D139" s="82"/>
      <c r="E139" s="170"/>
      <c r="F139" s="170"/>
    </row>
    <row r="140" spans="1:6" x14ac:dyDescent="0.25">
      <c r="A140" s="41">
        <v>131405</v>
      </c>
      <c r="B140" s="42" t="s">
        <v>97</v>
      </c>
      <c r="C140" s="43"/>
      <c r="D140" s="82"/>
      <c r="E140" s="170"/>
      <c r="F140" s="170"/>
    </row>
    <row r="141" spans="1:6" x14ac:dyDescent="0.25">
      <c r="A141" s="41">
        <v>131406</v>
      </c>
      <c r="B141" s="42" t="s">
        <v>98</v>
      </c>
      <c r="C141" s="43"/>
      <c r="D141" s="82"/>
      <c r="E141" s="170"/>
      <c r="F141" s="170"/>
    </row>
    <row r="142" spans="1:6" x14ac:dyDescent="0.25">
      <c r="A142" s="41">
        <v>131407</v>
      </c>
      <c r="B142" s="42" t="s">
        <v>99</v>
      </c>
      <c r="C142" s="43"/>
      <c r="D142" s="82"/>
      <c r="E142" s="170"/>
      <c r="F142" s="170"/>
    </row>
    <row r="143" spans="1:6" x14ac:dyDescent="0.25">
      <c r="A143" s="38">
        <v>1315</v>
      </c>
      <c r="B143" s="39" t="s">
        <v>100</v>
      </c>
      <c r="C143" s="40"/>
      <c r="D143" s="81"/>
      <c r="E143" s="168">
        <f>SUM(D144:D147)</f>
        <v>0</v>
      </c>
      <c r="F143" s="170"/>
    </row>
    <row r="144" spans="1:6" x14ac:dyDescent="0.25">
      <c r="A144" s="41">
        <v>131501</v>
      </c>
      <c r="B144" s="42" t="s">
        <v>101</v>
      </c>
      <c r="C144" s="43"/>
      <c r="D144" s="82"/>
      <c r="E144" s="170"/>
      <c r="F144" s="170"/>
    </row>
    <row r="145" spans="1:6" x14ac:dyDescent="0.25">
      <c r="A145" s="41">
        <v>131502</v>
      </c>
      <c r="B145" s="42" t="s">
        <v>102</v>
      </c>
      <c r="C145" s="43"/>
      <c r="D145" s="82"/>
      <c r="E145" s="170"/>
      <c r="F145" s="170"/>
    </row>
    <row r="146" spans="1:6" x14ac:dyDescent="0.25">
      <c r="A146" s="41">
        <v>131503</v>
      </c>
      <c r="B146" s="42" t="s">
        <v>103</v>
      </c>
      <c r="C146" s="43"/>
      <c r="D146" s="82"/>
      <c r="E146" s="170"/>
      <c r="F146" s="170"/>
    </row>
    <row r="147" spans="1:6" x14ac:dyDescent="0.25">
      <c r="A147" s="41">
        <v>131504</v>
      </c>
      <c r="B147" s="42" t="s">
        <v>104</v>
      </c>
      <c r="C147" s="43"/>
      <c r="D147" s="82"/>
      <c r="E147" s="170"/>
      <c r="F147" s="170"/>
    </row>
    <row r="148" spans="1:6" x14ac:dyDescent="0.25">
      <c r="A148" s="38">
        <v>1316</v>
      </c>
      <c r="B148" s="39" t="s">
        <v>105</v>
      </c>
      <c r="C148" s="40"/>
      <c r="D148" s="81"/>
      <c r="E148" s="168">
        <f>SUM(D149:D155)</f>
        <v>0</v>
      </c>
      <c r="F148" s="170"/>
    </row>
    <row r="149" spans="1:6" x14ac:dyDescent="0.25">
      <c r="A149" s="41">
        <v>131601</v>
      </c>
      <c r="B149" s="42" t="s">
        <v>106</v>
      </c>
      <c r="C149" s="43"/>
      <c r="D149" s="82"/>
      <c r="E149" s="170"/>
      <c r="F149" s="170"/>
    </row>
    <row r="150" spans="1:6" x14ac:dyDescent="0.25">
      <c r="A150" s="41">
        <v>131602</v>
      </c>
      <c r="B150" s="42" t="s">
        <v>107</v>
      </c>
      <c r="C150" s="43"/>
      <c r="D150" s="82"/>
      <c r="E150" s="170"/>
      <c r="F150" s="170"/>
    </row>
    <row r="151" spans="1:6" x14ac:dyDescent="0.25">
      <c r="A151" s="41">
        <v>131603</v>
      </c>
      <c r="B151" s="42" t="s">
        <v>108</v>
      </c>
      <c r="C151" s="43"/>
      <c r="D151" s="82"/>
      <c r="E151" s="170"/>
      <c r="F151" s="170"/>
    </row>
    <row r="152" spans="1:6" x14ac:dyDescent="0.25">
      <c r="A152" s="41">
        <v>131604</v>
      </c>
      <c r="B152" s="42" t="s">
        <v>109</v>
      </c>
      <c r="C152" s="43"/>
      <c r="D152" s="82"/>
      <c r="E152" s="170"/>
      <c r="F152" s="170"/>
    </row>
    <row r="153" spans="1:6" x14ac:dyDescent="0.25">
      <c r="A153" s="41">
        <v>131605</v>
      </c>
      <c r="B153" s="42" t="s">
        <v>110</v>
      </c>
      <c r="C153" s="43"/>
      <c r="D153" s="82"/>
      <c r="E153" s="170"/>
      <c r="F153" s="170"/>
    </row>
    <row r="154" spans="1:6" x14ac:dyDescent="0.25">
      <c r="A154" s="41">
        <v>131606</v>
      </c>
      <c r="B154" s="42" t="s">
        <v>111</v>
      </c>
      <c r="C154" s="43"/>
      <c r="D154" s="82"/>
      <c r="E154" s="170"/>
      <c r="F154" s="170"/>
    </row>
    <row r="155" spans="1:6" x14ac:dyDescent="0.25">
      <c r="A155" s="41">
        <v>131607</v>
      </c>
      <c r="B155" s="42" t="s">
        <v>112</v>
      </c>
      <c r="C155" s="43"/>
      <c r="D155" s="82"/>
      <c r="E155" s="170"/>
      <c r="F155" s="170"/>
    </row>
    <row r="156" spans="1:6" x14ac:dyDescent="0.25">
      <c r="A156" s="38">
        <v>1319</v>
      </c>
      <c r="B156" s="39" t="s">
        <v>113</v>
      </c>
      <c r="C156" s="40"/>
      <c r="D156" s="81"/>
      <c r="E156" s="168">
        <f>SUM(D157:D167)</f>
        <v>0</v>
      </c>
      <c r="F156" s="170"/>
    </row>
    <row r="157" spans="1:6" x14ac:dyDescent="0.25">
      <c r="A157" s="41">
        <v>131901</v>
      </c>
      <c r="B157" s="42" t="s">
        <v>114</v>
      </c>
      <c r="C157" s="43"/>
      <c r="D157" s="82"/>
      <c r="E157" s="170"/>
      <c r="F157" s="170"/>
    </row>
    <row r="158" spans="1:6" x14ac:dyDescent="0.25">
      <c r="A158" s="41">
        <v>131902</v>
      </c>
      <c r="B158" s="42" t="s">
        <v>80</v>
      </c>
      <c r="C158" s="43"/>
      <c r="D158" s="82"/>
      <c r="E158" s="170"/>
      <c r="F158" s="170"/>
    </row>
    <row r="159" spans="1:6" x14ac:dyDescent="0.25">
      <c r="A159" s="41">
        <v>131903</v>
      </c>
      <c r="B159" s="42" t="s">
        <v>82</v>
      </c>
      <c r="C159" s="43"/>
      <c r="D159" s="82"/>
      <c r="E159" s="170"/>
      <c r="F159" s="170"/>
    </row>
    <row r="160" spans="1:6" x14ac:dyDescent="0.25">
      <c r="A160" s="41">
        <v>131904</v>
      </c>
      <c r="B160" s="42" t="s">
        <v>115</v>
      </c>
      <c r="C160" s="43"/>
      <c r="D160" s="82"/>
      <c r="E160" s="170"/>
      <c r="F160" s="170"/>
    </row>
    <row r="161" spans="1:6" x14ac:dyDescent="0.25">
      <c r="A161" s="41">
        <v>131905</v>
      </c>
      <c r="B161" s="42" t="s">
        <v>116</v>
      </c>
      <c r="C161" s="43"/>
      <c r="D161" s="82"/>
      <c r="E161" s="170"/>
      <c r="F161" s="170"/>
    </row>
    <row r="162" spans="1:6" x14ac:dyDescent="0.25">
      <c r="A162" s="41">
        <v>131906</v>
      </c>
      <c r="B162" s="42" t="s">
        <v>117</v>
      </c>
      <c r="C162" s="43"/>
      <c r="D162" s="82"/>
      <c r="E162" s="170"/>
      <c r="F162" s="170"/>
    </row>
    <row r="163" spans="1:6" x14ac:dyDescent="0.25">
      <c r="A163" s="41">
        <v>131907</v>
      </c>
      <c r="B163" s="42" t="s">
        <v>118</v>
      </c>
      <c r="C163" s="43"/>
      <c r="D163" s="82"/>
      <c r="E163" s="170"/>
      <c r="F163" s="170"/>
    </row>
    <row r="164" spans="1:6" x14ac:dyDescent="0.25">
      <c r="A164" s="41">
        <v>131908</v>
      </c>
      <c r="B164" s="42" t="s">
        <v>119</v>
      </c>
      <c r="C164" s="43"/>
      <c r="D164" s="82"/>
      <c r="E164" s="170"/>
      <c r="F164" s="170"/>
    </row>
    <row r="165" spans="1:6" x14ac:dyDescent="0.25">
      <c r="A165" s="41">
        <v>131909</v>
      </c>
      <c r="B165" s="42" t="s">
        <v>120</v>
      </c>
      <c r="C165" s="43"/>
      <c r="D165" s="82"/>
      <c r="E165" s="170"/>
      <c r="F165" s="170"/>
    </row>
    <row r="166" spans="1:6" x14ac:dyDescent="0.25">
      <c r="A166" s="41">
        <v>131910</v>
      </c>
      <c r="B166" s="42" t="s">
        <v>87</v>
      </c>
      <c r="C166" s="43"/>
      <c r="D166" s="82"/>
      <c r="E166" s="170"/>
      <c r="F166" s="170"/>
    </row>
    <row r="167" spans="1:6" x14ac:dyDescent="0.25">
      <c r="A167" s="41">
        <v>131911</v>
      </c>
      <c r="B167" s="42" t="s">
        <v>121</v>
      </c>
      <c r="C167" s="43"/>
      <c r="D167" s="82"/>
      <c r="E167" s="170"/>
      <c r="F167" s="170"/>
    </row>
    <row r="168" spans="1:6" x14ac:dyDescent="0.25">
      <c r="A168" s="38">
        <v>1320</v>
      </c>
      <c r="B168" s="39" t="s">
        <v>122</v>
      </c>
      <c r="C168" s="40"/>
      <c r="D168" s="81"/>
      <c r="E168" s="168">
        <f>SUM(D169:D177)</f>
        <v>0</v>
      </c>
      <c r="F168" s="170"/>
    </row>
    <row r="169" spans="1:6" x14ac:dyDescent="0.25">
      <c r="A169" s="41">
        <v>132001</v>
      </c>
      <c r="B169" s="42" t="s">
        <v>123</v>
      </c>
      <c r="C169" s="43"/>
      <c r="D169" s="82"/>
      <c r="E169" s="170"/>
      <c r="F169" s="170"/>
    </row>
    <row r="170" spans="1:6" x14ac:dyDescent="0.25">
      <c r="A170" s="41">
        <v>132003</v>
      </c>
      <c r="B170" s="42" t="s">
        <v>124</v>
      </c>
      <c r="C170" s="43"/>
      <c r="D170" s="82"/>
      <c r="E170" s="170"/>
      <c r="F170" s="170"/>
    </row>
    <row r="171" spans="1:6" x14ac:dyDescent="0.25">
      <c r="A171" s="41">
        <v>132005</v>
      </c>
      <c r="B171" s="42" t="s">
        <v>125</v>
      </c>
      <c r="C171" s="43"/>
      <c r="D171" s="82"/>
      <c r="E171" s="170"/>
      <c r="F171" s="170"/>
    </row>
    <row r="172" spans="1:6" x14ac:dyDescent="0.25">
      <c r="A172" s="41">
        <v>132007</v>
      </c>
      <c r="B172" s="42" t="s">
        <v>66</v>
      </c>
      <c r="C172" s="43"/>
      <c r="D172" s="82"/>
      <c r="E172" s="170"/>
      <c r="F172" s="170"/>
    </row>
    <row r="173" spans="1:6" x14ac:dyDescent="0.25">
      <c r="A173" s="41">
        <v>132008</v>
      </c>
      <c r="B173" s="42" t="s">
        <v>100</v>
      </c>
      <c r="C173" s="43"/>
      <c r="D173" s="82"/>
      <c r="E173" s="170"/>
      <c r="F173" s="170"/>
    </row>
    <row r="174" spans="1:6" x14ac:dyDescent="0.25">
      <c r="A174" s="41">
        <v>132009</v>
      </c>
      <c r="B174" s="42" t="s">
        <v>126</v>
      </c>
      <c r="C174" s="43"/>
      <c r="D174" s="82"/>
      <c r="E174" s="170"/>
      <c r="F174" s="170"/>
    </row>
    <row r="175" spans="1:6" x14ac:dyDescent="0.25">
      <c r="A175" s="41">
        <v>132011</v>
      </c>
      <c r="B175" s="42" t="s">
        <v>65</v>
      </c>
      <c r="C175" s="43"/>
      <c r="D175" s="82"/>
      <c r="E175" s="170"/>
      <c r="F175" s="170"/>
    </row>
    <row r="176" spans="1:6" x14ac:dyDescent="0.25">
      <c r="A176" s="41">
        <v>132012</v>
      </c>
      <c r="B176" s="42" t="s">
        <v>57</v>
      </c>
      <c r="C176" s="43"/>
      <c r="D176" s="82"/>
      <c r="E176" s="170"/>
      <c r="F176" s="170"/>
    </row>
    <row r="177" spans="1:6" x14ac:dyDescent="0.25">
      <c r="A177" s="41">
        <v>132013</v>
      </c>
      <c r="B177" s="42" t="s">
        <v>113</v>
      </c>
      <c r="C177" s="43"/>
      <c r="D177" s="82"/>
      <c r="E177" s="170"/>
      <c r="F177" s="170"/>
    </row>
    <row r="178" spans="1:6" x14ac:dyDescent="0.25">
      <c r="A178" s="35">
        <v>14</v>
      </c>
      <c r="B178" s="36" t="s">
        <v>127</v>
      </c>
      <c r="C178" s="37"/>
      <c r="D178" s="80"/>
      <c r="E178" s="167"/>
      <c r="F178" s="167">
        <f>SUM(E179:E216)</f>
        <v>0</v>
      </c>
    </row>
    <row r="179" spans="1:6" x14ac:dyDescent="0.25">
      <c r="A179" s="38">
        <v>1401</v>
      </c>
      <c r="B179" s="39" t="s">
        <v>128</v>
      </c>
      <c r="C179" s="40"/>
      <c r="D179" s="81"/>
      <c r="E179" s="168">
        <f>SUM(D180:D192)</f>
        <v>0</v>
      </c>
      <c r="F179" s="170"/>
    </row>
    <row r="180" spans="1:6" x14ac:dyDescent="0.25">
      <c r="A180" s="41">
        <v>140101</v>
      </c>
      <c r="B180" s="42" t="s">
        <v>129</v>
      </c>
      <c r="C180" s="43"/>
      <c r="D180" s="82"/>
      <c r="E180" s="170"/>
      <c r="F180" s="170"/>
    </row>
    <row r="181" spans="1:6" x14ac:dyDescent="0.25">
      <c r="A181" s="41">
        <v>140102</v>
      </c>
      <c r="B181" s="42" t="s">
        <v>130</v>
      </c>
      <c r="C181" s="43"/>
      <c r="D181" s="82"/>
      <c r="E181" s="170"/>
      <c r="F181" s="170"/>
    </row>
    <row r="182" spans="1:6" x14ac:dyDescent="0.25">
      <c r="A182" s="41">
        <v>140103</v>
      </c>
      <c r="B182" s="42" t="s">
        <v>131</v>
      </c>
      <c r="C182" s="43"/>
      <c r="D182" s="82"/>
      <c r="E182" s="170"/>
      <c r="F182" s="170"/>
    </row>
    <row r="183" spans="1:6" x14ac:dyDescent="0.25">
      <c r="A183" s="41">
        <v>140104</v>
      </c>
      <c r="B183" s="42" t="s">
        <v>132</v>
      </c>
      <c r="C183" s="43"/>
      <c r="D183" s="82"/>
      <c r="E183" s="170"/>
      <c r="F183" s="170"/>
    </row>
    <row r="184" spans="1:6" x14ac:dyDescent="0.25">
      <c r="A184" s="41">
        <v>140105</v>
      </c>
      <c r="B184" s="42" t="s">
        <v>133</v>
      </c>
      <c r="C184" s="43"/>
      <c r="D184" s="82"/>
      <c r="E184" s="170"/>
      <c r="F184" s="170"/>
    </row>
    <row r="185" spans="1:6" x14ac:dyDescent="0.25">
      <c r="A185" s="41">
        <v>140106</v>
      </c>
      <c r="B185" s="42" t="s">
        <v>134</v>
      </c>
      <c r="C185" s="43"/>
      <c r="D185" s="82"/>
      <c r="E185" s="170"/>
      <c r="F185" s="170"/>
    </row>
    <row r="186" spans="1:6" x14ac:dyDescent="0.25">
      <c r="A186" s="41">
        <v>140107</v>
      </c>
      <c r="B186" s="42" t="s">
        <v>135</v>
      </c>
      <c r="C186" s="43"/>
      <c r="D186" s="82"/>
      <c r="E186" s="170"/>
      <c r="F186" s="170"/>
    </row>
    <row r="187" spans="1:6" x14ac:dyDescent="0.25">
      <c r="A187" s="41">
        <v>140108</v>
      </c>
      <c r="B187" s="42" t="s">
        <v>136</v>
      </c>
      <c r="C187" s="43"/>
      <c r="D187" s="82"/>
      <c r="E187" s="170"/>
      <c r="F187" s="170"/>
    </row>
    <row r="188" spans="1:6" x14ac:dyDescent="0.25">
      <c r="A188" s="41">
        <v>140109</v>
      </c>
      <c r="B188" s="42" t="s">
        <v>137</v>
      </c>
      <c r="C188" s="43"/>
      <c r="D188" s="82"/>
      <c r="E188" s="170"/>
      <c r="F188" s="170"/>
    </row>
    <row r="189" spans="1:6" x14ac:dyDescent="0.25">
      <c r="A189" s="41">
        <v>140110</v>
      </c>
      <c r="B189" s="42" t="s">
        <v>138</v>
      </c>
      <c r="C189" s="43"/>
      <c r="D189" s="82"/>
      <c r="E189" s="170"/>
      <c r="F189" s="170"/>
    </row>
    <row r="190" spans="1:6" x14ac:dyDescent="0.25">
      <c r="A190" s="41">
        <v>140111</v>
      </c>
      <c r="B190" s="42" t="s">
        <v>139</v>
      </c>
      <c r="C190" s="43"/>
      <c r="D190" s="82"/>
      <c r="E190" s="170"/>
      <c r="F190" s="170"/>
    </row>
    <row r="191" spans="1:6" x14ac:dyDescent="0.25">
      <c r="A191" s="41">
        <v>140112</v>
      </c>
      <c r="B191" s="42" t="s">
        <v>140</v>
      </c>
      <c r="C191" s="43"/>
      <c r="D191" s="82"/>
      <c r="E191" s="170"/>
      <c r="F191" s="170"/>
    </row>
    <row r="192" spans="1:6" x14ac:dyDescent="0.25">
      <c r="A192" s="41">
        <v>140113</v>
      </c>
      <c r="B192" s="42" t="s">
        <v>141</v>
      </c>
      <c r="C192" s="43"/>
      <c r="D192" s="82"/>
      <c r="E192" s="170"/>
      <c r="F192" s="170"/>
    </row>
    <row r="193" spans="1:6" x14ac:dyDescent="0.25">
      <c r="A193" s="38">
        <v>1402</v>
      </c>
      <c r="B193" s="39" t="s">
        <v>142</v>
      </c>
      <c r="C193" s="40"/>
      <c r="D193" s="81"/>
      <c r="E193" s="168">
        <f>SUM(D194:D198)</f>
        <v>0</v>
      </c>
      <c r="F193" s="170"/>
    </row>
    <row r="194" spans="1:6" x14ac:dyDescent="0.25">
      <c r="A194" s="41">
        <v>140201</v>
      </c>
      <c r="B194" s="42" t="s">
        <v>143</v>
      </c>
      <c r="C194" s="43"/>
      <c r="D194" s="82"/>
      <c r="E194" s="170"/>
      <c r="F194" s="170"/>
    </row>
    <row r="195" spans="1:6" x14ac:dyDescent="0.25">
      <c r="A195" s="41">
        <v>140202</v>
      </c>
      <c r="B195" s="42" t="s">
        <v>144</v>
      </c>
      <c r="C195" s="43"/>
      <c r="D195" s="82"/>
      <c r="E195" s="170"/>
      <c r="F195" s="170"/>
    </row>
    <row r="196" spans="1:6" x14ac:dyDescent="0.25">
      <c r="A196" s="41">
        <v>140203</v>
      </c>
      <c r="B196" s="42" t="s">
        <v>139</v>
      </c>
      <c r="C196" s="43"/>
      <c r="D196" s="82"/>
      <c r="E196" s="170"/>
      <c r="F196" s="170"/>
    </row>
    <row r="197" spans="1:6" x14ac:dyDescent="0.25">
      <c r="A197" s="41">
        <v>140204</v>
      </c>
      <c r="B197" s="42" t="s">
        <v>140</v>
      </c>
      <c r="C197" s="43"/>
      <c r="D197" s="82"/>
      <c r="E197" s="170"/>
      <c r="F197" s="170"/>
    </row>
    <row r="198" spans="1:6" x14ac:dyDescent="0.25">
      <c r="A198" s="41">
        <v>140205</v>
      </c>
      <c r="B198" s="42" t="s">
        <v>141</v>
      </c>
      <c r="C198" s="43"/>
      <c r="D198" s="82"/>
      <c r="E198" s="170"/>
      <c r="F198" s="170"/>
    </row>
    <row r="199" spans="1:6" x14ac:dyDescent="0.25">
      <c r="A199" s="38">
        <v>1403</v>
      </c>
      <c r="B199" s="39" t="s">
        <v>2080</v>
      </c>
      <c r="C199" s="40"/>
      <c r="D199" s="81"/>
      <c r="E199" s="168">
        <f>SUM(D200:D213)</f>
        <v>0</v>
      </c>
      <c r="F199" s="170"/>
    </row>
    <row r="200" spans="1:6" x14ac:dyDescent="0.25">
      <c r="A200" s="41">
        <v>140301</v>
      </c>
      <c r="B200" s="42" t="s">
        <v>130</v>
      </c>
      <c r="C200" s="43"/>
      <c r="D200" s="82"/>
      <c r="E200" s="170"/>
      <c r="F200" s="170"/>
    </row>
    <row r="201" spans="1:6" x14ac:dyDescent="0.25">
      <c r="A201" s="41">
        <v>140302</v>
      </c>
      <c r="B201" s="42" t="s">
        <v>131</v>
      </c>
      <c r="C201" s="43"/>
      <c r="D201" s="82"/>
      <c r="E201" s="170"/>
      <c r="F201" s="170"/>
    </row>
    <row r="202" spans="1:6" x14ac:dyDescent="0.25">
      <c r="A202" s="41">
        <v>140303</v>
      </c>
      <c r="B202" s="42" t="s">
        <v>132</v>
      </c>
      <c r="C202" s="43"/>
      <c r="D202" s="82"/>
      <c r="E202" s="170"/>
      <c r="F202" s="170"/>
    </row>
    <row r="203" spans="1:6" x14ac:dyDescent="0.25">
      <c r="A203" s="41">
        <v>140304</v>
      </c>
      <c r="B203" s="42" t="s">
        <v>133</v>
      </c>
      <c r="C203" s="43"/>
      <c r="D203" s="82"/>
      <c r="E203" s="170"/>
      <c r="F203" s="170"/>
    </row>
    <row r="204" spans="1:6" x14ac:dyDescent="0.25">
      <c r="A204" s="41">
        <v>140305</v>
      </c>
      <c r="B204" s="42" t="s">
        <v>134</v>
      </c>
      <c r="C204" s="43"/>
      <c r="D204" s="82"/>
      <c r="E204" s="170"/>
      <c r="F204" s="170"/>
    </row>
    <row r="205" spans="1:6" x14ac:dyDescent="0.25">
      <c r="A205" s="41">
        <v>140306</v>
      </c>
      <c r="B205" s="42" t="s">
        <v>135</v>
      </c>
      <c r="C205" s="43"/>
      <c r="D205" s="82"/>
      <c r="E205" s="170"/>
      <c r="F205" s="170"/>
    </row>
    <row r="206" spans="1:6" x14ac:dyDescent="0.25">
      <c r="A206" s="41">
        <v>140307</v>
      </c>
      <c r="B206" s="42" t="s">
        <v>136</v>
      </c>
      <c r="C206" s="43"/>
      <c r="D206" s="82"/>
      <c r="E206" s="170"/>
      <c r="F206" s="170"/>
    </row>
    <row r="207" spans="1:6" x14ac:dyDescent="0.25">
      <c r="A207" s="41">
        <v>140308</v>
      </c>
      <c r="B207" s="42" t="s">
        <v>137</v>
      </c>
      <c r="C207" s="43"/>
      <c r="D207" s="82"/>
      <c r="E207" s="170"/>
      <c r="F207" s="170"/>
    </row>
    <row r="208" spans="1:6" x14ac:dyDescent="0.25">
      <c r="A208" s="41">
        <v>140309</v>
      </c>
      <c r="B208" s="42" t="s">
        <v>138</v>
      </c>
      <c r="C208" s="43"/>
      <c r="D208" s="82"/>
      <c r="E208" s="170"/>
      <c r="F208" s="170"/>
    </row>
    <row r="209" spans="1:6" x14ac:dyDescent="0.25">
      <c r="A209" s="41">
        <v>140310</v>
      </c>
      <c r="B209" s="42" t="s">
        <v>145</v>
      </c>
      <c r="C209" s="43"/>
      <c r="D209" s="82"/>
      <c r="E209" s="170"/>
      <c r="F209" s="170"/>
    </row>
    <row r="210" spans="1:6" x14ac:dyDescent="0.25">
      <c r="A210" s="41">
        <v>140311</v>
      </c>
      <c r="B210" s="42" t="s">
        <v>146</v>
      </c>
      <c r="C210" s="43"/>
      <c r="D210" s="82"/>
      <c r="E210" s="170"/>
      <c r="F210" s="170"/>
    </row>
    <row r="211" spans="1:6" x14ac:dyDescent="0.25">
      <c r="A211" s="41">
        <v>140312</v>
      </c>
      <c r="B211" s="42" t="s">
        <v>140</v>
      </c>
      <c r="C211" s="43"/>
      <c r="D211" s="82"/>
      <c r="E211" s="170"/>
      <c r="F211" s="170"/>
    </row>
    <row r="212" spans="1:6" x14ac:dyDescent="0.25">
      <c r="A212" s="41">
        <v>140313</v>
      </c>
      <c r="B212" s="42" t="s">
        <v>141</v>
      </c>
      <c r="C212" s="43"/>
      <c r="D212" s="82"/>
      <c r="E212" s="170"/>
      <c r="F212" s="170"/>
    </row>
    <row r="213" spans="1:6" x14ac:dyDescent="0.25">
      <c r="A213" s="41">
        <v>140314</v>
      </c>
      <c r="B213" s="42" t="s">
        <v>139</v>
      </c>
      <c r="C213" s="43"/>
      <c r="D213" s="82"/>
      <c r="E213" s="170"/>
      <c r="F213" s="170"/>
    </row>
    <row r="214" spans="1:6" x14ac:dyDescent="0.25">
      <c r="A214" s="38">
        <v>1404</v>
      </c>
      <c r="B214" s="39" t="s">
        <v>2081</v>
      </c>
      <c r="C214" s="40"/>
      <c r="D214" s="81"/>
      <c r="E214" s="168">
        <f>SUM(D215)</f>
        <v>0</v>
      </c>
      <c r="F214" s="170"/>
    </row>
    <row r="215" spans="1:6" x14ac:dyDescent="0.25">
      <c r="A215" s="41">
        <v>140401</v>
      </c>
      <c r="B215" s="42" t="s">
        <v>2081</v>
      </c>
      <c r="C215" s="43"/>
      <c r="D215" s="82"/>
      <c r="E215" s="170"/>
      <c r="F215" s="170"/>
    </row>
    <row r="216" spans="1:6" x14ac:dyDescent="0.25">
      <c r="A216" s="38">
        <v>1405</v>
      </c>
      <c r="B216" s="39" t="s">
        <v>147</v>
      </c>
      <c r="C216" s="40"/>
      <c r="D216" s="81"/>
      <c r="E216" s="168">
        <f>SUM(D217:D219)</f>
        <v>0</v>
      </c>
      <c r="F216" s="170"/>
    </row>
    <row r="217" spans="1:6" x14ac:dyDescent="0.25">
      <c r="A217" s="41">
        <v>140501</v>
      </c>
      <c r="B217" s="42" t="s">
        <v>128</v>
      </c>
      <c r="C217" s="43"/>
      <c r="D217" s="82"/>
      <c r="E217" s="170"/>
      <c r="F217" s="170"/>
    </row>
    <row r="218" spans="1:6" x14ac:dyDescent="0.25">
      <c r="A218" s="41">
        <v>140502</v>
      </c>
      <c r="B218" s="42" t="s">
        <v>142</v>
      </c>
      <c r="C218" s="43"/>
      <c r="D218" s="82"/>
      <c r="E218" s="170"/>
      <c r="F218" s="170"/>
    </row>
    <row r="219" spans="1:6" x14ac:dyDescent="0.25">
      <c r="A219" s="41">
        <v>140503</v>
      </c>
      <c r="B219" s="42" t="s">
        <v>2082</v>
      </c>
      <c r="C219" s="43"/>
      <c r="D219" s="82"/>
      <c r="E219" s="170"/>
      <c r="F219" s="170"/>
    </row>
    <row r="220" spans="1:6" x14ac:dyDescent="0.25">
      <c r="A220" s="35">
        <v>15</v>
      </c>
      <c r="B220" s="36" t="s">
        <v>148</v>
      </c>
      <c r="C220" s="37"/>
      <c r="D220" s="80"/>
      <c r="E220" s="167"/>
      <c r="F220" s="167">
        <f>SUM(E221:E308)</f>
        <v>0</v>
      </c>
    </row>
    <row r="221" spans="1:6" x14ac:dyDescent="0.25">
      <c r="A221" s="38">
        <v>1501</v>
      </c>
      <c r="B221" s="39" t="s">
        <v>149</v>
      </c>
      <c r="C221" s="40"/>
      <c r="D221" s="81"/>
      <c r="E221" s="168">
        <f>SUM(D222:D292)</f>
        <v>0</v>
      </c>
      <c r="F221" s="170"/>
    </row>
    <row r="222" spans="1:6" x14ac:dyDescent="0.25">
      <c r="A222" s="41">
        <v>150101</v>
      </c>
      <c r="B222" s="42" t="s">
        <v>58</v>
      </c>
      <c r="C222" s="43"/>
      <c r="D222" s="82"/>
      <c r="E222" s="170"/>
      <c r="F222" s="170"/>
    </row>
    <row r="223" spans="1:6" x14ac:dyDescent="0.25">
      <c r="A223" s="41">
        <v>150102</v>
      </c>
      <c r="B223" s="42" t="s">
        <v>150</v>
      </c>
      <c r="C223" s="43"/>
      <c r="D223" s="82"/>
      <c r="E223" s="170"/>
      <c r="F223" s="170"/>
    </row>
    <row r="224" spans="1:6" x14ac:dyDescent="0.25">
      <c r="A224" s="41">
        <v>150103</v>
      </c>
      <c r="B224" s="42" t="s">
        <v>151</v>
      </c>
      <c r="C224" s="43"/>
      <c r="D224" s="82"/>
      <c r="E224" s="170"/>
      <c r="F224" s="170"/>
    </row>
    <row r="225" spans="1:6" x14ac:dyDescent="0.25">
      <c r="A225" s="41">
        <v>150104</v>
      </c>
      <c r="B225" s="42" t="s">
        <v>152</v>
      </c>
      <c r="C225" s="43"/>
      <c r="D225" s="82"/>
      <c r="E225" s="170"/>
      <c r="F225" s="170"/>
    </row>
    <row r="226" spans="1:6" x14ac:dyDescent="0.25">
      <c r="A226" s="41">
        <v>150105</v>
      </c>
      <c r="B226" s="42" t="s">
        <v>153</v>
      </c>
      <c r="C226" s="43"/>
      <c r="D226" s="82"/>
      <c r="E226" s="170"/>
      <c r="F226" s="170"/>
    </row>
    <row r="227" spans="1:6" x14ac:dyDescent="0.25">
      <c r="A227" s="41">
        <v>150106</v>
      </c>
      <c r="B227" s="42" t="s">
        <v>154</v>
      </c>
      <c r="C227" s="43"/>
      <c r="D227" s="82"/>
      <c r="E227" s="170"/>
      <c r="F227" s="170"/>
    </row>
    <row r="228" spans="1:6" x14ac:dyDescent="0.25">
      <c r="A228" s="41">
        <v>150107</v>
      </c>
      <c r="B228" s="42" t="s">
        <v>155</v>
      </c>
      <c r="C228" s="43"/>
      <c r="D228" s="82"/>
      <c r="E228" s="170"/>
      <c r="F228" s="170"/>
    </row>
    <row r="229" spans="1:6" x14ac:dyDescent="0.25">
      <c r="A229" s="41">
        <v>150108</v>
      </c>
      <c r="B229" s="42" t="s">
        <v>156</v>
      </c>
      <c r="C229" s="43"/>
      <c r="D229" s="82"/>
      <c r="E229" s="170"/>
      <c r="F229" s="170"/>
    </row>
    <row r="230" spans="1:6" x14ac:dyDescent="0.25">
      <c r="A230" s="41">
        <v>150109</v>
      </c>
      <c r="B230" s="42" t="s">
        <v>157</v>
      </c>
      <c r="C230" s="43"/>
      <c r="D230" s="82"/>
      <c r="E230" s="170"/>
      <c r="F230" s="170"/>
    </row>
    <row r="231" spans="1:6" x14ac:dyDescent="0.25">
      <c r="A231" s="41">
        <v>150110</v>
      </c>
      <c r="B231" s="42" t="s">
        <v>158</v>
      </c>
      <c r="C231" s="43"/>
      <c r="D231" s="82"/>
      <c r="E231" s="170"/>
      <c r="F231" s="170"/>
    </row>
    <row r="232" spans="1:6" x14ac:dyDescent="0.25">
      <c r="A232" s="41">
        <v>150111</v>
      </c>
      <c r="B232" s="42" t="s">
        <v>159</v>
      </c>
      <c r="C232" s="43"/>
      <c r="D232" s="82"/>
      <c r="E232" s="170"/>
      <c r="F232" s="170"/>
    </row>
    <row r="233" spans="1:6" x14ac:dyDescent="0.25">
      <c r="A233" s="41">
        <v>150112</v>
      </c>
      <c r="B233" s="42" t="s">
        <v>160</v>
      </c>
      <c r="C233" s="43"/>
      <c r="D233" s="82"/>
      <c r="E233" s="170"/>
      <c r="F233" s="170"/>
    </row>
    <row r="234" spans="1:6" x14ac:dyDescent="0.25">
      <c r="A234" s="41">
        <v>150113</v>
      </c>
      <c r="B234" s="42" t="s">
        <v>161</v>
      </c>
      <c r="C234" s="43"/>
      <c r="D234" s="82"/>
      <c r="E234" s="170"/>
      <c r="F234" s="170"/>
    </row>
    <row r="235" spans="1:6" x14ac:dyDescent="0.25">
      <c r="A235" s="41">
        <v>150114</v>
      </c>
      <c r="B235" s="42" t="s">
        <v>162</v>
      </c>
      <c r="C235" s="43"/>
      <c r="D235" s="82"/>
      <c r="E235" s="170"/>
      <c r="F235" s="170"/>
    </row>
    <row r="236" spans="1:6" x14ac:dyDescent="0.25">
      <c r="A236" s="41">
        <v>150115</v>
      </c>
      <c r="B236" s="42" t="s">
        <v>163</v>
      </c>
      <c r="C236" s="43"/>
      <c r="D236" s="82"/>
      <c r="E236" s="170"/>
      <c r="F236" s="170"/>
    </row>
    <row r="237" spans="1:6" x14ac:dyDescent="0.25">
      <c r="A237" s="41">
        <v>150116</v>
      </c>
      <c r="B237" s="42" t="s">
        <v>164</v>
      </c>
      <c r="C237" s="43"/>
      <c r="D237" s="82"/>
      <c r="E237" s="170"/>
      <c r="F237" s="170"/>
    </row>
    <row r="238" spans="1:6" x14ac:dyDescent="0.25">
      <c r="A238" s="41">
        <v>150117</v>
      </c>
      <c r="B238" s="42" t="s">
        <v>165</v>
      </c>
      <c r="C238" s="43"/>
      <c r="D238" s="82"/>
      <c r="E238" s="170"/>
      <c r="F238" s="170"/>
    </row>
    <row r="239" spans="1:6" x14ac:dyDescent="0.25">
      <c r="A239" s="41">
        <v>150118</v>
      </c>
      <c r="B239" s="42" t="s">
        <v>166</v>
      </c>
      <c r="C239" s="43"/>
      <c r="D239" s="82"/>
      <c r="E239" s="170"/>
      <c r="F239" s="170"/>
    </row>
    <row r="240" spans="1:6" x14ac:dyDescent="0.25">
      <c r="A240" s="41">
        <v>150119</v>
      </c>
      <c r="B240" s="42" t="s">
        <v>167</v>
      </c>
      <c r="C240" s="43"/>
      <c r="D240" s="82"/>
      <c r="E240" s="170"/>
      <c r="F240" s="170"/>
    </row>
    <row r="241" spans="1:6" x14ac:dyDescent="0.25">
      <c r="A241" s="41">
        <v>150120</v>
      </c>
      <c r="B241" s="42" t="s">
        <v>168</v>
      </c>
      <c r="C241" s="43"/>
      <c r="D241" s="82"/>
      <c r="E241" s="170"/>
      <c r="F241" s="170"/>
    </row>
    <row r="242" spans="1:6" x14ac:dyDescent="0.25">
      <c r="A242" s="41">
        <v>150121</v>
      </c>
      <c r="B242" s="42" t="s">
        <v>169</v>
      </c>
      <c r="C242" s="43"/>
      <c r="D242" s="82"/>
      <c r="E242" s="170"/>
      <c r="F242" s="170"/>
    </row>
    <row r="243" spans="1:6" x14ac:dyDescent="0.25">
      <c r="A243" s="41">
        <v>150122</v>
      </c>
      <c r="B243" s="42" t="s">
        <v>170</v>
      </c>
      <c r="C243" s="43"/>
      <c r="D243" s="82"/>
      <c r="E243" s="170"/>
      <c r="F243" s="170"/>
    </row>
    <row r="244" spans="1:6" x14ac:dyDescent="0.25">
      <c r="A244" s="41">
        <v>150123</v>
      </c>
      <c r="B244" s="42" t="s">
        <v>171</v>
      </c>
      <c r="C244" s="43"/>
      <c r="D244" s="82"/>
      <c r="E244" s="170"/>
      <c r="F244" s="170"/>
    </row>
    <row r="245" spans="1:6" x14ac:dyDescent="0.25">
      <c r="A245" s="41">
        <v>150124</v>
      </c>
      <c r="B245" s="42" t="s">
        <v>172</v>
      </c>
      <c r="C245" s="43"/>
      <c r="D245" s="82"/>
      <c r="E245" s="170"/>
      <c r="F245" s="170"/>
    </row>
    <row r="246" spans="1:6" x14ac:dyDescent="0.25">
      <c r="A246" s="41">
        <v>150125</v>
      </c>
      <c r="B246" s="42" t="s">
        <v>173</v>
      </c>
      <c r="C246" s="43"/>
      <c r="D246" s="82"/>
      <c r="E246" s="170"/>
      <c r="F246" s="170"/>
    </row>
    <row r="247" spans="1:6" x14ac:dyDescent="0.25">
      <c r="A247" s="41">
        <v>150126</v>
      </c>
      <c r="B247" s="42" t="s">
        <v>174</v>
      </c>
      <c r="C247" s="43"/>
      <c r="D247" s="82"/>
      <c r="E247" s="170"/>
      <c r="F247" s="170"/>
    </row>
    <row r="248" spans="1:6" x14ac:dyDescent="0.25">
      <c r="A248" s="41">
        <v>150127</v>
      </c>
      <c r="B248" s="42" t="s">
        <v>175</v>
      </c>
      <c r="C248" s="43"/>
      <c r="D248" s="82"/>
      <c r="E248" s="170"/>
      <c r="F248" s="170"/>
    </row>
    <row r="249" spans="1:6" x14ac:dyDescent="0.25">
      <c r="A249" s="41">
        <v>150128</v>
      </c>
      <c r="B249" s="42" t="s">
        <v>176</v>
      </c>
      <c r="C249" s="43"/>
      <c r="D249" s="82"/>
      <c r="E249" s="170"/>
      <c r="F249" s="170"/>
    </row>
    <row r="250" spans="1:6" x14ac:dyDescent="0.25">
      <c r="A250" s="41">
        <v>150129</v>
      </c>
      <c r="B250" s="42" t="s">
        <v>177</v>
      </c>
      <c r="C250" s="43"/>
      <c r="D250" s="82"/>
      <c r="E250" s="170"/>
      <c r="F250" s="170"/>
    </row>
    <row r="251" spans="1:6" x14ac:dyDescent="0.25">
      <c r="A251" s="41">
        <v>150130</v>
      </c>
      <c r="B251" s="42" t="s">
        <v>178</v>
      </c>
      <c r="C251" s="43"/>
      <c r="D251" s="82"/>
      <c r="E251" s="170"/>
      <c r="F251" s="170"/>
    </row>
    <row r="252" spans="1:6" x14ac:dyDescent="0.25">
      <c r="A252" s="41">
        <v>150131</v>
      </c>
      <c r="B252" s="42" t="s">
        <v>179</v>
      </c>
      <c r="C252" s="43"/>
      <c r="D252" s="82"/>
      <c r="E252" s="170"/>
      <c r="F252" s="170"/>
    </row>
    <row r="253" spans="1:6" x14ac:dyDescent="0.25">
      <c r="A253" s="41">
        <v>150132</v>
      </c>
      <c r="B253" s="42" t="s">
        <v>180</v>
      </c>
      <c r="C253" s="43"/>
      <c r="D253" s="82"/>
      <c r="E253" s="170"/>
      <c r="F253" s="170"/>
    </row>
    <row r="254" spans="1:6" x14ac:dyDescent="0.25">
      <c r="A254" s="41">
        <v>150133</v>
      </c>
      <c r="B254" s="42" t="s">
        <v>181</v>
      </c>
      <c r="C254" s="43"/>
      <c r="D254" s="82"/>
      <c r="E254" s="170"/>
      <c r="F254" s="170"/>
    </row>
    <row r="255" spans="1:6" x14ac:dyDescent="0.25">
      <c r="A255" s="41">
        <v>150134</v>
      </c>
      <c r="B255" s="42" t="s">
        <v>2083</v>
      </c>
      <c r="C255" s="43"/>
      <c r="D255" s="82"/>
      <c r="E255" s="170"/>
      <c r="F255" s="170"/>
    </row>
    <row r="256" spans="1:6" x14ac:dyDescent="0.25">
      <c r="A256" s="41">
        <v>150135</v>
      </c>
      <c r="B256" s="42" t="s">
        <v>182</v>
      </c>
      <c r="C256" s="43"/>
      <c r="D256" s="82"/>
      <c r="E256" s="170"/>
      <c r="F256" s="170"/>
    </row>
    <row r="257" spans="1:6" x14ac:dyDescent="0.25">
      <c r="A257" s="41">
        <v>150136</v>
      </c>
      <c r="B257" s="42" t="s">
        <v>183</v>
      </c>
      <c r="C257" s="43"/>
      <c r="D257" s="82"/>
      <c r="E257" s="170"/>
      <c r="F257" s="170"/>
    </row>
    <row r="258" spans="1:6" x14ac:dyDescent="0.25">
      <c r="A258" s="41">
        <v>150137</v>
      </c>
      <c r="B258" s="42" t="s">
        <v>184</v>
      </c>
      <c r="C258" s="43"/>
      <c r="D258" s="82"/>
      <c r="E258" s="170"/>
      <c r="F258" s="170"/>
    </row>
    <row r="259" spans="1:6" x14ac:dyDescent="0.25">
      <c r="A259" s="41">
        <v>150138</v>
      </c>
      <c r="B259" s="42" t="s">
        <v>2084</v>
      </c>
      <c r="C259" s="43"/>
      <c r="D259" s="82"/>
      <c r="E259" s="170"/>
      <c r="F259" s="170"/>
    </row>
    <row r="260" spans="1:6" x14ac:dyDescent="0.25">
      <c r="A260" s="41">
        <v>150139</v>
      </c>
      <c r="B260" s="42" t="s">
        <v>2085</v>
      </c>
      <c r="C260" s="43"/>
      <c r="D260" s="82"/>
      <c r="E260" s="170"/>
      <c r="F260" s="170"/>
    </row>
    <row r="261" spans="1:6" x14ac:dyDescent="0.25">
      <c r="A261" s="41">
        <v>150140</v>
      </c>
      <c r="B261" s="42" t="s">
        <v>2086</v>
      </c>
      <c r="C261" s="43"/>
      <c r="D261" s="82"/>
      <c r="E261" s="170"/>
      <c r="F261" s="170"/>
    </row>
    <row r="262" spans="1:6" x14ac:dyDescent="0.25">
      <c r="A262" s="41">
        <v>150141</v>
      </c>
      <c r="B262" s="42" t="s">
        <v>2087</v>
      </c>
      <c r="C262" s="43"/>
      <c r="D262" s="82"/>
      <c r="E262" s="170"/>
      <c r="F262" s="170"/>
    </row>
    <row r="263" spans="1:6" x14ac:dyDescent="0.25">
      <c r="A263" s="41">
        <v>150142</v>
      </c>
      <c r="B263" s="42" t="s">
        <v>2088</v>
      </c>
      <c r="C263" s="43"/>
      <c r="D263" s="82"/>
      <c r="E263" s="170"/>
      <c r="F263" s="170"/>
    </row>
    <row r="264" spans="1:6" x14ac:dyDescent="0.25">
      <c r="A264" s="41">
        <v>150143</v>
      </c>
      <c r="B264" s="42" t="s">
        <v>185</v>
      </c>
      <c r="C264" s="43"/>
      <c r="D264" s="82"/>
      <c r="E264" s="170"/>
      <c r="F264" s="170"/>
    </row>
    <row r="265" spans="1:6" x14ac:dyDescent="0.25">
      <c r="A265" s="41">
        <v>150144</v>
      </c>
      <c r="B265" s="42" t="s">
        <v>186</v>
      </c>
      <c r="C265" s="43"/>
      <c r="D265" s="82"/>
      <c r="E265" s="170"/>
      <c r="F265" s="170"/>
    </row>
    <row r="266" spans="1:6" x14ac:dyDescent="0.25">
      <c r="A266" s="41">
        <v>150145</v>
      </c>
      <c r="B266" s="42" t="s">
        <v>187</v>
      </c>
      <c r="C266" s="43"/>
      <c r="D266" s="82"/>
      <c r="E266" s="170"/>
      <c r="F266" s="170"/>
    </row>
    <row r="267" spans="1:6" x14ac:dyDescent="0.25">
      <c r="A267" s="41">
        <v>150146</v>
      </c>
      <c r="B267" s="42" t="s">
        <v>188</v>
      </c>
      <c r="C267" s="43"/>
      <c r="D267" s="82"/>
      <c r="E267" s="170"/>
      <c r="F267" s="170"/>
    </row>
    <row r="268" spans="1:6" x14ac:dyDescent="0.25">
      <c r="A268" s="41">
        <v>150147</v>
      </c>
      <c r="B268" s="42" t="s">
        <v>189</v>
      </c>
      <c r="C268" s="43"/>
      <c r="D268" s="82"/>
      <c r="E268" s="170"/>
      <c r="F268" s="170"/>
    </row>
    <row r="269" spans="1:6" x14ac:dyDescent="0.25">
      <c r="A269" s="41">
        <v>150148</v>
      </c>
      <c r="B269" s="42" t="s">
        <v>2089</v>
      </c>
      <c r="C269" s="43"/>
      <c r="D269" s="82"/>
      <c r="E269" s="170"/>
      <c r="F269" s="170"/>
    </row>
    <row r="270" spans="1:6" x14ac:dyDescent="0.25">
      <c r="A270" s="41">
        <v>150149</v>
      </c>
      <c r="B270" s="42" t="s">
        <v>2090</v>
      </c>
      <c r="C270" s="43"/>
      <c r="D270" s="82"/>
      <c r="E270" s="170"/>
      <c r="F270" s="170"/>
    </row>
    <row r="271" spans="1:6" x14ac:dyDescent="0.25">
      <c r="A271" s="41">
        <v>150150</v>
      </c>
      <c r="B271" s="42" t="s">
        <v>2091</v>
      </c>
      <c r="C271" s="43"/>
      <c r="D271" s="82"/>
      <c r="E271" s="170"/>
      <c r="F271" s="170"/>
    </row>
    <row r="272" spans="1:6" x14ac:dyDescent="0.25">
      <c r="A272" s="41">
        <v>150151</v>
      </c>
      <c r="B272" s="42" t="s">
        <v>190</v>
      </c>
      <c r="C272" s="43"/>
      <c r="D272" s="82"/>
      <c r="E272" s="170"/>
      <c r="F272" s="170"/>
    </row>
    <row r="273" spans="1:6" x14ac:dyDescent="0.25">
      <c r="A273" s="41">
        <v>150152</v>
      </c>
      <c r="B273" s="42" t="s">
        <v>191</v>
      </c>
      <c r="C273" s="43"/>
      <c r="D273" s="82"/>
      <c r="E273" s="170"/>
      <c r="F273" s="170"/>
    </row>
    <row r="274" spans="1:6" x14ac:dyDescent="0.25">
      <c r="A274" s="41">
        <v>150153</v>
      </c>
      <c r="B274" s="42" t="s">
        <v>192</v>
      </c>
      <c r="C274" s="43"/>
      <c r="D274" s="82"/>
      <c r="E274" s="170"/>
      <c r="F274" s="170"/>
    </row>
    <row r="275" spans="1:6" x14ac:dyDescent="0.25">
      <c r="A275" s="41">
        <v>150154</v>
      </c>
      <c r="B275" s="42" t="s">
        <v>193</v>
      </c>
      <c r="C275" s="43"/>
      <c r="D275" s="82"/>
      <c r="E275" s="170"/>
      <c r="F275" s="170"/>
    </row>
    <row r="276" spans="1:6" x14ac:dyDescent="0.25">
      <c r="A276" s="41">
        <v>150155</v>
      </c>
      <c r="B276" s="42" t="s">
        <v>194</v>
      </c>
      <c r="C276" s="43"/>
      <c r="D276" s="82"/>
      <c r="E276" s="170"/>
      <c r="F276" s="170"/>
    </row>
    <row r="277" spans="1:6" x14ac:dyDescent="0.25">
      <c r="A277" s="41">
        <v>150156</v>
      </c>
      <c r="B277" s="42" t="s">
        <v>195</v>
      </c>
      <c r="C277" s="43"/>
      <c r="D277" s="82"/>
      <c r="E277" s="170"/>
      <c r="F277" s="170"/>
    </row>
    <row r="278" spans="1:6" x14ac:dyDescent="0.25">
      <c r="A278" s="41">
        <v>150157</v>
      </c>
      <c r="B278" s="42" t="s">
        <v>196</v>
      </c>
      <c r="C278" s="43"/>
      <c r="D278" s="82"/>
      <c r="E278" s="170"/>
      <c r="F278" s="170"/>
    </row>
    <row r="279" spans="1:6" x14ac:dyDescent="0.25">
      <c r="A279" s="41">
        <v>150158</v>
      </c>
      <c r="B279" s="42" t="s">
        <v>197</v>
      </c>
      <c r="C279" s="43"/>
      <c r="D279" s="82"/>
      <c r="E279" s="170"/>
      <c r="F279" s="170"/>
    </row>
    <row r="280" spans="1:6" x14ac:dyDescent="0.25">
      <c r="A280" s="41">
        <v>150159</v>
      </c>
      <c r="B280" s="42" t="s">
        <v>198</v>
      </c>
      <c r="C280" s="43"/>
      <c r="D280" s="82"/>
      <c r="E280" s="170"/>
      <c r="F280" s="170"/>
    </row>
    <row r="281" spans="1:6" x14ac:dyDescent="0.25">
      <c r="A281" s="41">
        <v>150160</v>
      </c>
      <c r="B281" s="42" t="s">
        <v>199</v>
      </c>
      <c r="C281" s="43"/>
      <c r="D281" s="82"/>
      <c r="E281" s="170"/>
      <c r="F281" s="170"/>
    </row>
    <row r="282" spans="1:6" x14ac:dyDescent="0.25">
      <c r="A282" s="41">
        <v>150161</v>
      </c>
      <c r="B282" s="42" t="s">
        <v>200</v>
      </c>
      <c r="C282" s="43"/>
      <c r="D282" s="82"/>
      <c r="E282" s="170"/>
      <c r="F282" s="170"/>
    </row>
    <row r="283" spans="1:6" x14ac:dyDescent="0.25">
      <c r="A283" s="41">
        <v>150162</v>
      </c>
      <c r="B283" s="42" t="s">
        <v>201</v>
      </c>
      <c r="C283" s="43"/>
      <c r="D283" s="82"/>
      <c r="E283" s="170"/>
      <c r="F283" s="170"/>
    </row>
    <row r="284" spans="1:6" x14ac:dyDescent="0.25">
      <c r="A284" s="41">
        <v>150163</v>
      </c>
      <c r="B284" s="42" t="s">
        <v>202</v>
      </c>
      <c r="C284" s="43"/>
      <c r="D284" s="82"/>
      <c r="E284" s="170"/>
      <c r="F284" s="170"/>
    </row>
    <row r="285" spans="1:6" x14ac:dyDescent="0.25">
      <c r="A285" s="41">
        <v>150164</v>
      </c>
      <c r="B285" s="42" t="s">
        <v>203</v>
      </c>
      <c r="C285" s="43"/>
      <c r="D285" s="82"/>
      <c r="E285" s="170"/>
      <c r="F285" s="170"/>
    </row>
    <row r="286" spans="1:6" x14ac:dyDescent="0.25">
      <c r="A286" s="41">
        <v>150165</v>
      </c>
      <c r="B286" s="42" t="s">
        <v>204</v>
      </c>
      <c r="C286" s="43"/>
      <c r="D286" s="82"/>
      <c r="E286" s="170"/>
      <c r="F286" s="170"/>
    </row>
    <row r="287" spans="1:6" x14ac:dyDescent="0.25">
      <c r="A287" s="41">
        <v>150166</v>
      </c>
      <c r="B287" s="42" t="s">
        <v>205</v>
      </c>
      <c r="C287" s="43"/>
      <c r="D287" s="82"/>
      <c r="E287" s="170"/>
      <c r="F287" s="170"/>
    </row>
    <row r="288" spans="1:6" x14ac:dyDescent="0.25">
      <c r="A288" s="41">
        <v>150167</v>
      </c>
      <c r="B288" s="42" t="s">
        <v>206</v>
      </c>
      <c r="C288" s="43"/>
      <c r="D288" s="82"/>
      <c r="E288" s="170"/>
      <c r="F288" s="170"/>
    </row>
    <row r="289" spans="1:6" x14ac:dyDescent="0.25">
      <c r="A289" s="41">
        <v>150168</v>
      </c>
      <c r="B289" s="42" t="s">
        <v>207</v>
      </c>
      <c r="C289" s="43"/>
      <c r="D289" s="82"/>
      <c r="E289" s="170"/>
      <c r="F289" s="170"/>
    </row>
    <row r="290" spans="1:6" x14ac:dyDescent="0.25">
      <c r="A290" s="41">
        <v>150169</v>
      </c>
      <c r="B290" s="42" t="s">
        <v>208</v>
      </c>
      <c r="C290" s="43"/>
      <c r="D290" s="82"/>
      <c r="E290" s="170"/>
      <c r="F290" s="170"/>
    </row>
    <row r="291" spans="1:6" x14ac:dyDescent="0.25">
      <c r="A291" s="41">
        <v>150170</v>
      </c>
      <c r="B291" s="42" t="s">
        <v>2092</v>
      </c>
      <c r="C291" s="43"/>
      <c r="D291" s="82"/>
      <c r="E291" s="170"/>
      <c r="F291" s="170"/>
    </row>
    <row r="292" spans="1:6" x14ac:dyDescent="0.25">
      <c r="A292" s="41">
        <v>150171</v>
      </c>
      <c r="B292" s="42" t="s">
        <v>2093</v>
      </c>
      <c r="C292" s="43"/>
      <c r="D292" s="82"/>
      <c r="E292" s="170"/>
      <c r="F292" s="170"/>
    </row>
    <row r="293" spans="1:6" x14ac:dyDescent="0.25">
      <c r="A293" s="38">
        <v>1503</v>
      </c>
      <c r="B293" s="39" t="s">
        <v>2094</v>
      </c>
      <c r="C293" s="40"/>
      <c r="D293" s="81"/>
      <c r="E293" s="168">
        <f>SUM(D294:D307)</f>
        <v>0</v>
      </c>
      <c r="F293" s="170"/>
    </row>
    <row r="294" spans="1:6" x14ac:dyDescent="0.25">
      <c r="A294" s="41">
        <v>150301</v>
      </c>
      <c r="B294" s="42" t="s">
        <v>209</v>
      </c>
      <c r="C294" s="43"/>
      <c r="D294" s="82"/>
      <c r="E294" s="170"/>
      <c r="F294" s="170"/>
    </row>
    <row r="295" spans="1:6" x14ac:dyDescent="0.25">
      <c r="A295" s="41">
        <v>150302</v>
      </c>
      <c r="B295" s="42" t="s">
        <v>389</v>
      </c>
      <c r="C295" s="43"/>
      <c r="D295" s="82"/>
      <c r="E295" s="170"/>
      <c r="F295" s="170"/>
    </row>
    <row r="296" spans="1:6" x14ac:dyDescent="0.25">
      <c r="A296" s="41">
        <v>150303</v>
      </c>
      <c r="B296" s="42" t="s">
        <v>61</v>
      </c>
      <c r="C296" s="43"/>
      <c r="D296" s="82"/>
      <c r="E296" s="170"/>
      <c r="F296" s="170"/>
    </row>
    <row r="297" spans="1:6" x14ac:dyDescent="0.25">
      <c r="A297" s="41">
        <v>150304</v>
      </c>
      <c r="B297" s="42" t="s">
        <v>211</v>
      </c>
      <c r="C297" s="43"/>
      <c r="D297" s="82"/>
      <c r="E297" s="170"/>
      <c r="F297" s="170"/>
    </row>
    <row r="298" spans="1:6" x14ac:dyDescent="0.25">
      <c r="A298" s="41">
        <v>150305</v>
      </c>
      <c r="B298" s="42" t="s">
        <v>212</v>
      </c>
      <c r="C298" s="43"/>
      <c r="D298" s="82"/>
      <c r="E298" s="170"/>
      <c r="F298" s="170"/>
    </row>
    <row r="299" spans="1:6" x14ac:dyDescent="0.25">
      <c r="A299" s="41">
        <v>150306</v>
      </c>
      <c r="B299" s="42" t="s">
        <v>213</v>
      </c>
      <c r="C299" s="43"/>
      <c r="D299" s="82"/>
      <c r="E299" s="170"/>
      <c r="F299" s="170"/>
    </row>
    <row r="300" spans="1:6" x14ac:dyDescent="0.25">
      <c r="A300" s="41">
        <v>150307</v>
      </c>
      <c r="B300" s="42" t="s">
        <v>2095</v>
      </c>
      <c r="C300" s="43"/>
      <c r="D300" s="82"/>
      <c r="E300" s="170"/>
      <c r="F300" s="170"/>
    </row>
    <row r="301" spans="1:6" x14ac:dyDescent="0.25">
      <c r="A301" s="41">
        <v>150308</v>
      </c>
      <c r="B301" s="42" t="s">
        <v>214</v>
      </c>
      <c r="C301" s="43"/>
      <c r="D301" s="82"/>
      <c r="E301" s="170"/>
      <c r="F301" s="170"/>
    </row>
    <row r="302" spans="1:6" x14ac:dyDescent="0.25">
      <c r="A302" s="41">
        <v>150309</v>
      </c>
      <c r="B302" s="42" t="s">
        <v>215</v>
      </c>
      <c r="C302" s="43"/>
      <c r="D302" s="82"/>
      <c r="E302" s="170"/>
      <c r="F302" s="170"/>
    </row>
    <row r="303" spans="1:6" x14ac:dyDescent="0.25">
      <c r="A303" s="41">
        <v>150310</v>
      </c>
      <c r="B303" s="42" t="s">
        <v>216</v>
      </c>
      <c r="C303" s="43"/>
      <c r="D303" s="82"/>
      <c r="E303" s="170"/>
      <c r="F303" s="170"/>
    </row>
    <row r="304" spans="1:6" x14ac:dyDescent="0.25">
      <c r="A304" s="41">
        <v>150311</v>
      </c>
      <c r="B304" s="42" t="s">
        <v>206</v>
      </c>
      <c r="C304" s="43"/>
      <c r="D304" s="82"/>
      <c r="E304" s="170"/>
      <c r="F304" s="170"/>
    </row>
    <row r="305" spans="1:6" x14ac:dyDescent="0.25">
      <c r="A305" s="41">
        <v>150312</v>
      </c>
      <c r="B305" s="42" t="s">
        <v>208</v>
      </c>
      <c r="C305" s="43"/>
      <c r="D305" s="82"/>
      <c r="E305" s="170"/>
      <c r="F305" s="170"/>
    </row>
    <row r="306" spans="1:6" x14ac:dyDescent="0.25">
      <c r="A306" s="41">
        <v>150313</v>
      </c>
      <c r="B306" s="42" t="s">
        <v>2092</v>
      </c>
      <c r="C306" s="43"/>
      <c r="D306" s="82"/>
      <c r="E306" s="170"/>
      <c r="F306" s="170"/>
    </row>
    <row r="307" spans="1:6" x14ac:dyDescent="0.25">
      <c r="A307" s="41">
        <v>150314</v>
      </c>
      <c r="B307" s="42" t="s">
        <v>2093</v>
      </c>
      <c r="C307" s="43"/>
      <c r="D307" s="82"/>
      <c r="E307" s="170"/>
      <c r="F307" s="170"/>
    </row>
    <row r="308" spans="1:6" x14ac:dyDescent="0.25">
      <c r="A308" s="38">
        <v>1505</v>
      </c>
      <c r="B308" s="39" t="s">
        <v>217</v>
      </c>
      <c r="C308" s="40"/>
      <c r="D308" s="81"/>
      <c r="E308" s="168">
        <f>SUM(D309:D325)</f>
        <v>0</v>
      </c>
      <c r="F308" s="170"/>
    </row>
    <row r="309" spans="1:6" x14ac:dyDescent="0.25">
      <c r="A309" s="41">
        <v>150501</v>
      </c>
      <c r="B309" s="42" t="s">
        <v>58</v>
      </c>
      <c r="C309" s="43"/>
      <c r="D309" s="82"/>
      <c r="E309" s="170"/>
      <c r="F309" s="170"/>
    </row>
    <row r="310" spans="1:6" x14ac:dyDescent="0.25">
      <c r="A310" s="41">
        <v>150502</v>
      </c>
      <c r="B310" s="42" t="s">
        <v>209</v>
      </c>
      <c r="C310" s="43"/>
      <c r="D310" s="82"/>
      <c r="E310" s="170"/>
      <c r="F310" s="170"/>
    </row>
    <row r="311" spans="1:6" x14ac:dyDescent="0.25">
      <c r="A311" s="41">
        <v>150503</v>
      </c>
      <c r="B311" s="42" t="s">
        <v>389</v>
      </c>
      <c r="C311" s="43"/>
      <c r="D311" s="82"/>
      <c r="E311" s="170"/>
      <c r="F311" s="170"/>
    </row>
    <row r="312" spans="1:6" x14ac:dyDescent="0.25">
      <c r="A312" s="41">
        <v>150504</v>
      </c>
      <c r="B312" s="42" t="s">
        <v>61</v>
      </c>
      <c r="C312" s="43"/>
      <c r="D312" s="82"/>
      <c r="E312" s="170"/>
      <c r="F312" s="170"/>
    </row>
    <row r="313" spans="1:6" x14ac:dyDescent="0.25">
      <c r="A313" s="41">
        <v>150505</v>
      </c>
      <c r="B313" s="42" t="s">
        <v>211</v>
      </c>
      <c r="C313" s="43"/>
      <c r="D313" s="82"/>
      <c r="E313" s="170"/>
      <c r="F313" s="170"/>
    </row>
    <row r="314" spans="1:6" x14ac:dyDescent="0.25">
      <c r="A314" s="41">
        <v>150506</v>
      </c>
      <c r="B314" s="42" t="s">
        <v>212</v>
      </c>
      <c r="C314" s="43"/>
      <c r="D314" s="82"/>
      <c r="E314" s="170"/>
      <c r="F314" s="170"/>
    </row>
    <row r="315" spans="1:6" x14ac:dyDescent="0.25">
      <c r="A315" s="41">
        <v>150507</v>
      </c>
      <c r="B315" s="42" t="s">
        <v>213</v>
      </c>
      <c r="C315" s="43"/>
      <c r="D315" s="82"/>
      <c r="E315" s="170"/>
      <c r="F315" s="170"/>
    </row>
    <row r="316" spans="1:6" x14ac:dyDescent="0.25">
      <c r="A316" s="41">
        <v>150508</v>
      </c>
      <c r="B316" s="42" t="s">
        <v>2095</v>
      </c>
      <c r="C316" s="43"/>
      <c r="D316" s="82"/>
      <c r="E316" s="170"/>
      <c r="F316" s="170"/>
    </row>
    <row r="317" spans="1:6" x14ac:dyDescent="0.25">
      <c r="A317" s="41">
        <v>150509</v>
      </c>
      <c r="B317" s="42" t="s">
        <v>214</v>
      </c>
      <c r="C317" s="43"/>
      <c r="D317" s="82"/>
      <c r="E317" s="170"/>
      <c r="F317" s="170"/>
    </row>
    <row r="318" spans="1:6" x14ac:dyDescent="0.25">
      <c r="A318" s="41">
        <v>150510</v>
      </c>
      <c r="B318" s="42" t="s">
        <v>215</v>
      </c>
      <c r="C318" s="43"/>
      <c r="D318" s="82"/>
      <c r="E318" s="170"/>
      <c r="F318" s="170"/>
    </row>
    <row r="319" spans="1:6" x14ac:dyDescent="0.25">
      <c r="A319" s="41">
        <v>150511</v>
      </c>
      <c r="B319" s="42" t="s">
        <v>216</v>
      </c>
      <c r="C319" s="43"/>
      <c r="D319" s="82"/>
      <c r="E319" s="170"/>
      <c r="F319" s="170"/>
    </row>
    <row r="320" spans="1:6" x14ac:dyDescent="0.25">
      <c r="A320" s="41">
        <v>150512</v>
      </c>
      <c r="B320" s="42" t="s">
        <v>205</v>
      </c>
      <c r="C320" s="43"/>
      <c r="D320" s="82"/>
      <c r="E320" s="170"/>
      <c r="F320" s="170"/>
    </row>
    <row r="321" spans="1:6" x14ac:dyDescent="0.25">
      <c r="A321" s="41">
        <v>150513</v>
      </c>
      <c r="B321" s="42" t="s">
        <v>206</v>
      </c>
      <c r="C321" s="43"/>
      <c r="D321" s="82"/>
      <c r="E321" s="170"/>
      <c r="F321" s="170"/>
    </row>
    <row r="322" spans="1:6" x14ac:dyDescent="0.25">
      <c r="A322" s="41">
        <v>150514</v>
      </c>
      <c r="B322" s="42" t="s">
        <v>207</v>
      </c>
      <c r="C322" s="43"/>
      <c r="D322" s="82"/>
      <c r="E322" s="170"/>
      <c r="F322" s="170"/>
    </row>
    <row r="323" spans="1:6" x14ac:dyDescent="0.25">
      <c r="A323" s="41">
        <v>150515</v>
      </c>
      <c r="B323" s="42" t="s">
        <v>208</v>
      </c>
      <c r="C323" s="43"/>
      <c r="D323" s="82"/>
      <c r="E323" s="170"/>
      <c r="F323" s="170"/>
    </row>
    <row r="324" spans="1:6" x14ac:dyDescent="0.25">
      <c r="A324" s="41">
        <v>150516</v>
      </c>
      <c r="B324" s="42" t="s">
        <v>2092</v>
      </c>
      <c r="C324" s="43"/>
      <c r="D324" s="82"/>
      <c r="E324" s="170"/>
      <c r="F324" s="170"/>
    </row>
    <row r="325" spans="1:6" x14ac:dyDescent="0.25">
      <c r="A325" s="41">
        <v>150517</v>
      </c>
      <c r="B325" s="42" t="s">
        <v>2093</v>
      </c>
      <c r="C325" s="43"/>
      <c r="D325" s="82"/>
      <c r="E325" s="170"/>
      <c r="F325" s="170"/>
    </row>
    <row r="326" spans="1:6" x14ac:dyDescent="0.25">
      <c r="A326" s="35">
        <v>17</v>
      </c>
      <c r="B326" s="36" t="s">
        <v>218</v>
      </c>
      <c r="C326" s="37"/>
      <c r="D326" s="80"/>
      <c r="E326" s="167"/>
      <c r="F326" s="167">
        <f>SUM(E327:E341)</f>
        <v>0</v>
      </c>
    </row>
    <row r="327" spans="1:6" x14ac:dyDescent="0.25">
      <c r="A327" s="38">
        <v>1701</v>
      </c>
      <c r="B327" s="39" t="s">
        <v>219</v>
      </c>
      <c r="C327" s="40"/>
      <c r="D327" s="81"/>
      <c r="E327" s="168">
        <f>SUM(D328:D333)</f>
        <v>0</v>
      </c>
      <c r="F327" s="170"/>
    </row>
    <row r="328" spans="1:6" x14ac:dyDescent="0.25">
      <c r="A328" s="41">
        <v>170101</v>
      </c>
      <c r="B328" s="42" t="s">
        <v>2096</v>
      </c>
      <c r="C328" s="43"/>
      <c r="D328" s="82"/>
      <c r="E328" s="170"/>
      <c r="F328" s="170"/>
    </row>
    <row r="329" spans="1:6" x14ac:dyDescent="0.25">
      <c r="A329" s="41">
        <v>170102</v>
      </c>
      <c r="B329" s="42" t="s">
        <v>2097</v>
      </c>
      <c r="C329" s="43"/>
      <c r="D329" s="82"/>
      <c r="E329" s="170"/>
      <c r="F329" s="170"/>
    </row>
    <row r="330" spans="1:6" x14ac:dyDescent="0.25">
      <c r="A330" s="41">
        <v>170103</v>
      </c>
      <c r="B330" s="42" t="s">
        <v>220</v>
      </c>
      <c r="C330" s="43"/>
      <c r="D330" s="82"/>
      <c r="E330" s="170"/>
      <c r="F330" s="170"/>
    </row>
    <row r="331" spans="1:6" x14ac:dyDescent="0.25">
      <c r="A331" s="41">
        <v>170104</v>
      </c>
      <c r="B331" s="42" t="s">
        <v>221</v>
      </c>
      <c r="C331" s="43"/>
      <c r="D331" s="82"/>
      <c r="E331" s="170"/>
      <c r="F331" s="170"/>
    </row>
    <row r="332" spans="1:6" ht="31.5" x14ac:dyDescent="0.25">
      <c r="A332" s="41">
        <v>170105</v>
      </c>
      <c r="B332" s="42" t="s">
        <v>222</v>
      </c>
      <c r="C332" s="43"/>
      <c r="D332" s="82"/>
      <c r="E332" s="170"/>
      <c r="F332" s="170"/>
    </row>
    <row r="333" spans="1:6" x14ac:dyDescent="0.25">
      <c r="A333" s="41">
        <v>170108</v>
      </c>
      <c r="B333" s="42" t="s">
        <v>224</v>
      </c>
      <c r="C333" s="43"/>
      <c r="D333" s="82"/>
      <c r="E333" s="170"/>
      <c r="F333" s="170"/>
    </row>
    <row r="334" spans="1:6" x14ac:dyDescent="0.25">
      <c r="A334" s="38">
        <v>1703</v>
      </c>
      <c r="B334" s="39" t="s">
        <v>225</v>
      </c>
      <c r="C334" s="40"/>
      <c r="D334" s="81"/>
      <c r="E334" s="168">
        <f>SUM(D335:D340)</f>
        <v>0</v>
      </c>
      <c r="F334" s="170"/>
    </row>
    <row r="335" spans="1:6" x14ac:dyDescent="0.25">
      <c r="A335" s="41">
        <v>170301</v>
      </c>
      <c r="B335" s="42" t="s">
        <v>2096</v>
      </c>
      <c r="C335" s="43"/>
      <c r="D335" s="82"/>
      <c r="E335" s="170"/>
      <c r="F335" s="170"/>
    </row>
    <row r="336" spans="1:6" x14ac:dyDescent="0.25">
      <c r="A336" s="41">
        <v>170302</v>
      </c>
      <c r="B336" s="42" t="s">
        <v>2097</v>
      </c>
      <c r="C336" s="43"/>
      <c r="D336" s="82"/>
      <c r="E336" s="170"/>
      <c r="F336" s="170"/>
    </row>
    <row r="337" spans="1:6" x14ac:dyDescent="0.25">
      <c r="A337" s="41">
        <v>170303</v>
      </c>
      <c r="B337" s="42" t="s">
        <v>220</v>
      </c>
      <c r="C337" s="43"/>
      <c r="D337" s="82"/>
      <c r="E337" s="170"/>
      <c r="F337" s="170"/>
    </row>
    <row r="338" spans="1:6" x14ac:dyDescent="0.25">
      <c r="A338" s="41">
        <v>170304</v>
      </c>
      <c r="B338" s="42" t="s">
        <v>221</v>
      </c>
      <c r="C338" s="43"/>
      <c r="D338" s="82"/>
      <c r="E338" s="170"/>
      <c r="F338" s="170"/>
    </row>
    <row r="339" spans="1:6" ht="31.5" x14ac:dyDescent="0.25">
      <c r="A339" s="41">
        <v>170305</v>
      </c>
      <c r="B339" s="42" t="s">
        <v>222</v>
      </c>
      <c r="C339" s="43"/>
      <c r="D339" s="82"/>
      <c r="E339" s="170"/>
      <c r="F339" s="170"/>
    </row>
    <row r="340" spans="1:6" x14ac:dyDescent="0.25">
      <c r="A340" s="41">
        <v>170308</v>
      </c>
      <c r="B340" s="42" t="s">
        <v>224</v>
      </c>
      <c r="C340" s="43"/>
      <c r="D340" s="82"/>
      <c r="E340" s="170"/>
      <c r="F340" s="170"/>
    </row>
    <row r="341" spans="1:6" x14ac:dyDescent="0.25">
      <c r="A341" s="38">
        <v>1705</v>
      </c>
      <c r="B341" s="39" t="s">
        <v>227</v>
      </c>
      <c r="C341" s="40"/>
      <c r="D341" s="81"/>
      <c r="E341" s="168">
        <f>SUM(D342:D347)</f>
        <v>0</v>
      </c>
      <c r="F341" s="170"/>
    </row>
    <row r="342" spans="1:6" x14ac:dyDescent="0.25">
      <c r="A342" s="41">
        <v>170501</v>
      </c>
      <c r="B342" s="42" t="s">
        <v>2096</v>
      </c>
      <c r="C342" s="43"/>
      <c r="D342" s="82"/>
      <c r="E342" s="170"/>
      <c r="F342" s="170"/>
    </row>
    <row r="343" spans="1:6" x14ac:dyDescent="0.25">
      <c r="A343" s="41">
        <v>170502</v>
      </c>
      <c r="B343" s="42" t="s">
        <v>2097</v>
      </c>
      <c r="C343" s="43"/>
      <c r="D343" s="82"/>
      <c r="E343" s="170"/>
      <c r="F343" s="170"/>
    </row>
    <row r="344" spans="1:6" x14ac:dyDescent="0.25">
      <c r="A344" s="41">
        <v>170503</v>
      </c>
      <c r="B344" s="42" t="s">
        <v>220</v>
      </c>
      <c r="C344" s="43"/>
      <c r="D344" s="82"/>
      <c r="E344" s="170"/>
      <c r="F344" s="170"/>
    </row>
    <row r="345" spans="1:6" x14ac:dyDescent="0.25">
      <c r="A345" s="41">
        <v>170504</v>
      </c>
      <c r="B345" s="42" t="s">
        <v>221</v>
      </c>
      <c r="C345" s="43"/>
      <c r="D345" s="82"/>
      <c r="E345" s="170"/>
      <c r="F345" s="170"/>
    </row>
    <row r="346" spans="1:6" ht="31.5" x14ac:dyDescent="0.25">
      <c r="A346" s="41">
        <v>170505</v>
      </c>
      <c r="B346" s="42" t="s">
        <v>222</v>
      </c>
      <c r="C346" s="43"/>
      <c r="D346" s="82"/>
      <c r="E346" s="170"/>
      <c r="F346" s="170"/>
    </row>
    <row r="347" spans="1:6" x14ac:dyDescent="0.25">
      <c r="A347" s="41">
        <v>170508</v>
      </c>
      <c r="B347" s="42" t="s">
        <v>224</v>
      </c>
      <c r="C347" s="43"/>
      <c r="D347" s="82"/>
      <c r="E347" s="170"/>
      <c r="F347" s="170"/>
    </row>
    <row r="348" spans="1:6" x14ac:dyDescent="0.25">
      <c r="A348" s="35">
        <v>18</v>
      </c>
      <c r="B348" s="36" t="s">
        <v>64</v>
      </c>
      <c r="C348" s="37"/>
      <c r="D348" s="80"/>
      <c r="E348" s="167"/>
      <c r="F348" s="167">
        <f>SUM(E349:E353)</f>
        <v>0</v>
      </c>
    </row>
    <row r="349" spans="1:6" x14ac:dyDescent="0.25">
      <c r="A349" s="38">
        <v>1808</v>
      </c>
      <c r="B349" s="39" t="s">
        <v>228</v>
      </c>
      <c r="C349" s="40"/>
      <c r="D349" s="81"/>
      <c r="E349" s="168">
        <f>SUM(D350)</f>
        <v>0</v>
      </c>
      <c r="F349" s="170"/>
    </row>
    <row r="350" spans="1:6" x14ac:dyDescent="0.25">
      <c r="A350" s="41">
        <v>180801</v>
      </c>
      <c r="B350" s="42" t="s">
        <v>64</v>
      </c>
      <c r="C350" s="43"/>
      <c r="D350" s="82"/>
      <c r="E350" s="170"/>
      <c r="F350" s="170"/>
    </row>
    <row r="351" spans="1:6" x14ac:dyDescent="0.25">
      <c r="A351" s="38">
        <v>1810</v>
      </c>
      <c r="B351" s="39" t="s">
        <v>229</v>
      </c>
      <c r="C351" s="40"/>
      <c r="D351" s="81"/>
      <c r="E351" s="168">
        <f>SUM(D352)</f>
        <v>0</v>
      </c>
      <c r="F351" s="170"/>
    </row>
    <row r="352" spans="1:6" x14ac:dyDescent="0.25">
      <c r="A352" s="41">
        <v>181001</v>
      </c>
      <c r="B352" s="42" t="s">
        <v>64</v>
      </c>
      <c r="C352" s="43"/>
      <c r="D352" s="82"/>
      <c r="E352" s="170"/>
      <c r="F352" s="170"/>
    </row>
    <row r="353" spans="1:6" x14ac:dyDescent="0.25">
      <c r="A353" s="38">
        <v>1811</v>
      </c>
      <c r="B353" s="39" t="s">
        <v>230</v>
      </c>
      <c r="C353" s="40"/>
      <c r="D353" s="81"/>
      <c r="E353" s="168">
        <f>SUM(D354)</f>
        <v>0</v>
      </c>
      <c r="F353" s="170"/>
    </row>
    <row r="354" spans="1:6" ht="16.5" thickBot="1" x14ac:dyDescent="0.3">
      <c r="A354" s="44">
        <v>181101</v>
      </c>
      <c r="B354" s="45" t="s">
        <v>64</v>
      </c>
      <c r="C354" s="46"/>
      <c r="D354" s="83"/>
      <c r="E354" s="170"/>
      <c r="F354" s="170"/>
    </row>
    <row r="355" spans="1:6" ht="27.6" customHeight="1" thickTop="1" thickBot="1" x14ac:dyDescent="0.3">
      <c r="A355" s="277" t="s">
        <v>231</v>
      </c>
      <c r="B355" s="278"/>
      <c r="C355" s="279"/>
      <c r="D355" s="171">
        <f>SUM(D14:D354)</f>
        <v>274818121</v>
      </c>
      <c r="E355" s="171">
        <f t="shared" ref="E355:F355" si="0">SUM(E14:E354)</f>
        <v>274818121</v>
      </c>
      <c r="F355" s="171">
        <f t="shared" si="0"/>
        <v>274818121</v>
      </c>
    </row>
    <row r="356" spans="1:6" ht="27.6" customHeight="1" thickTop="1" thickBot="1" x14ac:dyDescent="0.3">
      <c r="A356" s="47"/>
      <c r="B356" s="48"/>
      <c r="C356" s="49"/>
      <c r="D356" s="84"/>
      <c r="E356" s="84"/>
      <c r="F356" s="84"/>
    </row>
    <row r="357" spans="1:6" ht="16.5" thickTop="1" x14ac:dyDescent="0.25">
      <c r="A357" s="32">
        <v>2</v>
      </c>
      <c r="B357" s="33" t="s">
        <v>232</v>
      </c>
      <c r="C357" s="34"/>
      <c r="D357" s="79"/>
      <c r="E357" s="166"/>
      <c r="F357" s="166"/>
    </row>
    <row r="358" spans="1:6" x14ac:dyDescent="0.25">
      <c r="A358" s="35">
        <v>21</v>
      </c>
      <c r="B358" s="36" t="s">
        <v>233</v>
      </c>
      <c r="C358" s="37"/>
      <c r="D358" s="80"/>
      <c r="E358" s="167"/>
      <c r="F358" s="167">
        <f>SUM(E359:E437)</f>
        <v>18797221</v>
      </c>
    </row>
    <row r="359" spans="1:6" x14ac:dyDescent="0.25">
      <c r="A359" s="38">
        <v>2101</v>
      </c>
      <c r="B359" s="39" t="s">
        <v>234</v>
      </c>
      <c r="C359" s="40"/>
      <c r="D359" s="81"/>
      <c r="E359" s="168">
        <f>SUM(D360:D374)</f>
        <v>0</v>
      </c>
      <c r="F359" s="170"/>
    </row>
    <row r="360" spans="1:6" x14ac:dyDescent="0.25">
      <c r="A360" s="41">
        <v>210101</v>
      </c>
      <c r="B360" s="42" t="s">
        <v>235</v>
      </c>
      <c r="C360" s="43"/>
      <c r="D360" s="82"/>
      <c r="E360" s="170"/>
      <c r="F360" s="170"/>
    </row>
    <row r="361" spans="1:6" x14ac:dyDescent="0.25">
      <c r="A361" s="41">
        <v>210102</v>
      </c>
      <c r="B361" s="42" t="s">
        <v>236</v>
      </c>
      <c r="C361" s="43"/>
      <c r="D361" s="82"/>
      <c r="E361" s="170"/>
      <c r="F361" s="170"/>
    </row>
    <row r="362" spans="1:6" x14ac:dyDescent="0.25">
      <c r="A362" s="41">
        <v>210103</v>
      </c>
      <c r="B362" s="42" t="s">
        <v>237</v>
      </c>
      <c r="C362" s="43"/>
      <c r="D362" s="82"/>
      <c r="E362" s="170"/>
      <c r="F362" s="170"/>
    </row>
    <row r="363" spans="1:6" x14ac:dyDescent="0.25">
      <c r="A363" s="41">
        <v>210104</v>
      </c>
      <c r="B363" s="42" t="s">
        <v>238</v>
      </c>
      <c r="C363" s="43"/>
      <c r="D363" s="82"/>
      <c r="E363" s="170"/>
      <c r="F363" s="170"/>
    </row>
    <row r="364" spans="1:6" x14ac:dyDescent="0.25">
      <c r="A364" s="41">
        <v>210105</v>
      </c>
      <c r="B364" s="42" t="s">
        <v>239</v>
      </c>
      <c r="C364" s="43"/>
      <c r="D364" s="82"/>
      <c r="E364" s="170"/>
      <c r="F364" s="170"/>
    </row>
    <row r="365" spans="1:6" x14ac:dyDescent="0.25">
      <c r="A365" s="41">
        <v>210106</v>
      </c>
      <c r="B365" s="42" t="s">
        <v>240</v>
      </c>
      <c r="C365" s="43"/>
      <c r="D365" s="82"/>
      <c r="E365" s="170"/>
      <c r="F365" s="170"/>
    </row>
    <row r="366" spans="1:6" x14ac:dyDescent="0.25">
      <c r="A366" s="41">
        <v>210107</v>
      </c>
      <c r="B366" s="42" t="s">
        <v>241</v>
      </c>
      <c r="C366" s="43"/>
      <c r="D366" s="82"/>
      <c r="E366" s="170"/>
      <c r="F366" s="170"/>
    </row>
    <row r="367" spans="1:6" x14ac:dyDescent="0.25">
      <c r="A367" s="41">
        <v>210108</v>
      </c>
      <c r="B367" s="42" t="s">
        <v>242</v>
      </c>
      <c r="C367" s="43"/>
      <c r="D367" s="82"/>
      <c r="E367" s="170"/>
      <c r="F367" s="170"/>
    </row>
    <row r="368" spans="1:6" x14ac:dyDescent="0.25">
      <c r="A368" s="41">
        <v>210109</v>
      </c>
      <c r="B368" s="42" t="s">
        <v>243</v>
      </c>
      <c r="C368" s="43"/>
      <c r="D368" s="82"/>
      <c r="E368" s="170"/>
      <c r="F368" s="170"/>
    </row>
    <row r="369" spans="1:6" x14ac:dyDescent="0.25">
      <c r="A369" s="41">
        <v>210110</v>
      </c>
      <c r="B369" s="42" t="s">
        <v>244</v>
      </c>
      <c r="C369" s="43"/>
      <c r="D369" s="82"/>
      <c r="E369" s="170"/>
      <c r="F369" s="170"/>
    </row>
    <row r="370" spans="1:6" x14ac:dyDescent="0.25">
      <c r="A370" s="41">
        <v>210111</v>
      </c>
      <c r="B370" s="42" t="s">
        <v>245</v>
      </c>
      <c r="C370" s="43"/>
      <c r="D370" s="82"/>
      <c r="E370" s="170"/>
      <c r="F370" s="170"/>
    </row>
    <row r="371" spans="1:6" x14ac:dyDescent="0.25">
      <c r="A371" s="41">
        <v>210112</v>
      </c>
      <c r="B371" s="42" t="s">
        <v>246</v>
      </c>
      <c r="C371" s="43"/>
      <c r="D371" s="82"/>
      <c r="E371" s="170"/>
      <c r="F371" s="170"/>
    </row>
    <row r="372" spans="1:6" x14ac:dyDescent="0.25">
      <c r="A372" s="41">
        <v>210113</v>
      </c>
      <c r="B372" s="42" t="s">
        <v>247</v>
      </c>
      <c r="C372" s="43"/>
      <c r="D372" s="82"/>
      <c r="E372" s="170"/>
      <c r="F372" s="170"/>
    </row>
    <row r="373" spans="1:6" x14ac:dyDescent="0.25">
      <c r="A373" s="41">
        <v>210114</v>
      </c>
      <c r="B373" s="42" t="s">
        <v>65</v>
      </c>
      <c r="C373" s="43"/>
      <c r="D373" s="82"/>
      <c r="E373" s="170"/>
      <c r="F373" s="170"/>
    </row>
    <row r="374" spans="1:6" x14ac:dyDescent="0.25">
      <c r="A374" s="41">
        <v>210115</v>
      </c>
      <c r="B374" s="42" t="s">
        <v>248</v>
      </c>
      <c r="C374" s="43"/>
      <c r="D374" s="82"/>
      <c r="E374" s="170"/>
      <c r="F374" s="170"/>
    </row>
    <row r="375" spans="1:6" x14ac:dyDescent="0.25">
      <c r="A375" s="38">
        <v>2105</v>
      </c>
      <c r="B375" s="39" t="s">
        <v>249</v>
      </c>
      <c r="C375" s="40"/>
      <c r="D375" s="81"/>
      <c r="E375" s="168">
        <f>SUM(D376:D382)</f>
        <v>0</v>
      </c>
      <c r="F375" s="170"/>
    </row>
    <row r="376" spans="1:6" x14ac:dyDescent="0.25">
      <c r="A376" s="41">
        <v>210501</v>
      </c>
      <c r="B376" s="42" t="s">
        <v>250</v>
      </c>
      <c r="C376" s="43"/>
      <c r="D376" s="82"/>
      <c r="E376" s="170"/>
      <c r="F376" s="170"/>
    </row>
    <row r="377" spans="1:6" x14ac:dyDescent="0.25">
      <c r="A377" s="41">
        <v>210502</v>
      </c>
      <c r="B377" s="42" t="s">
        <v>251</v>
      </c>
      <c r="C377" s="43"/>
      <c r="D377" s="82"/>
      <c r="E377" s="170"/>
      <c r="F377" s="170"/>
    </row>
    <row r="378" spans="1:6" x14ac:dyDescent="0.25">
      <c r="A378" s="41">
        <v>210503</v>
      </c>
      <c r="B378" s="42" t="s">
        <v>252</v>
      </c>
      <c r="C378" s="43"/>
      <c r="D378" s="82"/>
      <c r="E378" s="170"/>
      <c r="F378" s="170"/>
    </row>
    <row r="379" spans="1:6" x14ac:dyDescent="0.25">
      <c r="A379" s="41">
        <v>210504</v>
      </c>
      <c r="B379" s="42" t="s">
        <v>253</v>
      </c>
      <c r="C379" s="43"/>
      <c r="D379" s="82"/>
      <c r="E379" s="170"/>
      <c r="F379" s="170"/>
    </row>
    <row r="380" spans="1:6" x14ac:dyDescent="0.25">
      <c r="A380" s="41">
        <v>210505</v>
      </c>
      <c r="B380" s="42" t="s">
        <v>254</v>
      </c>
      <c r="C380" s="43"/>
      <c r="D380" s="82"/>
      <c r="E380" s="170"/>
      <c r="F380" s="170"/>
    </row>
    <row r="381" spans="1:6" x14ac:dyDescent="0.25">
      <c r="A381" s="41">
        <v>210506</v>
      </c>
      <c r="B381" s="42" t="s">
        <v>255</v>
      </c>
      <c r="C381" s="43"/>
      <c r="D381" s="82"/>
      <c r="E381" s="170"/>
      <c r="F381" s="170"/>
    </row>
    <row r="382" spans="1:6" x14ac:dyDescent="0.25">
      <c r="A382" s="41">
        <v>210507</v>
      </c>
      <c r="B382" s="42" t="s">
        <v>256</v>
      </c>
      <c r="C382" s="43"/>
      <c r="D382" s="82"/>
      <c r="E382" s="170"/>
      <c r="F382" s="170"/>
    </row>
    <row r="383" spans="1:6" x14ac:dyDescent="0.25">
      <c r="A383" s="38">
        <v>2109</v>
      </c>
      <c r="B383" s="39" t="s">
        <v>257</v>
      </c>
      <c r="C383" s="40"/>
      <c r="D383" s="81"/>
      <c r="E383" s="168">
        <f>SUM(D384:D388)</f>
        <v>0</v>
      </c>
      <c r="F383" s="170"/>
    </row>
    <row r="384" spans="1:6" x14ac:dyDescent="0.25">
      <c r="A384" s="41">
        <v>210901</v>
      </c>
      <c r="B384" s="42" t="s">
        <v>258</v>
      </c>
      <c r="C384" s="43"/>
      <c r="D384" s="82"/>
      <c r="E384" s="170"/>
      <c r="F384" s="170"/>
    </row>
    <row r="385" spans="1:6" x14ac:dyDescent="0.25">
      <c r="A385" s="41">
        <v>210902</v>
      </c>
      <c r="B385" s="42" t="s">
        <v>259</v>
      </c>
      <c r="C385" s="43"/>
      <c r="D385" s="82"/>
      <c r="E385" s="170"/>
      <c r="F385" s="170"/>
    </row>
    <row r="386" spans="1:6" x14ac:dyDescent="0.25">
      <c r="A386" s="41">
        <v>210903</v>
      </c>
      <c r="B386" s="42" t="s">
        <v>260</v>
      </c>
      <c r="C386" s="43"/>
      <c r="D386" s="82"/>
      <c r="E386" s="170"/>
      <c r="F386" s="170"/>
    </row>
    <row r="387" spans="1:6" x14ac:dyDescent="0.25">
      <c r="A387" s="41">
        <v>210904</v>
      </c>
      <c r="B387" s="42" t="s">
        <v>2098</v>
      </c>
      <c r="C387" s="43"/>
      <c r="D387" s="82"/>
      <c r="E387" s="170"/>
      <c r="F387" s="170"/>
    </row>
    <row r="388" spans="1:6" x14ac:dyDescent="0.25">
      <c r="A388" s="41">
        <v>210905</v>
      </c>
      <c r="B388" s="42" t="s">
        <v>261</v>
      </c>
      <c r="C388" s="43"/>
      <c r="D388" s="82"/>
      <c r="E388" s="170"/>
      <c r="F388" s="170"/>
    </row>
    <row r="389" spans="1:6" x14ac:dyDescent="0.25">
      <c r="A389" s="38">
        <v>2113</v>
      </c>
      <c r="B389" s="39" t="s">
        <v>262</v>
      </c>
      <c r="C389" s="40"/>
      <c r="D389" s="81"/>
      <c r="E389" s="168">
        <f>SUM(D390:D391)</f>
        <v>0</v>
      </c>
      <c r="F389" s="170"/>
    </row>
    <row r="390" spans="1:6" x14ac:dyDescent="0.25">
      <c r="A390" s="41">
        <v>211301</v>
      </c>
      <c r="B390" s="42" t="s">
        <v>263</v>
      </c>
      <c r="C390" s="43"/>
      <c r="D390" s="82"/>
      <c r="E390" s="170"/>
      <c r="F390" s="170"/>
    </row>
    <row r="391" spans="1:6" x14ac:dyDescent="0.25">
      <c r="A391" s="41">
        <v>211302</v>
      </c>
      <c r="B391" s="42" t="s">
        <v>264</v>
      </c>
      <c r="C391" s="43"/>
      <c r="D391" s="82"/>
      <c r="E391" s="170"/>
      <c r="F391" s="170"/>
    </row>
    <row r="392" spans="1:6" x14ac:dyDescent="0.25">
      <c r="A392" s="38">
        <v>2116</v>
      </c>
      <c r="B392" s="39" t="s">
        <v>265</v>
      </c>
      <c r="C392" s="40"/>
      <c r="D392" s="81"/>
      <c r="E392" s="168">
        <f>SUM(D393:D405)</f>
        <v>0</v>
      </c>
      <c r="F392" s="170"/>
    </row>
    <row r="393" spans="1:6" x14ac:dyDescent="0.25">
      <c r="A393" s="41">
        <v>211601</v>
      </c>
      <c r="B393" s="42" t="s">
        <v>266</v>
      </c>
      <c r="C393" s="43"/>
      <c r="D393" s="82"/>
      <c r="E393" s="170"/>
      <c r="F393" s="170"/>
    </row>
    <row r="394" spans="1:6" x14ac:dyDescent="0.25">
      <c r="A394" s="41">
        <v>211602</v>
      </c>
      <c r="B394" s="42" t="s">
        <v>267</v>
      </c>
      <c r="C394" s="43"/>
      <c r="D394" s="82"/>
      <c r="E394" s="170"/>
      <c r="F394" s="170"/>
    </row>
    <row r="395" spans="1:6" x14ac:dyDescent="0.25">
      <c r="A395" s="41">
        <v>211603</v>
      </c>
      <c r="B395" s="42" t="s">
        <v>268</v>
      </c>
      <c r="C395" s="43"/>
      <c r="D395" s="82"/>
      <c r="E395" s="170"/>
      <c r="F395" s="170"/>
    </row>
    <row r="396" spans="1:6" x14ac:dyDescent="0.25">
      <c r="A396" s="41">
        <v>211604</v>
      </c>
      <c r="B396" s="42" t="s">
        <v>269</v>
      </c>
      <c r="C396" s="43"/>
      <c r="D396" s="82"/>
      <c r="E396" s="170"/>
      <c r="F396" s="170"/>
    </row>
    <row r="397" spans="1:6" x14ac:dyDescent="0.25">
      <c r="A397" s="41">
        <v>211605</v>
      </c>
      <c r="B397" s="42" t="s">
        <v>270</v>
      </c>
      <c r="C397" s="43"/>
      <c r="D397" s="82"/>
      <c r="E397" s="170"/>
      <c r="F397" s="170"/>
    </row>
    <row r="398" spans="1:6" x14ac:dyDescent="0.25">
      <c r="A398" s="41">
        <v>211606</v>
      </c>
      <c r="B398" s="42" t="s">
        <v>271</v>
      </c>
      <c r="C398" s="43"/>
      <c r="D398" s="82"/>
      <c r="E398" s="170"/>
      <c r="F398" s="170"/>
    </row>
    <row r="399" spans="1:6" x14ac:dyDescent="0.25">
      <c r="A399" s="41">
        <v>211607</v>
      </c>
      <c r="B399" s="42" t="s">
        <v>272</v>
      </c>
      <c r="C399" s="43"/>
      <c r="D399" s="82"/>
      <c r="E399" s="170"/>
      <c r="F399" s="170"/>
    </row>
    <row r="400" spans="1:6" x14ac:dyDescent="0.25">
      <c r="A400" s="41">
        <v>211608</v>
      </c>
      <c r="B400" s="42" t="s">
        <v>273</v>
      </c>
      <c r="C400" s="43"/>
      <c r="D400" s="82"/>
      <c r="E400" s="170"/>
      <c r="F400" s="170"/>
    </row>
    <row r="401" spans="1:6" x14ac:dyDescent="0.25">
      <c r="A401" s="41">
        <v>211609</v>
      </c>
      <c r="B401" s="42" t="s">
        <v>274</v>
      </c>
      <c r="C401" s="43"/>
      <c r="D401" s="82"/>
      <c r="E401" s="170"/>
      <c r="F401" s="170"/>
    </row>
    <row r="402" spans="1:6" x14ac:dyDescent="0.25">
      <c r="A402" s="41">
        <v>211610</v>
      </c>
      <c r="B402" s="42" t="s">
        <v>275</v>
      </c>
      <c r="C402" s="43"/>
      <c r="D402" s="82"/>
      <c r="E402" s="170"/>
      <c r="F402" s="170"/>
    </row>
    <row r="403" spans="1:6" x14ac:dyDescent="0.25">
      <c r="A403" s="41">
        <v>211611</v>
      </c>
      <c r="B403" s="42" t="s">
        <v>276</v>
      </c>
      <c r="C403" s="43"/>
      <c r="D403" s="82"/>
      <c r="E403" s="170"/>
      <c r="F403" s="170"/>
    </row>
    <row r="404" spans="1:6" x14ac:dyDescent="0.25">
      <c r="A404" s="41">
        <v>211613</v>
      </c>
      <c r="B404" s="42" t="s">
        <v>277</v>
      </c>
      <c r="C404" s="43"/>
      <c r="D404" s="82"/>
      <c r="E404" s="170"/>
      <c r="F404" s="170"/>
    </row>
    <row r="405" spans="1:6" x14ac:dyDescent="0.25">
      <c r="A405" s="41">
        <v>211614</v>
      </c>
      <c r="B405" s="42" t="s">
        <v>2099</v>
      </c>
      <c r="C405" s="43"/>
      <c r="D405" s="82"/>
      <c r="E405" s="170"/>
      <c r="F405" s="170"/>
    </row>
    <row r="406" spans="1:6" x14ac:dyDescent="0.25">
      <c r="A406" s="38">
        <v>2120</v>
      </c>
      <c r="B406" s="39" t="s">
        <v>278</v>
      </c>
      <c r="C406" s="40"/>
      <c r="D406" s="81"/>
      <c r="E406" s="168">
        <f>SUM(D407:D422)</f>
        <v>18797221</v>
      </c>
      <c r="F406" s="170"/>
    </row>
    <row r="407" spans="1:6" x14ac:dyDescent="0.25">
      <c r="A407" s="41">
        <v>212001</v>
      </c>
      <c r="B407" s="42" t="s">
        <v>279</v>
      </c>
      <c r="C407" s="43"/>
      <c r="D407" s="82"/>
      <c r="E407" s="170"/>
      <c r="F407" s="170"/>
    </row>
    <row r="408" spans="1:6" x14ac:dyDescent="0.25">
      <c r="A408" s="41">
        <v>212002</v>
      </c>
      <c r="B408" s="42" t="s">
        <v>280</v>
      </c>
      <c r="C408" s="43"/>
      <c r="D408" s="82"/>
      <c r="E408" s="170"/>
      <c r="F408" s="170"/>
    </row>
    <row r="409" spans="1:6" x14ac:dyDescent="0.25">
      <c r="A409" s="41">
        <v>212003</v>
      </c>
      <c r="B409" s="42" t="s">
        <v>82</v>
      </c>
      <c r="C409" s="43"/>
      <c r="D409" s="82"/>
      <c r="E409" s="170"/>
      <c r="F409" s="170"/>
    </row>
    <row r="410" spans="1:6" x14ac:dyDescent="0.25">
      <c r="A410" s="41">
        <v>212004</v>
      </c>
      <c r="B410" s="42" t="s">
        <v>81</v>
      </c>
      <c r="C410" s="43"/>
      <c r="D410" s="82">
        <v>18797221</v>
      </c>
      <c r="E410" s="170"/>
      <c r="F410" s="170"/>
    </row>
    <row r="411" spans="1:6" x14ac:dyDescent="0.25">
      <c r="A411" s="41">
        <v>212005</v>
      </c>
      <c r="B411" s="42" t="s">
        <v>281</v>
      </c>
      <c r="C411" s="43"/>
      <c r="D411" s="82"/>
      <c r="E411" s="170"/>
      <c r="F411" s="170"/>
    </row>
    <row r="412" spans="1:6" x14ac:dyDescent="0.25">
      <c r="A412" s="41">
        <v>212006</v>
      </c>
      <c r="B412" s="42" t="s">
        <v>282</v>
      </c>
      <c r="C412" s="43"/>
      <c r="D412" s="82"/>
      <c r="E412" s="170"/>
      <c r="F412" s="170"/>
    </row>
    <row r="413" spans="1:6" x14ac:dyDescent="0.25">
      <c r="A413" s="41">
        <v>212007</v>
      </c>
      <c r="B413" s="42" t="s">
        <v>84</v>
      </c>
      <c r="C413" s="43"/>
      <c r="D413" s="82"/>
      <c r="E413" s="170"/>
      <c r="F413" s="170"/>
    </row>
    <row r="414" spans="1:6" x14ac:dyDescent="0.25">
      <c r="A414" s="41">
        <v>212008</v>
      </c>
      <c r="B414" s="42" t="s">
        <v>57</v>
      </c>
      <c r="C414" s="43"/>
      <c r="D414" s="82"/>
      <c r="E414" s="170"/>
      <c r="F414" s="170"/>
    </row>
    <row r="415" spans="1:6" x14ac:dyDescent="0.25">
      <c r="A415" s="41">
        <v>212009</v>
      </c>
      <c r="B415" s="42" t="s">
        <v>283</v>
      </c>
      <c r="C415" s="43"/>
      <c r="D415" s="82"/>
      <c r="E415" s="170"/>
      <c r="F415" s="170"/>
    </row>
    <row r="416" spans="1:6" x14ac:dyDescent="0.25">
      <c r="A416" s="41">
        <v>212010</v>
      </c>
      <c r="B416" s="42" t="s">
        <v>284</v>
      </c>
      <c r="C416" s="43"/>
      <c r="D416" s="82"/>
      <c r="E416" s="170"/>
      <c r="F416" s="170"/>
    </row>
    <row r="417" spans="1:6" x14ac:dyDescent="0.25">
      <c r="A417" s="41">
        <v>212011</v>
      </c>
      <c r="B417" s="42" t="s">
        <v>285</v>
      </c>
      <c r="C417" s="43"/>
      <c r="D417" s="82"/>
      <c r="E417" s="170"/>
      <c r="F417" s="170"/>
    </row>
    <row r="418" spans="1:6" x14ac:dyDescent="0.25">
      <c r="A418" s="41">
        <v>212012</v>
      </c>
      <c r="B418" s="42" t="s">
        <v>286</v>
      </c>
      <c r="C418" s="43"/>
      <c r="D418" s="82"/>
      <c r="E418" s="170"/>
      <c r="F418" s="170"/>
    </row>
    <row r="419" spans="1:6" x14ac:dyDescent="0.25">
      <c r="A419" s="41">
        <v>212013</v>
      </c>
      <c r="B419" s="42" t="s">
        <v>287</v>
      </c>
      <c r="C419" s="43"/>
      <c r="D419" s="82"/>
      <c r="E419" s="170"/>
      <c r="F419" s="170"/>
    </row>
    <row r="420" spans="1:6" x14ac:dyDescent="0.25">
      <c r="A420" s="41">
        <v>212014</v>
      </c>
      <c r="B420" s="42" t="s">
        <v>288</v>
      </c>
      <c r="C420" s="43"/>
      <c r="D420" s="82"/>
      <c r="E420" s="170"/>
      <c r="F420" s="170"/>
    </row>
    <row r="421" spans="1:6" x14ac:dyDescent="0.25">
      <c r="A421" s="41">
        <v>212015</v>
      </c>
      <c r="B421" s="42" t="s">
        <v>289</v>
      </c>
      <c r="C421" s="43"/>
      <c r="D421" s="82"/>
      <c r="E421" s="170"/>
      <c r="F421" s="170"/>
    </row>
    <row r="422" spans="1:6" x14ac:dyDescent="0.25">
      <c r="A422" s="41">
        <v>212016</v>
      </c>
      <c r="B422" s="42" t="s">
        <v>290</v>
      </c>
      <c r="C422" s="43"/>
      <c r="D422" s="82">
        <v>0</v>
      </c>
      <c r="E422" s="170"/>
      <c r="F422" s="170"/>
    </row>
    <row r="423" spans="1:6" x14ac:dyDescent="0.25">
      <c r="A423" s="38">
        <v>2124</v>
      </c>
      <c r="B423" s="39" t="s">
        <v>2100</v>
      </c>
      <c r="C423" s="40"/>
      <c r="D423" s="81"/>
      <c r="E423" s="168">
        <f>SUM(D424:D427)</f>
        <v>0</v>
      </c>
      <c r="F423" s="170"/>
    </row>
    <row r="424" spans="1:6" x14ac:dyDescent="0.25">
      <c r="A424" s="41">
        <v>212401</v>
      </c>
      <c r="B424" s="42" t="s">
        <v>2101</v>
      </c>
      <c r="C424" s="43"/>
      <c r="D424" s="82"/>
      <c r="E424" s="170"/>
      <c r="F424" s="170"/>
    </row>
    <row r="425" spans="1:6" x14ac:dyDescent="0.25">
      <c r="A425" s="41">
        <v>212402</v>
      </c>
      <c r="B425" s="42" t="s">
        <v>2102</v>
      </c>
      <c r="C425" s="43"/>
      <c r="D425" s="82"/>
      <c r="E425" s="170"/>
      <c r="F425" s="170"/>
    </row>
    <row r="426" spans="1:6" x14ac:dyDescent="0.25">
      <c r="A426" s="41">
        <v>212403</v>
      </c>
      <c r="B426" s="42" t="s">
        <v>2103</v>
      </c>
      <c r="C426" s="43"/>
      <c r="D426" s="82"/>
      <c r="E426" s="170"/>
      <c r="F426" s="170"/>
    </row>
    <row r="427" spans="1:6" x14ac:dyDescent="0.25">
      <c r="A427" s="41">
        <v>212404</v>
      </c>
      <c r="B427" s="42" t="s">
        <v>2104</v>
      </c>
      <c r="C427" s="43"/>
      <c r="D427" s="82"/>
      <c r="E427" s="170"/>
      <c r="F427" s="170"/>
    </row>
    <row r="428" spans="1:6" x14ac:dyDescent="0.25">
      <c r="A428" s="38">
        <v>2127</v>
      </c>
      <c r="B428" s="39" t="s">
        <v>2105</v>
      </c>
      <c r="C428" s="40"/>
      <c r="D428" s="81"/>
      <c r="E428" s="168">
        <f>SUM(D429:D432)</f>
        <v>0</v>
      </c>
      <c r="F428" s="170"/>
    </row>
    <row r="429" spans="1:6" x14ac:dyDescent="0.25">
      <c r="A429" s="41">
        <v>212701</v>
      </c>
      <c r="B429" s="42" t="s">
        <v>2106</v>
      </c>
      <c r="C429" s="43"/>
      <c r="D429" s="82"/>
      <c r="E429" s="170"/>
      <c r="F429" s="170"/>
    </row>
    <row r="430" spans="1:6" x14ac:dyDescent="0.25">
      <c r="A430" s="41">
        <v>212702</v>
      </c>
      <c r="B430" s="42" t="s">
        <v>2107</v>
      </c>
      <c r="C430" s="43"/>
      <c r="D430" s="82"/>
      <c r="E430" s="170"/>
      <c r="F430" s="170"/>
    </row>
    <row r="431" spans="1:6" x14ac:dyDescent="0.25">
      <c r="A431" s="41">
        <v>212703</v>
      </c>
      <c r="B431" s="42" t="s">
        <v>2108</v>
      </c>
      <c r="C431" s="43"/>
      <c r="D431" s="82"/>
      <c r="E431" s="170"/>
      <c r="F431" s="170"/>
    </row>
    <row r="432" spans="1:6" x14ac:dyDescent="0.25">
      <c r="A432" s="41">
        <v>212704</v>
      </c>
      <c r="B432" s="42" t="s">
        <v>2109</v>
      </c>
      <c r="C432" s="43"/>
      <c r="D432" s="82"/>
      <c r="E432" s="170"/>
      <c r="F432" s="170"/>
    </row>
    <row r="433" spans="1:6" x14ac:dyDescent="0.25">
      <c r="A433" s="38">
        <v>2130</v>
      </c>
      <c r="B433" s="39" t="s">
        <v>291</v>
      </c>
      <c r="C433" s="40"/>
      <c r="D433" s="81"/>
      <c r="E433" s="168">
        <f>SUM(D434:D436)</f>
        <v>0</v>
      </c>
      <c r="F433" s="170"/>
    </row>
    <row r="434" spans="1:6" x14ac:dyDescent="0.25">
      <c r="A434" s="41">
        <v>213001</v>
      </c>
      <c r="B434" s="42" t="s">
        <v>292</v>
      </c>
      <c r="C434" s="43"/>
      <c r="D434" s="82"/>
      <c r="E434" s="170"/>
      <c r="F434" s="170"/>
    </row>
    <row r="435" spans="1:6" x14ac:dyDescent="0.25">
      <c r="A435" s="41">
        <v>213002</v>
      </c>
      <c r="B435" s="42" t="s">
        <v>293</v>
      </c>
      <c r="C435" s="43"/>
      <c r="D435" s="82"/>
      <c r="E435" s="170"/>
      <c r="F435" s="170"/>
    </row>
    <row r="436" spans="1:6" x14ac:dyDescent="0.25">
      <c r="A436" s="41">
        <v>213003</v>
      </c>
      <c r="B436" s="42" t="s">
        <v>294</v>
      </c>
      <c r="C436" s="43"/>
      <c r="D436" s="82"/>
      <c r="E436" s="170"/>
      <c r="F436" s="170"/>
    </row>
    <row r="437" spans="1:6" x14ac:dyDescent="0.25">
      <c r="A437" s="38">
        <v>2133</v>
      </c>
      <c r="B437" s="39" t="s">
        <v>2110</v>
      </c>
      <c r="C437" s="40"/>
      <c r="D437" s="81"/>
      <c r="E437" s="168">
        <f>SUM(D438)</f>
        <v>0</v>
      </c>
      <c r="F437" s="170"/>
    </row>
    <row r="438" spans="1:6" x14ac:dyDescent="0.25">
      <c r="A438" s="41">
        <v>213301</v>
      </c>
      <c r="B438" s="42" t="s">
        <v>299</v>
      </c>
      <c r="C438" s="43"/>
      <c r="D438" s="82"/>
      <c r="E438" s="170"/>
      <c r="F438" s="170"/>
    </row>
    <row r="439" spans="1:6" x14ac:dyDescent="0.25">
      <c r="A439" s="35">
        <v>22</v>
      </c>
      <c r="B439" s="36" t="s">
        <v>300</v>
      </c>
      <c r="C439" s="37"/>
      <c r="D439" s="80"/>
      <c r="E439" s="167"/>
      <c r="F439" s="167">
        <f>SUM(E440:E490)</f>
        <v>1187000</v>
      </c>
    </row>
    <row r="440" spans="1:6" x14ac:dyDescent="0.25">
      <c r="A440" s="38">
        <v>2201</v>
      </c>
      <c r="B440" s="39" t="s">
        <v>301</v>
      </c>
      <c r="C440" s="40"/>
      <c r="D440" s="81"/>
      <c r="E440" s="168">
        <f>SUM(D441:D457)</f>
        <v>1187000</v>
      </c>
      <c r="F440" s="170"/>
    </row>
    <row r="441" spans="1:6" x14ac:dyDescent="0.25">
      <c r="A441" s="41">
        <v>220101</v>
      </c>
      <c r="B441" s="42" t="s">
        <v>302</v>
      </c>
      <c r="C441" s="43"/>
      <c r="D441" s="82">
        <v>0</v>
      </c>
      <c r="E441" s="170"/>
      <c r="F441" s="170"/>
    </row>
    <row r="442" spans="1:6" x14ac:dyDescent="0.25">
      <c r="A442" s="41">
        <v>220102</v>
      </c>
      <c r="B442" s="42" t="s">
        <v>303</v>
      </c>
      <c r="C442" s="43"/>
      <c r="D442" s="82"/>
      <c r="E442" s="170"/>
      <c r="F442" s="170"/>
    </row>
    <row r="443" spans="1:6" x14ac:dyDescent="0.25">
      <c r="A443" s="41">
        <v>220103</v>
      </c>
      <c r="B443" s="42" t="s">
        <v>81</v>
      </c>
      <c r="C443" s="43"/>
      <c r="D443" s="82">
        <v>1079000</v>
      </c>
      <c r="E443" s="170"/>
      <c r="F443" s="170"/>
    </row>
    <row r="444" spans="1:6" x14ac:dyDescent="0.25">
      <c r="A444" s="41">
        <v>220104</v>
      </c>
      <c r="B444" s="42" t="s">
        <v>82</v>
      </c>
      <c r="C444" s="43"/>
      <c r="D444" s="82"/>
      <c r="E444" s="170"/>
      <c r="F444" s="170"/>
    </row>
    <row r="445" spans="1:6" x14ac:dyDescent="0.25">
      <c r="A445" s="41">
        <v>220105</v>
      </c>
      <c r="B445" s="42" t="s">
        <v>87</v>
      </c>
      <c r="C445" s="43"/>
      <c r="D445" s="82"/>
      <c r="E445" s="170"/>
      <c r="F445" s="170"/>
    </row>
    <row r="446" spans="1:6" x14ac:dyDescent="0.25">
      <c r="A446" s="41">
        <v>220106</v>
      </c>
      <c r="B446" s="42" t="s">
        <v>84</v>
      </c>
      <c r="C446" s="43"/>
      <c r="D446" s="82"/>
      <c r="E446" s="170"/>
      <c r="F446" s="170"/>
    </row>
    <row r="447" spans="1:6" x14ac:dyDescent="0.25">
      <c r="A447" s="41">
        <v>220107</v>
      </c>
      <c r="B447" s="42" t="s">
        <v>304</v>
      </c>
      <c r="C447" s="43"/>
      <c r="D447" s="82"/>
      <c r="E447" s="170"/>
      <c r="F447" s="170"/>
    </row>
    <row r="448" spans="1:6" x14ac:dyDescent="0.25">
      <c r="A448" s="41">
        <v>220108</v>
      </c>
      <c r="B448" s="42" t="s">
        <v>305</v>
      </c>
      <c r="C448" s="43"/>
      <c r="D448" s="82"/>
      <c r="E448" s="170"/>
      <c r="F448" s="170"/>
    </row>
    <row r="449" spans="1:6" x14ac:dyDescent="0.25">
      <c r="A449" s="41">
        <v>220109</v>
      </c>
      <c r="B449" s="42" t="s">
        <v>306</v>
      </c>
      <c r="C449" s="43"/>
      <c r="D449" s="82"/>
      <c r="E449" s="170"/>
      <c r="F449" s="170"/>
    </row>
    <row r="450" spans="1:6" x14ac:dyDescent="0.25">
      <c r="A450" s="41">
        <v>220110</v>
      </c>
      <c r="B450" s="42" t="s">
        <v>307</v>
      </c>
      <c r="C450" s="43"/>
      <c r="D450" s="82"/>
      <c r="E450" s="170"/>
      <c r="F450" s="170"/>
    </row>
    <row r="451" spans="1:6" x14ac:dyDescent="0.25">
      <c r="A451" s="41">
        <v>220111</v>
      </c>
      <c r="B451" s="42" t="s">
        <v>308</v>
      </c>
      <c r="C451" s="43"/>
      <c r="D451" s="82"/>
      <c r="E451" s="170"/>
      <c r="F451" s="170"/>
    </row>
    <row r="452" spans="1:6" x14ac:dyDescent="0.25">
      <c r="A452" s="41">
        <v>220112</v>
      </c>
      <c r="B452" s="42" t="s">
        <v>309</v>
      </c>
      <c r="C452" s="43"/>
      <c r="D452" s="82"/>
      <c r="E452" s="170"/>
      <c r="F452" s="170"/>
    </row>
    <row r="453" spans="1:6" x14ac:dyDescent="0.25">
      <c r="A453" s="41">
        <v>220113</v>
      </c>
      <c r="B453" s="42" t="s">
        <v>310</v>
      </c>
      <c r="C453" s="43"/>
      <c r="D453" s="82"/>
      <c r="E453" s="170"/>
      <c r="F453" s="170"/>
    </row>
    <row r="454" spans="1:6" x14ac:dyDescent="0.25">
      <c r="A454" s="41">
        <v>220114</v>
      </c>
      <c r="B454" s="42" t="s">
        <v>311</v>
      </c>
      <c r="C454" s="43"/>
      <c r="D454" s="82">
        <v>108000</v>
      </c>
      <c r="E454" s="170"/>
      <c r="F454" s="170"/>
    </row>
    <row r="455" spans="1:6" x14ac:dyDescent="0.25">
      <c r="A455" s="41">
        <v>220115</v>
      </c>
      <c r="B455" s="42" t="s">
        <v>312</v>
      </c>
      <c r="C455" s="43"/>
      <c r="D455" s="82"/>
      <c r="E455" s="170"/>
      <c r="F455" s="170"/>
    </row>
    <row r="456" spans="1:6" x14ac:dyDescent="0.25">
      <c r="A456" s="41">
        <v>220116</v>
      </c>
      <c r="B456" s="42" t="s">
        <v>313</v>
      </c>
      <c r="C456" s="43"/>
      <c r="D456" s="82"/>
      <c r="E456" s="170"/>
      <c r="F456" s="170"/>
    </row>
    <row r="457" spans="1:6" x14ac:dyDescent="0.25">
      <c r="A457" s="41">
        <v>220117</v>
      </c>
      <c r="B457" s="42" t="s">
        <v>97</v>
      </c>
      <c r="C457" s="43"/>
      <c r="D457" s="82"/>
      <c r="E457" s="170"/>
      <c r="F457" s="170"/>
    </row>
    <row r="458" spans="1:6" x14ac:dyDescent="0.25">
      <c r="A458" s="38">
        <v>2202</v>
      </c>
      <c r="B458" s="39" t="s">
        <v>314</v>
      </c>
      <c r="C458" s="40"/>
      <c r="D458" s="81"/>
      <c r="E458" s="168">
        <f>SUM(D459:D460)</f>
        <v>0</v>
      </c>
      <c r="F458" s="170"/>
    </row>
    <row r="459" spans="1:6" x14ac:dyDescent="0.25">
      <c r="A459" s="41">
        <v>220201</v>
      </c>
      <c r="B459" s="42" t="s">
        <v>315</v>
      </c>
      <c r="C459" s="43"/>
      <c r="D459" s="82"/>
      <c r="E459" s="170"/>
      <c r="F459" s="170"/>
    </row>
    <row r="460" spans="1:6" x14ac:dyDescent="0.25">
      <c r="A460" s="41">
        <v>220202</v>
      </c>
      <c r="B460" s="42" t="s">
        <v>316</v>
      </c>
      <c r="C460" s="43"/>
      <c r="D460" s="82"/>
      <c r="E460" s="170"/>
      <c r="F460" s="170"/>
    </row>
    <row r="461" spans="1:6" x14ac:dyDescent="0.25">
      <c r="A461" s="38">
        <v>2203</v>
      </c>
      <c r="B461" s="39" t="s">
        <v>317</v>
      </c>
      <c r="C461" s="40"/>
      <c r="D461" s="81"/>
      <c r="E461" s="168">
        <f>SUM(D462:D472)</f>
        <v>0</v>
      </c>
      <c r="F461" s="170"/>
    </row>
    <row r="462" spans="1:6" x14ac:dyDescent="0.25">
      <c r="A462" s="41">
        <v>220301</v>
      </c>
      <c r="B462" s="42" t="s">
        <v>318</v>
      </c>
      <c r="C462" s="43"/>
      <c r="D462" s="82"/>
      <c r="E462" s="170"/>
      <c r="F462" s="170"/>
    </row>
    <row r="463" spans="1:6" x14ac:dyDescent="0.25">
      <c r="A463" s="41">
        <v>220302</v>
      </c>
      <c r="B463" s="42" t="s">
        <v>319</v>
      </c>
      <c r="C463" s="43"/>
      <c r="D463" s="82"/>
      <c r="E463" s="170"/>
      <c r="F463" s="170"/>
    </row>
    <row r="464" spans="1:6" x14ac:dyDescent="0.25">
      <c r="A464" s="41">
        <v>220303</v>
      </c>
      <c r="B464" s="42" t="s">
        <v>320</v>
      </c>
      <c r="C464" s="43"/>
      <c r="D464" s="82"/>
      <c r="E464" s="170"/>
      <c r="F464" s="170"/>
    </row>
    <row r="465" spans="1:6" x14ac:dyDescent="0.25">
      <c r="A465" s="41">
        <v>220304</v>
      </c>
      <c r="B465" s="42" t="s">
        <v>321</v>
      </c>
      <c r="C465" s="43"/>
      <c r="D465" s="82"/>
      <c r="E465" s="170"/>
      <c r="F465" s="170"/>
    </row>
    <row r="466" spans="1:6" x14ac:dyDescent="0.25">
      <c r="A466" s="41">
        <v>220305</v>
      </c>
      <c r="B466" s="42" t="s">
        <v>322</v>
      </c>
      <c r="C466" s="43"/>
      <c r="D466" s="82"/>
      <c r="E466" s="170"/>
      <c r="F466" s="170"/>
    </row>
    <row r="467" spans="1:6" x14ac:dyDescent="0.25">
      <c r="A467" s="41">
        <v>220306</v>
      </c>
      <c r="B467" s="42" t="s">
        <v>323</v>
      </c>
      <c r="C467" s="43"/>
      <c r="D467" s="82"/>
      <c r="E467" s="170"/>
      <c r="F467" s="170"/>
    </row>
    <row r="468" spans="1:6" x14ac:dyDescent="0.25">
      <c r="A468" s="41">
        <v>220307</v>
      </c>
      <c r="B468" s="42" t="s">
        <v>324</v>
      </c>
      <c r="C468" s="43"/>
      <c r="D468" s="82"/>
      <c r="E468" s="170"/>
      <c r="F468" s="170"/>
    </row>
    <row r="469" spans="1:6" x14ac:dyDescent="0.25">
      <c r="A469" s="41">
        <v>220308</v>
      </c>
      <c r="B469" s="42" t="s">
        <v>325</v>
      </c>
      <c r="C469" s="43"/>
      <c r="D469" s="82"/>
      <c r="E469" s="170"/>
      <c r="F469" s="170"/>
    </row>
    <row r="470" spans="1:6" x14ac:dyDescent="0.25">
      <c r="A470" s="41">
        <v>220309</v>
      </c>
      <c r="B470" s="42" t="s">
        <v>95</v>
      </c>
      <c r="C470" s="43"/>
      <c r="D470" s="82"/>
      <c r="E470" s="170"/>
      <c r="F470" s="170"/>
    </row>
    <row r="471" spans="1:6" x14ac:dyDescent="0.25">
      <c r="A471" s="41">
        <v>220310</v>
      </c>
      <c r="B471" s="42" t="s">
        <v>326</v>
      </c>
      <c r="C471" s="43"/>
      <c r="D471" s="82"/>
      <c r="E471" s="170"/>
      <c r="F471" s="170"/>
    </row>
    <row r="472" spans="1:6" x14ac:dyDescent="0.25">
      <c r="A472" s="41">
        <v>220311</v>
      </c>
      <c r="B472" s="42" t="s">
        <v>327</v>
      </c>
      <c r="C472" s="43"/>
      <c r="D472" s="82"/>
      <c r="E472" s="170"/>
      <c r="F472" s="170"/>
    </row>
    <row r="473" spans="1:6" x14ac:dyDescent="0.25">
      <c r="A473" s="38">
        <v>2204</v>
      </c>
      <c r="B473" s="39" t="s">
        <v>328</v>
      </c>
      <c r="C473" s="40"/>
      <c r="D473" s="81"/>
      <c r="E473" s="168">
        <f>SUM(D474:D475)</f>
        <v>0</v>
      </c>
      <c r="F473" s="170"/>
    </row>
    <row r="474" spans="1:6" x14ac:dyDescent="0.25">
      <c r="A474" s="41">
        <v>220401</v>
      </c>
      <c r="B474" s="42" t="s">
        <v>315</v>
      </c>
      <c r="C474" s="43"/>
      <c r="D474" s="82"/>
      <c r="E474" s="170"/>
      <c r="F474" s="170"/>
    </row>
    <row r="475" spans="1:6" x14ac:dyDescent="0.25">
      <c r="A475" s="41">
        <v>220402</v>
      </c>
      <c r="B475" s="42" t="s">
        <v>316</v>
      </c>
      <c r="C475" s="43"/>
      <c r="D475" s="82"/>
      <c r="E475" s="170"/>
      <c r="F475" s="170"/>
    </row>
    <row r="476" spans="1:6" x14ac:dyDescent="0.25">
      <c r="A476" s="38">
        <v>2205</v>
      </c>
      <c r="B476" s="39" t="s">
        <v>329</v>
      </c>
      <c r="C476" s="40"/>
      <c r="D476" s="81"/>
      <c r="E476" s="168">
        <f>SUM(D477)</f>
        <v>0</v>
      </c>
      <c r="F476" s="170"/>
    </row>
    <row r="477" spans="1:6" x14ac:dyDescent="0.25">
      <c r="A477" s="41">
        <v>220501</v>
      </c>
      <c r="B477" s="42" t="s">
        <v>330</v>
      </c>
      <c r="C477" s="43"/>
      <c r="D477" s="82"/>
      <c r="E477" s="170"/>
      <c r="F477" s="170"/>
    </row>
    <row r="478" spans="1:6" x14ac:dyDescent="0.25">
      <c r="A478" s="38">
        <v>2206</v>
      </c>
      <c r="B478" s="39" t="s">
        <v>331</v>
      </c>
      <c r="C478" s="40"/>
      <c r="D478" s="81"/>
      <c r="E478" s="168">
        <f>SUM(D479)</f>
        <v>0</v>
      </c>
      <c r="F478" s="170"/>
    </row>
    <row r="479" spans="1:6" x14ac:dyDescent="0.25">
      <c r="A479" s="41">
        <v>220601</v>
      </c>
      <c r="B479" s="42" t="s">
        <v>332</v>
      </c>
      <c r="C479" s="43"/>
      <c r="D479" s="82"/>
      <c r="E479" s="170"/>
      <c r="F479" s="170"/>
    </row>
    <row r="480" spans="1:6" x14ac:dyDescent="0.25">
      <c r="A480" s="38">
        <v>2207</v>
      </c>
      <c r="B480" s="39" t="s">
        <v>333</v>
      </c>
      <c r="C480" s="40"/>
      <c r="D480" s="81"/>
      <c r="E480" s="168">
        <f>SUM(D481:D482)</f>
        <v>0</v>
      </c>
      <c r="F480" s="170"/>
    </row>
    <row r="481" spans="1:6" x14ac:dyDescent="0.25">
      <c r="A481" s="41">
        <v>220701</v>
      </c>
      <c r="B481" s="42" t="s">
        <v>315</v>
      </c>
      <c r="C481" s="43"/>
      <c r="D481" s="82"/>
      <c r="E481" s="170"/>
      <c r="F481" s="170"/>
    </row>
    <row r="482" spans="1:6" x14ac:dyDescent="0.25">
      <c r="A482" s="41">
        <v>220702</v>
      </c>
      <c r="B482" s="42" t="s">
        <v>316</v>
      </c>
      <c r="C482" s="43"/>
      <c r="D482" s="82"/>
      <c r="E482" s="170"/>
      <c r="F482" s="170"/>
    </row>
    <row r="483" spans="1:6" x14ac:dyDescent="0.25">
      <c r="A483" s="38">
        <v>2208</v>
      </c>
      <c r="B483" s="39" t="s">
        <v>334</v>
      </c>
      <c r="C483" s="40"/>
      <c r="D483" s="81"/>
      <c r="E483" s="168">
        <f>SUM(D484:D485)</f>
        <v>0</v>
      </c>
      <c r="F483" s="170"/>
    </row>
    <row r="484" spans="1:6" x14ac:dyDescent="0.25">
      <c r="A484" s="41">
        <v>220801</v>
      </c>
      <c r="B484" s="42" t="s">
        <v>315</v>
      </c>
      <c r="C484" s="43"/>
      <c r="D484" s="82"/>
      <c r="E484" s="170"/>
      <c r="F484" s="170"/>
    </row>
    <row r="485" spans="1:6" x14ac:dyDescent="0.25">
      <c r="A485" s="41">
        <v>220802</v>
      </c>
      <c r="B485" s="42" t="s">
        <v>316</v>
      </c>
      <c r="C485" s="43"/>
      <c r="D485" s="82"/>
      <c r="E485" s="170"/>
      <c r="F485" s="170"/>
    </row>
    <row r="486" spans="1:6" x14ac:dyDescent="0.25">
      <c r="A486" s="38">
        <v>2209</v>
      </c>
      <c r="B486" s="39" t="s">
        <v>335</v>
      </c>
      <c r="C486" s="40"/>
      <c r="D486" s="81"/>
      <c r="E486" s="168">
        <f>SUM(D487)</f>
        <v>0</v>
      </c>
      <c r="F486" s="170"/>
    </row>
    <row r="487" spans="1:6" x14ac:dyDescent="0.25">
      <c r="A487" s="41">
        <v>220901</v>
      </c>
      <c r="B487" s="42" t="s">
        <v>336</v>
      </c>
      <c r="C487" s="43"/>
      <c r="D487" s="82"/>
      <c r="E487" s="170"/>
      <c r="F487" s="170"/>
    </row>
    <row r="488" spans="1:6" x14ac:dyDescent="0.25">
      <c r="A488" s="38">
        <v>2210</v>
      </c>
      <c r="B488" s="39" t="s">
        <v>337</v>
      </c>
      <c r="C488" s="40"/>
      <c r="D488" s="81"/>
      <c r="E488" s="168">
        <f>SUM(D489)</f>
        <v>0</v>
      </c>
      <c r="F488" s="170"/>
    </row>
    <row r="489" spans="1:6" x14ac:dyDescent="0.25">
      <c r="A489" s="41">
        <v>221001</v>
      </c>
      <c r="B489" s="42" t="s">
        <v>337</v>
      </c>
      <c r="C489" s="43"/>
      <c r="D489" s="82"/>
      <c r="E489" s="170"/>
      <c r="F489" s="170"/>
    </row>
    <row r="490" spans="1:6" x14ac:dyDescent="0.25">
      <c r="A490" s="38">
        <v>2211</v>
      </c>
      <c r="B490" s="39" t="s">
        <v>338</v>
      </c>
      <c r="C490" s="40"/>
      <c r="D490" s="81"/>
      <c r="E490" s="168">
        <f>SUM(D491:D501)</f>
        <v>0</v>
      </c>
      <c r="F490" s="170"/>
    </row>
    <row r="491" spans="1:6" x14ac:dyDescent="0.25">
      <c r="A491" s="41">
        <v>221101</v>
      </c>
      <c r="B491" s="42" t="s">
        <v>339</v>
      </c>
      <c r="C491" s="43"/>
      <c r="D491" s="82"/>
      <c r="E491" s="170"/>
      <c r="F491" s="170"/>
    </row>
    <row r="492" spans="1:6" x14ac:dyDescent="0.25">
      <c r="A492" s="41">
        <v>221102</v>
      </c>
      <c r="B492" s="42" t="s">
        <v>340</v>
      </c>
      <c r="C492" s="43"/>
      <c r="D492" s="82"/>
      <c r="E492" s="170"/>
      <c r="F492" s="170"/>
    </row>
    <row r="493" spans="1:6" x14ac:dyDescent="0.25">
      <c r="A493" s="41">
        <v>221103</v>
      </c>
      <c r="B493" s="42" t="s">
        <v>341</v>
      </c>
      <c r="C493" s="43"/>
      <c r="D493" s="82"/>
      <c r="E493" s="170"/>
      <c r="F493" s="170"/>
    </row>
    <row r="494" spans="1:6" x14ac:dyDescent="0.25">
      <c r="A494" s="41">
        <v>221104</v>
      </c>
      <c r="B494" s="42" t="s">
        <v>342</v>
      </c>
      <c r="C494" s="43"/>
      <c r="D494" s="82"/>
      <c r="E494" s="170"/>
      <c r="F494" s="170"/>
    </row>
    <row r="495" spans="1:6" x14ac:dyDescent="0.25">
      <c r="A495" s="41">
        <v>221105</v>
      </c>
      <c r="B495" s="42" t="s">
        <v>343</v>
      </c>
      <c r="C495" s="43"/>
      <c r="D495" s="82"/>
      <c r="E495" s="170"/>
      <c r="F495" s="170"/>
    </row>
    <row r="496" spans="1:6" x14ac:dyDescent="0.25">
      <c r="A496" s="41">
        <v>221106</v>
      </c>
      <c r="B496" s="42" t="s">
        <v>344</v>
      </c>
      <c r="C496" s="43"/>
      <c r="D496" s="82"/>
      <c r="E496" s="170"/>
      <c r="F496" s="170"/>
    </row>
    <row r="497" spans="1:6" x14ac:dyDescent="0.25">
      <c r="A497" s="41">
        <v>221107</v>
      </c>
      <c r="B497" s="42" t="s">
        <v>345</v>
      </c>
      <c r="C497" s="43"/>
      <c r="D497" s="82"/>
      <c r="E497" s="170"/>
      <c r="F497" s="170"/>
    </row>
    <row r="498" spans="1:6" x14ac:dyDescent="0.25">
      <c r="A498" s="41">
        <v>221108</v>
      </c>
      <c r="B498" s="42" t="s">
        <v>346</v>
      </c>
      <c r="C498" s="43"/>
      <c r="D498" s="82"/>
      <c r="E498" s="170"/>
      <c r="F498" s="170"/>
    </row>
    <row r="499" spans="1:6" x14ac:dyDescent="0.25">
      <c r="A499" s="41">
        <v>221109</v>
      </c>
      <c r="B499" s="42" t="s">
        <v>347</v>
      </c>
      <c r="C499" s="43"/>
      <c r="D499" s="82"/>
      <c r="E499" s="170"/>
      <c r="F499" s="170"/>
    </row>
    <row r="500" spans="1:6" x14ac:dyDescent="0.25">
      <c r="A500" s="41">
        <v>221110</v>
      </c>
      <c r="B500" s="42" t="s">
        <v>348</v>
      </c>
      <c r="C500" s="43"/>
      <c r="D500" s="82"/>
      <c r="E500" s="170"/>
      <c r="F500" s="170"/>
    </row>
    <row r="501" spans="1:6" x14ac:dyDescent="0.25">
      <c r="A501" s="41">
        <v>221111</v>
      </c>
      <c r="B501" s="42" t="s">
        <v>338</v>
      </c>
      <c r="C501" s="43"/>
      <c r="D501" s="82"/>
      <c r="E501" s="170"/>
      <c r="F501" s="170"/>
    </row>
    <row r="502" spans="1:6" x14ac:dyDescent="0.25">
      <c r="A502" s="35">
        <v>23</v>
      </c>
      <c r="B502" s="36" t="s">
        <v>349</v>
      </c>
      <c r="C502" s="37"/>
      <c r="D502" s="80"/>
      <c r="E502" s="167"/>
      <c r="F502" s="167">
        <f>SUM(E503:E527)</f>
        <v>2625401</v>
      </c>
    </row>
    <row r="503" spans="1:6" x14ac:dyDescent="0.25">
      <c r="A503" s="38">
        <v>2301</v>
      </c>
      <c r="B503" s="39" t="s">
        <v>350</v>
      </c>
      <c r="C503" s="40"/>
      <c r="D503" s="81"/>
      <c r="E503" s="168">
        <f>SUM(D504:D526)</f>
        <v>2625401</v>
      </c>
      <c r="F503" s="170"/>
    </row>
    <row r="504" spans="1:6" x14ac:dyDescent="0.25">
      <c r="A504" s="41">
        <v>230101</v>
      </c>
      <c r="B504" s="42" t="s">
        <v>351</v>
      </c>
      <c r="C504" s="43"/>
      <c r="D504" s="82"/>
      <c r="E504" s="170"/>
      <c r="F504" s="170"/>
    </row>
    <row r="505" spans="1:6" x14ac:dyDescent="0.25">
      <c r="A505" s="41">
        <v>230102</v>
      </c>
      <c r="B505" s="42" t="s">
        <v>352</v>
      </c>
      <c r="C505" s="43"/>
      <c r="D505" s="82">
        <v>1814907</v>
      </c>
      <c r="E505" s="170"/>
      <c r="F505" s="170"/>
    </row>
    <row r="506" spans="1:6" x14ac:dyDescent="0.25">
      <c r="A506" s="41">
        <v>230103</v>
      </c>
      <c r="B506" s="42" t="s">
        <v>353</v>
      </c>
      <c r="C506" s="43"/>
      <c r="D506" s="82">
        <v>108794</v>
      </c>
      <c r="E506" s="170"/>
      <c r="F506" s="170"/>
    </row>
    <row r="507" spans="1:6" x14ac:dyDescent="0.25">
      <c r="A507" s="41">
        <v>230104</v>
      </c>
      <c r="B507" s="42" t="s">
        <v>354</v>
      </c>
      <c r="C507" s="43"/>
      <c r="D507" s="82"/>
      <c r="E507" s="170"/>
      <c r="F507" s="170"/>
    </row>
    <row r="508" spans="1:6" x14ac:dyDescent="0.25">
      <c r="A508" s="41">
        <v>230105</v>
      </c>
      <c r="B508" s="42" t="s">
        <v>355</v>
      </c>
      <c r="C508" s="43"/>
      <c r="D508" s="82"/>
      <c r="E508" s="170"/>
      <c r="F508" s="170"/>
    </row>
    <row r="509" spans="1:6" x14ac:dyDescent="0.25">
      <c r="A509" s="41">
        <v>230106</v>
      </c>
      <c r="B509" s="42" t="s">
        <v>356</v>
      </c>
      <c r="C509" s="43"/>
      <c r="D509" s="82"/>
      <c r="E509" s="170"/>
      <c r="F509" s="170"/>
    </row>
    <row r="510" spans="1:6" x14ac:dyDescent="0.25">
      <c r="A510" s="41">
        <v>230107</v>
      </c>
      <c r="B510" s="42" t="s">
        <v>357</v>
      </c>
      <c r="C510" s="43"/>
      <c r="D510" s="82"/>
      <c r="E510" s="170"/>
      <c r="F510" s="170"/>
    </row>
    <row r="511" spans="1:6" x14ac:dyDescent="0.25">
      <c r="A511" s="41">
        <v>230108</v>
      </c>
      <c r="B511" s="42" t="s">
        <v>358</v>
      </c>
      <c r="C511" s="43"/>
      <c r="D511" s="82"/>
      <c r="E511" s="170"/>
      <c r="F511" s="170"/>
    </row>
    <row r="512" spans="1:6" x14ac:dyDescent="0.25">
      <c r="A512" s="41">
        <v>230109</v>
      </c>
      <c r="B512" s="42" t="s">
        <v>359</v>
      </c>
      <c r="C512" s="43"/>
      <c r="D512" s="82"/>
      <c r="E512" s="170"/>
      <c r="F512" s="170"/>
    </row>
    <row r="513" spans="1:6" x14ac:dyDescent="0.25">
      <c r="A513" s="41">
        <v>230110</v>
      </c>
      <c r="B513" s="42" t="s">
        <v>360</v>
      </c>
      <c r="C513" s="43"/>
      <c r="D513" s="82">
        <v>18000</v>
      </c>
      <c r="E513" s="170"/>
      <c r="F513" s="170"/>
    </row>
    <row r="514" spans="1:6" x14ac:dyDescent="0.25">
      <c r="A514" s="41">
        <v>230111</v>
      </c>
      <c r="B514" s="42" t="s">
        <v>361</v>
      </c>
      <c r="C514" s="43"/>
      <c r="D514" s="82"/>
      <c r="E514" s="170"/>
      <c r="F514" s="170"/>
    </row>
    <row r="515" spans="1:6" x14ac:dyDescent="0.25">
      <c r="A515" s="41">
        <v>230112</v>
      </c>
      <c r="B515" s="42" t="s">
        <v>362</v>
      </c>
      <c r="C515" s="43"/>
      <c r="D515" s="82"/>
      <c r="E515" s="170"/>
      <c r="F515" s="170"/>
    </row>
    <row r="516" spans="1:6" x14ac:dyDescent="0.25">
      <c r="A516" s="41">
        <v>230113</v>
      </c>
      <c r="B516" s="42" t="s">
        <v>81</v>
      </c>
      <c r="C516" s="43"/>
      <c r="D516" s="82"/>
      <c r="E516" s="170"/>
      <c r="F516" s="170"/>
    </row>
    <row r="517" spans="1:6" x14ac:dyDescent="0.25">
      <c r="A517" s="41">
        <v>230114</v>
      </c>
      <c r="B517" s="42" t="s">
        <v>363</v>
      </c>
      <c r="C517" s="43"/>
      <c r="D517" s="82"/>
      <c r="E517" s="170"/>
      <c r="F517" s="170"/>
    </row>
    <row r="518" spans="1:6" x14ac:dyDescent="0.25">
      <c r="A518" s="41">
        <v>230115</v>
      </c>
      <c r="B518" s="42" t="s">
        <v>364</v>
      </c>
      <c r="C518" s="43"/>
      <c r="D518" s="82"/>
      <c r="E518" s="170"/>
      <c r="F518" s="170"/>
    </row>
    <row r="519" spans="1:6" x14ac:dyDescent="0.25">
      <c r="A519" s="41">
        <v>230116</v>
      </c>
      <c r="B519" s="42" t="s">
        <v>365</v>
      </c>
      <c r="C519" s="43"/>
      <c r="D519" s="82"/>
      <c r="E519" s="170"/>
      <c r="F519" s="170"/>
    </row>
    <row r="520" spans="1:6" x14ac:dyDescent="0.25">
      <c r="A520" s="41">
        <v>230117</v>
      </c>
      <c r="B520" s="42" t="s">
        <v>366</v>
      </c>
      <c r="C520" s="43"/>
      <c r="D520" s="82"/>
      <c r="E520" s="170"/>
      <c r="F520" s="170"/>
    </row>
    <row r="521" spans="1:6" x14ac:dyDescent="0.25">
      <c r="A521" s="41">
        <v>230118</v>
      </c>
      <c r="B521" s="42" t="s">
        <v>286</v>
      </c>
      <c r="C521" s="43"/>
      <c r="D521" s="82"/>
      <c r="E521" s="170"/>
      <c r="F521" s="170"/>
    </row>
    <row r="522" spans="1:6" x14ac:dyDescent="0.25">
      <c r="A522" s="41">
        <v>230119</v>
      </c>
      <c r="B522" s="42" t="s">
        <v>82</v>
      </c>
      <c r="C522" s="43"/>
      <c r="D522" s="82"/>
      <c r="E522" s="170"/>
      <c r="F522" s="170"/>
    </row>
    <row r="523" spans="1:6" x14ac:dyDescent="0.25">
      <c r="A523" s="41">
        <v>230120</v>
      </c>
      <c r="B523" s="42" t="s">
        <v>367</v>
      </c>
      <c r="C523" s="43"/>
      <c r="D523" s="82">
        <v>410100</v>
      </c>
      <c r="E523" s="170"/>
      <c r="F523" s="170"/>
    </row>
    <row r="524" spans="1:6" x14ac:dyDescent="0.25">
      <c r="A524" s="41">
        <v>230121</v>
      </c>
      <c r="B524" s="42" t="s">
        <v>368</v>
      </c>
      <c r="C524" s="43"/>
      <c r="D524" s="82">
        <v>136800</v>
      </c>
      <c r="E524" s="170"/>
      <c r="F524" s="170"/>
    </row>
    <row r="525" spans="1:6" x14ac:dyDescent="0.25">
      <c r="A525" s="41">
        <v>230122</v>
      </c>
      <c r="B525" s="42" t="s">
        <v>295</v>
      </c>
      <c r="C525" s="43"/>
      <c r="D525" s="82">
        <v>136800</v>
      </c>
      <c r="E525" s="170"/>
      <c r="F525" s="170"/>
    </row>
    <row r="526" spans="1:6" x14ac:dyDescent="0.25">
      <c r="A526" s="41">
        <v>230123</v>
      </c>
      <c r="B526" s="42" t="s">
        <v>369</v>
      </c>
      <c r="C526" s="43"/>
      <c r="D526" s="82"/>
      <c r="E526" s="170"/>
      <c r="F526" s="170"/>
    </row>
    <row r="527" spans="1:6" x14ac:dyDescent="0.25">
      <c r="A527" s="38">
        <v>2302</v>
      </c>
      <c r="B527" s="39" t="s">
        <v>370</v>
      </c>
      <c r="C527" s="40"/>
      <c r="D527" s="81"/>
      <c r="E527" s="168">
        <f>SUM(D528:D531)</f>
        <v>0</v>
      </c>
      <c r="F527" s="170"/>
    </row>
    <row r="528" spans="1:6" x14ac:dyDescent="0.25">
      <c r="A528" s="41">
        <v>230201</v>
      </c>
      <c r="B528" s="42" t="s">
        <v>358</v>
      </c>
      <c r="C528" s="43"/>
      <c r="D528" s="82"/>
      <c r="E528" s="170"/>
      <c r="F528" s="170"/>
    </row>
    <row r="529" spans="1:6" x14ac:dyDescent="0.25">
      <c r="A529" s="41">
        <v>230202</v>
      </c>
      <c r="B529" s="42" t="s">
        <v>371</v>
      </c>
      <c r="C529" s="43"/>
      <c r="D529" s="82"/>
      <c r="E529" s="170"/>
      <c r="F529" s="170"/>
    </row>
    <row r="530" spans="1:6" x14ac:dyDescent="0.25">
      <c r="A530" s="41">
        <v>230203</v>
      </c>
      <c r="B530" s="42" t="s">
        <v>363</v>
      </c>
      <c r="C530" s="43"/>
      <c r="D530" s="82"/>
      <c r="E530" s="170"/>
      <c r="F530" s="170"/>
    </row>
    <row r="531" spans="1:6" x14ac:dyDescent="0.25">
      <c r="A531" s="41">
        <v>230204</v>
      </c>
      <c r="B531" s="42" t="s">
        <v>372</v>
      </c>
      <c r="C531" s="43"/>
      <c r="D531" s="82"/>
      <c r="E531" s="170"/>
      <c r="F531" s="170"/>
    </row>
    <row r="532" spans="1:6" x14ac:dyDescent="0.25">
      <c r="A532" s="35">
        <v>24</v>
      </c>
      <c r="B532" s="36" t="s">
        <v>511</v>
      </c>
      <c r="C532" s="37"/>
      <c r="D532" s="80"/>
      <c r="E532" s="167"/>
      <c r="F532" s="167">
        <f>SUM(E533:E563)</f>
        <v>17911499</v>
      </c>
    </row>
    <row r="533" spans="1:6" x14ac:dyDescent="0.25">
      <c r="A533" s="38">
        <v>2401</v>
      </c>
      <c r="B533" s="39" t="s">
        <v>373</v>
      </c>
      <c r="C533" s="40"/>
      <c r="D533" s="81"/>
      <c r="E533" s="168">
        <f>SUM(D534:D539)</f>
        <v>0</v>
      </c>
      <c r="F533" s="170"/>
    </row>
    <row r="534" spans="1:6" x14ac:dyDescent="0.25">
      <c r="A534" s="41">
        <v>240101</v>
      </c>
      <c r="B534" s="42" t="s">
        <v>374</v>
      </c>
      <c r="C534" s="43"/>
      <c r="D534" s="82"/>
      <c r="E534" s="170"/>
      <c r="F534" s="170"/>
    </row>
    <row r="535" spans="1:6" x14ac:dyDescent="0.25">
      <c r="A535" s="41">
        <v>240102</v>
      </c>
      <c r="B535" s="42" t="s">
        <v>375</v>
      </c>
      <c r="C535" s="43"/>
      <c r="D535" s="82"/>
      <c r="E535" s="170"/>
      <c r="F535" s="170"/>
    </row>
    <row r="536" spans="1:6" x14ac:dyDescent="0.25">
      <c r="A536" s="41">
        <v>240103</v>
      </c>
      <c r="B536" s="42" t="s">
        <v>376</v>
      </c>
      <c r="C536" s="43"/>
      <c r="D536" s="82"/>
      <c r="E536" s="170"/>
      <c r="F536" s="170"/>
    </row>
    <row r="537" spans="1:6" x14ac:dyDescent="0.25">
      <c r="A537" s="41">
        <v>240104</v>
      </c>
      <c r="B537" s="42" t="s">
        <v>377</v>
      </c>
      <c r="C537" s="43"/>
      <c r="D537" s="82"/>
      <c r="E537" s="170"/>
      <c r="F537" s="170"/>
    </row>
    <row r="538" spans="1:6" x14ac:dyDescent="0.25">
      <c r="A538" s="41">
        <v>240105</v>
      </c>
      <c r="B538" s="42" t="s">
        <v>378</v>
      </c>
      <c r="C538" s="43"/>
      <c r="D538" s="82"/>
      <c r="E538" s="170"/>
      <c r="F538" s="170"/>
    </row>
    <row r="539" spans="1:6" x14ac:dyDescent="0.25">
      <c r="A539" s="41">
        <v>240106</v>
      </c>
      <c r="B539" s="42" t="s">
        <v>379</v>
      </c>
      <c r="C539" s="43"/>
      <c r="D539" s="82"/>
      <c r="E539" s="170"/>
      <c r="F539" s="170"/>
    </row>
    <row r="540" spans="1:6" x14ac:dyDescent="0.25">
      <c r="A540" s="38">
        <v>2402</v>
      </c>
      <c r="B540" s="39" t="s">
        <v>380</v>
      </c>
      <c r="C540" s="40"/>
      <c r="D540" s="81"/>
      <c r="E540" s="168">
        <f>SUM(D541:D551)</f>
        <v>0</v>
      </c>
      <c r="F540" s="170"/>
    </row>
    <row r="541" spans="1:6" x14ac:dyDescent="0.25">
      <c r="A541" s="41">
        <v>240201</v>
      </c>
      <c r="B541" s="42" t="s">
        <v>80</v>
      </c>
      <c r="C541" s="43"/>
      <c r="D541" s="82"/>
      <c r="E541" s="170"/>
      <c r="F541" s="170"/>
    </row>
    <row r="542" spans="1:6" x14ac:dyDescent="0.25">
      <c r="A542" s="41">
        <v>240202</v>
      </c>
      <c r="B542" s="42" t="s">
        <v>82</v>
      </c>
      <c r="C542" s="43"/>
      <c r="D542" s="82"/>
      <c r="E542" s="170"/>
      <c r="F542" s="170"/>
    </row>
    <row r="543" spans="1:6" x14ac:dyDescent="0.25">
      <c r="A543" s="41">
        <v>240203</v>
      </c>
      <c r="B543" s="42" t="s">
        <v>81</v>
      </c>
      <c r="C543" s="43"/>
      <c r="D543" s="82">
        <v>0</v>
      </c>
      <c r="E543" s="170"/>
      <c r="F543" s="170"/>
    </row>
    <row r="544" spans="1:6" x14ac:dyDescent="0.25">
      <c r="A544" s="41">
        <v>240204</v>
      </c>
      <c r="B544" s="42" t="s">
        <v>281</v>
      </c>
      <c r="C544" s="43"/>
      <c r="D544" s="82"/>
      <c r="E544" s="170"/>
      <c r="F544" s="170"/>
    </row>
    <row r="545" spans="1:6" x14ac:dyDescent="0.25">
      <c r="A545" s="41">
        <v>240205</v>
      </c>
      <c r="B545" s="42" t="s">
        <v>283</v>
      </c>
      <c r="C545" s="43"/>
      <c r="D545" s="82"/>
      <c r="E545" s="170"/>
      <c r="F545" s="170"/>
    </row>
    <row r="546" spans="1:6" x14ac:dyDescent="0.25">
      <c r="A546" s="41">
        <v>240206</v>
      </c>
      <c r="B546" s="42" t="s">
        <v>286</v>
      </c>
      <c r="C546" s="43"/>
      <c r="D546" s="82"/>
      <c r="E546" s="170"/>
      <c r="F546" s="170"/>
    </row>
    <row r="547" spans="1:6" x14ac:dyDescent="0.25">
      <c r="A547" s="41">
        <v>240207</v>
      </c>
      <c r="B547" s="42" t="s">
        <v>284</v>
      </c>
      <c r="C547" s="43"/>
      <c r="D547" s="82"/>
      <c r="E547" s="170"/>
      <c r="F547" s="170"/>
    </row>
    <row r="548" spans="1:6" x14ac:dyDescent="0.25">
      <c r="A548" s="41">
        <v>240208</v>
      </c>
      <c r="B548" s="42" t="s">
        <v>381</v>
      </c>
      <c r="C548" s="43"/>
      <c r="D548" s="82"/>
      <c r="E548" s="170"/>
      <c r="F548" s="170"/>
    </row>
    <row r="549" spans="1:6" x14ac:dyDescent="0.25">
      <c r="A549" s="41">
        <v>240209</v>
      </c>
      <c r="B549" s="42" t="s">
        <v>382</v>
      </c>
      <c r="C549" s="43"/>
      <c r="D549" s="82"/>
      <c r="E549" s="170"/>
      <c r="F549" s="170"/>
    </row>
    <row r="550" spans="1:6" x14ac:dyDescent="0.25">
      <c r="A550" s="41">
        <v>240210</v>
      </c>
      <c r="B550" s="42" t="s">
        <v>383</v>
      </c>
      <c r="C550" s="43"/>
      <c r="D550" s="82"/>
      <c r="E550" s="170"/>
      <c r="F550" s="170"/>
    </row>
    <row r="551" spans="1:6" x14ac:dyDescent="0.25">
      <c r="A551" s="41">
        <v>240211</v>
      </c>
      <c r="B551" s="42" t="s">
        <v>384</v>
      </c>
      <c r="C551" s="43"/>
      <c r="D551" s="82"/>
      <c r="E551" s="170"/>
      <c r="F551" s="170"/>
    </row>
    <row r="552" spans="1:6" x14ac:dyDescent="0.25">
      <c r="A552" s="38">
        <v>2403</v>
      </c>
      <c r="B552" s="39" t="s">
        <v>385</v>
      </c>
      <c r="C552" s="40"/>
      <c r="D552" s="81"/>
      <c r="E552" s="168">
        <f>SUM(D553:D558)</f>
        <v>17911499</v>
      </c>
      <c r="F552" s="170"/>
    </row>
    <row r="553" spans="1:6" x14ac:dyDescent="0.25">
      <c r="A553" s="41">
        <v>240301</v>
      </c>
      <c r="B553" s="42" t="s">
        <v>314</v>
      </c>
      <c r="C553" s="43"/>
      <c r="D553" s="82">
        <v>17911499</v>
      </c>
      <c r="E553" s="170"/>
      <c r="F553" s="170"/>
    </row>
    <row r="554" spans="1:6" x14ac:dyDescent="0.25">
      <c r="A554" s="41">
        <v>240302</v>
      </c>
      <c r="B554" s="42" t="s">
        <v>328</v>
      </c>
      <c r="C554" s="43"/>
      <c r="D554" s="82"/>
      <c r="E554" s="170"/>
      <c r="F554" s="170"/>
    </row>
    <row r="555" spans="1:6" x14ac:dyDescent="0.25">
      <c r="A555" s="41">
        <v>240303</v>
      </c>
      <c r="B555" s="42" t="s">
        <v>386</v>
      </c>
      <c r="C555" s="43"/>
      <c r="D555" s="82"/>
      <c r="E555" s="170"/>
      <c r="F555" s="170"/>
    </row>
    <row r="556" spans="1:6" x14ac:dyDescent="0.25">
      <c r="A556" s="41">
        <v>240304</v>
      </c>
      <c r="B556" s="42" t="s">
        <v>387</v>
      </c>
      <c r="C556" s="43"/>
      <c r="D556" s="82"/>
      <c r="E556" s="170"/>
      <c r="F556" s="170"/>
    </row>
    <row r="557" spans="1:6" x14ac:dyDescent="0.25">
      <c r="A557" s="41">
        <v>240305</v>
      </c>
      <c r="B557" s="42" t="s">
        <v>337</v>
      </c>
      <c r="C557" s="43"/>
      <c r="D557" s="82"/>
      <c r="E557" s="170"/>
      <c r="F557" s="170"/>
    </row>
    <row r="558" spans="1:6" x14ac:dyDescent="0.25">
      <c r="A558" s="41">
        <v>240306</v>
      </c>
      <c r="B558" s="42" t="s">
        <v>299</v>
      </c>
      <c r="C558" s="43"/>
      <c r="D558" s="82"/>
      <c r="E558" s="170"/>
      <c r="F558" s="170"/>
    </row>
    <row r="559" spans="1:6" x14ac:dyDescent="0.25">
      <c r="A559" s="38">
        <v>2404</v>
      </c>
      <c r="B559" s="39" t="s">
        <v>2111</v>
      </c>
      <c r="C559" s="40"/>
      <c r="D559" s="81"/>
      <c r="E559" s="168">
        <f>SUM(D560:D562)</f>
        <v>0</v>
      </c>
      <c r="F559" s="170"/>
    </row>
    <row r="560" spans="1:6" x14ac:dyDescent="0.25">
      <c r="A560" s="41">
        <v>240401</v>
      </c>
      <c r="B560" s="42" t="s">
        <v>2112</v>
      </c>
      <c r="C560" s="43"/>
      <c r="D560" s="82"/>
      <c r="E560" s="170"/>
      <c r="F560" s="170"/>
    </row>
    <row r="561" spans="1:6" x14ac:dyDescent="0.25">
      <c r="A561" s="41">
        <v>240402</v>
      </c>
      <c r="B561" s="42" t="s">
        <v>2113</v>
      </c>
      <c r="C561" s="43"/>
      <c r="D561" s="82"/>
      <c r="E561" s="170"/>
      <c r="F561" s="170"/>
    </row>
    <row r="562" spans="1:6" x14ac:dyDescent="0.25">
      <c r="A562" s="41">
        <v>240403</v>
      </c>
      <c r="B562" s="42" t="s">
        <v>2114</v>
      </c>
      <c r="C562" s="43"/>
      <c r="D562" s="82"/>
      <c r="E562" s="170"/>
      <c r="F562" s="170"/>
    </row>
    <row r="563" spans="1:6" x14ac:dyDescent="0.25">
      <c r="A563" s="38">
        <v>2405</v>
      </c>
      <c r="B563" s="39" t="s">
        <v>388</v>
      </c>
      <c r="C563" s="40"/>
      <c r="D563" s="81"/>
      <c r="E563" s="168">
        <f>SUM(D564:D576)</f>
        <v>0</v>
      </c>
      <c r="F563" s="170"/>
    </row>
    <row r="564" spans="1:6" x14ac:dyDescent="0.25">
      <c r="A564" s="41">
        <v>240501</v>
      </c>
      <c r="B564" s="42" t="s">
        <v>58</v>
      </c>
      <c r="C564" s="43"/>
      <c r="D564" s="82"/>
      <c r="E564" s="170"/>
      <c r="F564" s="170"/>
    </row>
    <row r="565" spans="1:6" x14ac:dyDescent="0.25">
      <c r="A565" s="41">
        <v>240502</v>
      </c>
      <c r="B565" s="42" t="s">
        <v>209</v>
      </c>
      <c r="C565" s="43"/>
      <c r="D565" s="82"/>
      <c r="E565" s="170"/>
      <c r="F565" s="170"/>
    </row>
    <row r="566" spans="1:6" x14ac:dyDescent="0.25">
      <c r="A566" s="41">
        <v>240503</v>
      </c>
      <c r="B566" s="42" t="s">
        <v>389</v>
      </c>
      <c r="C566" s="43"/>
      <c r="D566" s="82"/>
      <c r="E566" s="170"/>
      <c r="F566" s="170"/>
    </row>
    <row r="567" spans="1:6" x14ac:dyDescent="0.25">
      <c r="A567" s="41">
        <v>240504</v>
      </c>
      <c r="B567" s="42" t="s">
        <v>61</v>
      </c>
      <c r="C567" s="43"/>
      <c r="D567" s="82"/>
      <c r="E567" s="170"/>
      <c r="F567" s="170"/>
    </row>
    <row r="568" spans="1:6" x14ac:dyDescent="0.25">
      <c r="A568" s="41">
        <v>240505</v>
      </c>
      <c r="B568" s="42" t="s">
        <v>211</v>
      </c>
      <c r="C568" s="43"/>
      <c r="D568" s="82"/>
      <c r="E568" s="170"/>
      <c r="F568" s="170"/>
    </row>
    <row r="569" spans="1:6" x14ac:dyDescent="0.25">
      <c r="A569" s="41">
        <v>240506</v>
      </c>
      <c r="B569" s="42" t="s">
        <v>390</v>
      </c>
      <c r="C569" s="43"/>
      <c r="D569" s="82"/>
      <c r="E569" s="170"/>
      <c r="F569" s="170"/>
    </row>
    <row r="570" spans="1:6" x14ac:dyDescent="0.25">
      <c r="A570" s="41">
        <v>240507</v>
      </c>
      <c r="B570" s="42" t="s">
        <v>213</v>
      </c>
      <c r="C570" s="43"/>
      <c r="D570" s="82"/>
      <c r="E570" s="170"/>
      <c r="F570" s="170"/>
    </row>
    <row r="571" spans="1:6" x14ac:dyDescent="0.25">
      <c r="A571" s="41">
        <v>240508</v>
      </c>
      <c r="B571" s="42" t="s">
        <v>63</v>
      </c>
      <c r="C571" s="43"/>
      <c r="D571" s="82"/>
      <c r="E571" s="170"/>
      <c r="F571" s="170"/>
    </row>
    <row r="572" spans="1:6" x14ac:dyDescent="0.25">
      <c r="A572" s="41">
        <v>240509</v>
      </c>
      <c r="B572" s="42" t="s">
        <v>214</v>
      </c>
      <c r="C572" s="43"/>
      <c r="D572" s="82"/>
      <c r="E572" s="170"/>
      <c r="F572" s="170"/>
    </row>
    <row r="573" spans="1:6" x14ac:dyDescent="0.25">
      <c r="A573" s="41">
        <v>240510</v>
      </c>
      <c r="B573" s="42" t="s">
        <v>391</v>
      </c>
      <c r="C573" s="43"/>
      <c r="D573" s="82"/>
      <c r="E573" s="170"/>
      <c r="F573" s="170"/>
    </row>
    <row r="574" spans="1:6" x14ac:dyDescent="0.25">
      <c r="A574" s="41">
        <v>240511</v>
      </c>
      <c r="B574" s="42" t="s">
        <v>392</v>
      </c>
      <c r="C574" s="43"/>
      <c r="D574" s="82"/>
      <c r="E574" s="170"/>
      <c r="F574" s="170"/>
    </row>
    <row r="575" spans="1:6" x14ac:dyDescent="0.25">
      <c r="A575" s="41">
        <v>240512</v>
      </c>
      <c r="B575" s="42" t="s">
        <v>393</v>
      </c>
      <c r="C575" s="43"/>
      <c r="D575" s="82"/>
      <c r="E575" s="170"/>
      <c r="F575" s="170"/>
    </row>
    <row r="576" spans="1:6" x14ac:dyDescent="0.25">
      <c r="A576" s="41">
        <v>240513</v>
      </c>
      <c r="B576" s="42" t="s">
        <v>394</v>
      </c>
      <c r="C576" s="43"/>
      <c r="D576" s="82"/>
      <c r="E576" s="170"/>
      <c r="F576" s="170"/>
    </row>
    <row r="577" spans="1:6" x14ac:dyDescent="0.25">
      <c r="A577" s="35">
        <v>25</v>
      </c>
      <c r="B577" s="36" t="s">
        <v>395</v>
      </c>
      <c r="C577" s="37"/>
      <c r="D577" s="80"/>
      <c r="E577" s="167"/>
      <c r="F577" s="167">
        <f>SUM(E578:E612)</f>
        <v>0</v>
      </c>
    </row>
    <row r="578" spans="1:6" x14ac:dyDescent="0.25">
      <c r="A578" s="38">
        <v>2501</v>
      </c>
      <c r="B578" s="39" t="s">
        <v>396</v>
      </c>
      <c r="C578" s="40"/>
      <c r="D578" s="81"/>
      <c r="E578" s="168">
        <f>SUM(D579:D581)</f>
        <v>0</v>
      </c>
      <c r="F578" s="170"/>
    </row>
    <row r="579" spans="1:6" x14ac:dyDescent="0.25">
      <c r="A579" s="41">
        <v>250101</v>
      </c>
      <c r="B579" s="42" t="s">
        <v>397</v>
      </c>
      <c r="C579" s="43"/>
      <c r="D579" s="82"/>
      <c r="E579" s="170"/>
      <c r="F579" s="170"/>
    </row>
    <row r="580" spans="1:6" x14ac:dyDescent="0.25">
      <c r="A580" s="41">
        <v>250102</v>
      </c>
      <c r="B580" s="42" t="s">
        <v>398</v>
      </c>
      <c r="C580" s="43"/>
      <c r="D580" s="82"/>
      <c r="E580" s="170"/>
      <c r="F580" s="170"/>
    </row>
    <row r="581" spans="1:6" x14ac:dyDescent="0.25">
      <c r="A581" s="41">
        <v>250103</v>
      </c>
      <c r="B581" s="42" t="s">
        <v>399</v>
      </c>
      <c r="C581" s="43"/>
      <c r="D581" s="82"/>
      <c r="E581" s="170"/>
      <c r="F581" s="170"/>
    </row>
    <row r="582" spans="1:6" x14ac:dyDescent="0.25">
      <c r="A582" s="38">
        <v>2502</v>
      </c>
      <c r="B582" s="39" t="s">
        <v>400</v>
      </c>
      <c r="C582" s="40"/>
      <c r="D582" s="81"/>
      <c r="E582" s="168">
        <f>SUM(D583:D590)</f>
        <v>0</v>
      </c>
      <c r="F582" s="170"/>
    </row>
    <row r="583" spans="1:6" x14ac:dyDescent="0.25">
      <c r="A583" s="41">
        <v>250201</v>
      </c>
      <c r="B583" s="42" t="s">
        <v>401</v>
      </c>
      <c r="C583" s="43"/>
      <c r="D583" s="82"/>
      <c r="E583" s="170"/>
      <c r="F583" s="170"/>
    </row>
    <row r="584" spans="1:6" x14ac:dyDescent="0.25">
      <c r="A584" s="41">
        <v>250202</v>
      </c>
      <c r="B584" s="42" t="s">
        <v>402</v>
      </c>
      <c r="C584" s="43"/>
      <c r="D584" s="82"/>
      <c r="E584" s="170"/>
      <c r="F584" s="170"/>
    </row>
    <row r="585" spans="1:6" x14ac:dyDescent="0.25">
      <c r="A585" s="41">
        <v>250203</v>
      </c>
      <c r="B585" s="42" t="s">
        <v>403</v>
      </c>
      <c r="C585" s="43"/>
      <c r="D585" s="82"/>
      <c r="E585" s="170"/>
      <c r="F585" s="170"/>
    </row>
    <row r="586" spans="1:6" x14ac:dyDescent="0.25">
      <c r="A586" s="41">
        <v>250204</v>
      </c>
      <c r="B586" s="42" t="s">
        <v>404</v>
      </c>
      <c r="C586" s="43"/>
      <c r="D586" s="82"/>
      <c r="E586" s="170"/>
      <c r="F586" s="170"/>
    </row>
    <row r="587" spans="1:6" x14ac:dyDescent="0.25">
      <c r="A587" s="41">
        <v>250205</v>
      </c>
      <c r="B587" s="42" t="s">
        <v>405</v>
      </c>
      <c r="C587" s="43"/>
      <c r="D587" s="82"/>
      <c r="E587" s="170"/>
      <c r="F587" s="170"/>
    </row>
    <row r="588" spans="1:6" x14ac:dyDescent="0.25">
      <c r="A588" s="41">
        <v>250206</v>
      </c>
      <c r="B588" s="42" t="s">
        <v>406</v>
      </c>
      <c r="C588" s="43"/>
      <c r="D588" s="82"/>
      <c r="E588" s="170"/>
      <c r="F588" s="170"/>
    </row>
    <row r="589" spans="1:6" x14ac:dyDescent="0.25">
      <c r="A589" s="41">
        <v>250207</v>
      </c>
      <c r="B589" s="42" t="s">
        <v>407</v>
      </c>
      <c r="C589" s="43"/>
      <c r="D589" s="82"/>
      <c r="E589" s="170"/>
      <c r="F589" s="170"/>
    </row>
    <row r="590" spans="1:6" x14ac:dyDescent="0.25">
      <c r="A590" s="41">
        <v>250208</v>
      </c>
      <c r="B590" s="42" t="s">
        <v>408</v>
      </c>
      <c r="C590" s="43"/>
      <c r="D590" s="82"/>
      <c r="E590" s="170"/>
      <c r="F590" s="170"/>
    </row>
    <row r="591" spans="1:6" x14ac:dyDescent="0.25">
      <c r="A591" s="38">
        <v>2503</v>
      </c>
      <c r="B591" s="39" t="s">
        <v>409</v>
      </c>
      <c r="C591" s="40"/>
      <c r="D591" s="81"/>
      <c r="E591" s="168">
        <f>SUM(D592:D594)</f>
        <v>0</v>
      </c>
      <c r="F591" s="170"/>
    </row>
    <row r="592" spans="1:6" x14ac:dyDescent="0.25">
      <c r="A592" s="41">
        <v>250301</v>
      </c>
      <c r="B592" s="42" t="s">
        <v>410</v>
      </c>
      <c r="C592" s="43"/>
      <c r="D592" s="82"/>
      <c r="E592" s="170"/>
      <c r="F592" s="170"/>
    </row>
    <row r="593" spans="1:6" x14ac:dyDescent="0.25">
      <c r="A593" s="41">
        <v>250302</v>
      </c>
      <c r="B593" s="42" t="s">
        <v>411</v>
      </c>
      <c r="C593" s="43"/>
      <c r="D593" s="82"/>
      <c r="E593" s="170"/>
      <c r="F593" s="170"/>
    </row>
    <row r="594" spans="1:6" x14ac:dyDescent="0.25">
      <c r="A594" s="41">
        <v>250303</v>
      </c>
      <c r="B594" s="42" t="s">
        <v>412</v>
      </c>
      <c r="C594" s="43"/>
      <c r="D594" s="82"/>
      <c r="E594" s="170"/>
      <c r="F594" s="170"/>
    </row>
    <row r="595" spans="1:6" x14ac:dyDescent="0.25">
      <c r="A595" s="38">
        <v>2504</v>
      </c>
      <c r="B595" s="39" t="s">
        <v>115</v>
      </c>
      <c r="C595" s="40"/>
      <c r="D595" s="81"/>
      <c r="E595" s="168">
        <f>SUM(D596:D597)</f>
        <v>0</v>
      </c>
      <c r="F595" s="170"/>
    </row>
    <row r="596" spans="1:6" x14ac:dyDescent="0.25">
      <c r="A596" s="41">
        <v>250401</v>
      </c>
      <c r="B596" s="42" t="s">
        <v>413</v>
      </c>
      <c r="C596" s="43"/>
      <c r="D596" s="82"/>
      <c r="E596" s="170"/>
      <c r="F596" s="170"/>
    </row>
    <row r="597" spans="1:6" x14ac:dyDescent="0.25">
      <c r="A597" s="41">
        <v>250402</v>
      </c>
      <c r="B597" s="42" t="s">
        <v>414</v>
      </c>
      <c r="C597" s="43"/>
      <c r="D597" s="82"/>
      <c r="E597" s="170"/>
      <c r="F597" s="170"/>
    </row>
    <row r="598" spans="1:6" x14ac:dyDescent="0.25">
      <c r="A598" s="38">
        <v>2505</v>
      </c>
      <c r="B598" s="39" t="s">
        <v>415</v>
      </c>
      <c r="C598" s="40"/>
      <c r="D598" s="81"/>
      <c r="E598" s="168">
        <f>SUM(D599)</f>
        <v>0</v>
      </c>
      <c r="F598" s="170"/>
    </row>
    <row r="599" spans="1:6" x14ac:dyDescent="0.25">
      <c r="A599" s="41">
        <v>250501</v>
      </c>
      <c r="B599" s="42" t="s">
        <v>416</v>
      </c>
      <c r="C599" s="43"/>
      <c r="D599" s="82"/>
      <c r="E599" s="170"/>
      <c r="F599" s="170"/>
    </row>
    <row r="600" spans="1:6" x14ac:dyDescent="0.25">
      <c r="A600" s="38">
        <v>2506</v>
      </c>
      <c r="B600" s="39" t="s">
        <v>417</v>
      </c>
      <c r="C600" s="40"/>
      <c r="D600" s="81"/>
      <c r="E600" s="168">
        <f>SUM(D601:D602)</f>
        <v>0</v>
      </c>
      <c r="F600" s="170"/>
    </row>
    <row r="601" spans="1:6" x14ac:dyDescent="0.25">
      <c r="A601" s="41">
        <v>250601</v>
      </c>
      <c r="B601" s="42" t="s">
        <v>418</v>
      </c>
      <c r="C601" s="43"/>
      <c r="D601" s="82"/>
      <c r="E601" s="170"/>
      <c r="F601" s="170"/>
    </row>
    <row r="602" spans="1:6" x14ac:dyDescent="0.25">
      <c r="A602" s="41">
        <v>250602</v>
      </c>
      <c r="B602" s="42" t="s">
        <v>36</v>
      </c>
      <c r="C602" s="43"/>
      <c r="D602" s="82"/>
      <c r="E602" s="170"/>
      <c r="F602" s="170"/>
    </row>
    <row r="603" spans="1:6" x14ac:dyDescent="0.25">
      <c r="A603" s="38">
        <v>2507</v>
      </c>
      <c r="B603" s="39" t="s">
        <v>40</v>
      </c>
      <c r="C603" s="40"/>
      <c r="D603" s="81"/>
      <c r="E603" s="168">
        <f>SUM(D604)</f>
        <v>0</v>
      </c>
      <c r="F603" s="170"/>
    </row>
    <row r="604" spans="1:6" x14ac:dyDescent="0.25">
      <c r="A604" s="41">
        <v>250701</v>
      </c>
      <c r="B604" s="42" t="s">
        <v>419</v>
      </c>
      <c r="C604" s="43"/>
      <c r="D604" s="82"/>
      <c r="E604" s="170"/>
      <c r="F604" s="170"/>
    </row>
    <row r="605" spans="1:6" x14ac:dyDescent="0.25">
      <c r="A605" s="38">
        <v>2508</v>
      </c>
      <c r="B605" s="39" t="s">
        <v>420</v>
      </c>
      <c r="C605" s="40"/>
      <c r="D605" s="81"/>
      <c r="E605" s="168">
        <f>SUM(D606:D611)</f>
        <v>0</v>
      </c>
      <c r="F605" s="170"/>
    </row>
    <row r="606" spans="1:6" x14ac:dyDescent="0.25">
      <c r="A606" s="41">
        <v>250801</v>
      </c>
      <c r="B606" s="42" t="s">
        <v>421</v>
      </c>
      <c r="C606" s="43"/>
      <c r="D606" s="82"/>
      <c r="E606" s="170"/>
      <c r="F606" s="170"/>
    </row>
    <row r="607" spans="1:6" x14ac:dyDescent="0.25">
      <c r="A607" s="41">
        <v>250802</v>
      </c>
      <c r="B607" s="42" t="s">
        <v>422</v>
      </c>
      <c r="C607" s="43"/>
      <c r="D607" s="82"/>
      <c r="E607" s="170"/>
      <c r="F607" s="170"/>
    </row>
    <row r="608" spans="1:6" x14ac:dyDescent="0.25">
      <c r="A608" s="41">
        <v>250803</v>
      </c>
      <c r="B608" s="42" t="s">
        <v>423</v>
      </c>
      <c r="C608" s="43"/>
      <c r="D608" s="82"/>
      <c r="E608" s="170"/>
      <c r="F608" s="170"/>
    </row>
    <row r="609" spans="1:6" x14ac:dyDescent="0.25">
      <c r="A609" s="41">
        <v>250804</v>
      </c>
      <c r="B609" s="42" t="s">
        <v>424</v>
      </c>
      <c r="C609" s="43"/>
      <c r="D609" s="82"/>
      <c r="E609" s="170"/>
      <c r="F609" s="170"/>
    </row>
    <row r="610" spans="1:6" x14ac:dyDescent="0.25">
      <c r="A610" s="41">
        <v>250805</v>
      </c>
      <c r="B610" s="42" t="s">
        <v>425</v>
      </c>
      <c r="C610" s="43"/>
      <c r="D610" s="82"/>
      <c r="E610" s="170"/>
      <c r="F610" s="170"/>
    </row>
    <row r="611" spans="1:6" x14ac:dyDescent="0.25">
      <c r="A611" s="41">
        <v>250806</v>
      </c>
      <c r="B611" s="42" t="s">
        <v>426</v>
      </c>
      <c r="C611" s="43"/>
      <c r="D611" s="82"/>
      <c r="E611" s="170"/>
      <c r="F611" s="170"/>
    </row>
    <row r="612" spans="1:6" x14ac:dyDescent="0.25">
      <c r="A612" s="38">
        <v>2509</v>
      </c>
      <c r="B612" s="39" t="s">
        <v>2115</v>
      </c>
      <c r="C612" s="40"/>
      <c r="D612" s="81"/>
      <c r="E612" s="168">
        <f>SUM(D613:D616)</f>
        <v>0</v>
      </c>
      <c r="F612" s="170"/>
    </row>
    <row r="613" spans="1:6" x14ac:dyDescent="0.25">
      <c r="A613" s="41">
        <v>250901</v>
      </c>
      <c r="B613" s="42" t="s">
        <v>296</v>
      </c>
      <c r="C613" s="43"/>
      <c r="D613" s="82"/>
      <c r="E613" s="170"/>
      <c r="F613" s="170"/>
    </row>
    <row r="614" spans="1:6" x14ac:dyDescent="0.25">
      <c r="A614" s="41">
        <v>250902</v>
      </c>
      <c r="B614" s="42" t="s">
        <v>297</v>
      </c>
      <c r="C614" s="43"/>
      <c r="D614" s="82"/>
      <c r="E614" s="170"/>
      <c r="F614" s="170"/>
    </row>
    <row r="615" spans="1:6" x14ac:dyDescent="0.25">
      <c r="A615" s="41">
        <v>250903</v>
      </c>
      <c r="B615" s="42" t="s">
        <v>298</v>
      </c>
      <c r="C615" s="43"/>
      <c r="D615" s="82"/>
      <c r="E615" s="170"/>
      <c r="F615" s="170"/>
    </row>
    <row r="616" spans="1:6" ht="16.5" thickBot="1" x14ac:dyDescent="0.3">
      <c r="A616" s="41">
        <v>250904</v>
      </c>
      <c r="B616" s="42" t="s">
        <v>299</v>
      </c>
      <c r="C616" s="43"/>
      <c r="D616" s="82"/>
      <c r="E616" s="170"/>
      <c r="F616" s="170"/>
    </row>
    <row r="617" spans="1:6" ht="27" customHeight="1" thickTop="1" thickBot="1" x14ac:dyDescent="0.3">
      <c r="A617" s="277" t="s">
        <v>427</v>
      </c>
      <c r="B617" s="278"/>
      <c r="C617" s="279"/>
      <c r="D617" s="171">
        <f>SUM(D358:D616)</f>
        <v>40521121</v>
      </c>
      <c r="E617" s="171">
        <f t="shared" ref="E617:F617" si="1">SUM(E358:E616)</f>
        <v>40521121</v>
      </c>
      <c r="F617" s="171">
        <f t="shared" si="1"/>
        <v>40521121</v>
      </c>
    </row>
    <row r="618" spans="1:6" ht="27" customHeight="1" thickTop="1" thickBot="1" x14ac:dyDescent="0.3">
      <c r="A618" s="47"/>
      <c r="B618" s="48"/>
      <c r="C618" s="49"/>
      <c r="D618" s="84"/>
      <c r="E618" s="84"/>
      <c r="F618" s="84"/>
    </row>
    <row r="619" spans="1:6" ht="16.5" thickTop="1" x14ac:dyDescent="0.25">
      <c r="A619" s="50">
        <v>3</v>
      </c>
      <c r="B619" s="51" t="s">
        <v>428</v>
      </c>
      <c r="C619" s="52"/>
      <c r="D619" s="85"/>
      <c r="E619" s="172"/>
      <c r="F619" s="172"/>
    </row>
    <row r="620" spans="1:6" x14ac:dyDescent="0.25">
      <c r="A620" s="35">
        <v>31</v>
      </c>
      <c r="B620" s="36" t="s">
        <v>429</v>
      </c>
      <c r="C620" s="37"/>
      <c r="D620" s="80"/>
      <c r="E620" s="167"/>
      <c r="F620" s="167">
        <f>SUM(E621:E635)</f>
        <v>2000000</v>
      </c>
    </row>
    <row r="621" spans="1:6" x14ac:dyDescent="0.25">
      <c r="A621" s="38">
        <v>3101</v>
      </c>
      <c r="B621" s="39" t="s">
        <v>430</v>
      </c>
      <c r="C621" s="40"/>
      <c r="D621" s="81"/>
      <c r="E621" s="168">
        <f>SUM(D622:D624)</f>
        <v>0</v>
      </c>
      <c r="F621" s="170"/>
    </row>
    <row r="622" spans="1:6" x14ac:dyDescent="0.25">
      <c r="A622" s="41">
        <v>310101</v>
      </c>
      <c r="B622" s="42" t="s">
        <v>431</v>
      </c>
      <c r="C622" s="43"/>
      <c r="D622" s="82"/>
      <c r="E622" s="170"/>
      <c r="F622" s="170"/>
    </row>
    <row r="623" spans="1:6" x14ac:dyDescent="0.25">
      <c r="A623" s="41">
        <v>310102</v>
      </c>
      <c r="B623" s="42" t="s">
        <v>432</v>
      </c>
      <c r="C623" s="43"/>
      <c r="D623" s="82"/>
      <c r="E623" s="170"/>
      <c r="F623" s="170"/>
    </row>
    <row r="624" spans="1:6" x14ac:dyDescent="0.25">
      <c r="A624" s="41">
        <v>310103</v>
      </c>
      <c r="B624" s="42" t="s">
        <v>433</v>
      </c>
      <c r="C624" s="43"/>
      <c r="D624" s="82"/>
      <c r="E624" s="170"/>
      <c r="F624" s="170"/>
    </row>
    <row r="625" spans="1:6" x14ac:dyDescent="0.25">
      <c r="A625" s="38">
        <v>3102</v>
      </c>
      <c r="B625" s="39" t="s">
        <v>434</v>
      </c>
      <c r="C625" s="40"/>
      <c r="D625" s="81"/>
      <c r="E625" s="168">
        <f>SUM(D626:D627)</f>
        <v>0</v>
      </c>
      <c r="F625" s="170"/>
    </row>
    <row r="626" spans="1:6" x14ac:dyDescent="0.25">
      <c r="A626" s="41">
        <v>310201</v>
      </c>
      <c r="B626" s="42" t="s">
        <v>435</v>
      </c>
      <c r="C626" s="43"/>
      <c r="D626" s="82"/>
      <c r="E626" s="170"/>
      <c r="F626" s="170"/>
    </row>
    <row r="627" spans="1:6" x14ac:dyDescent="0.25">
      <c r="A627" s="41">
        <v>310202</v>
      </c>
      <c r="B627" s="42" t="s">
        <v>436</v>
      </c>
      <c r="C627" s="43"/>
      <c r="D627" s="82"/>
      <c r="E627" s="170"/>
      <c r="F627" s="170"/>
    </row>
    <row r="628" spans="1:6" x14ac:dyDescent="0.25">
      <c r="A628" s="38">
        <v>3103</v>
      </c>
      <c r="B628" s="39" t="s">
        <v>437</v>
      </c>
      <c r="C628" s="40"/>
      <c r="D628" s="81"/>
      <c r="E628" s="168">
        <f>SUM(D629:D632)</f>
        <v>2000000</v>
      </c>
      <c r="F628" s="170"/>
    </row>
    <row r="629" spans="1:6" x14ac:dyDescent="0.25">
      <c r="A629" s="41">
        <v>310301</v>
      </c>
      <c r="B629" s="42" t="s">
        <v>438</v>
      </c>
      <c r="C629" s="43"/>
      <c r="D629" s="82">
        <v>2000000</v>
      </c>
      <c r="E629" s="170"/>
      <c r="F629" s="170"/>
    </row>
    <row r="630" spans="1:6" x14ac:dyDescent="0.25">
      <c r="A630" s="41">
        <v>310302</v>
      </c>
      <c r="B630" s="42" t="s">
        <v>439</v>
      </c>
      <c r="C630" s="43"/>
      <c r="D630" s="82"/>
      <c r="E630" s="170"/>
      <c r="F630" s="170"/>
    </row>
    <row r="631" spans="1:6" x14ac:dyDescent="0.25">
      <c r="A631" s="41">
        <v>310303</v>
      </c>
      <c r="B631" s="42" t="s">
        <v>440</v>
      </c>
      <c r="C631" s="43"/>
      <c r="D631" s="82"/>
      <c r="E631" s="170"/>
      <c r="F631" s="170"/>
    </row>
    <row r="632" spans="1:6" x14ac:dyDescent="0.25">
      <c r="A632" s="41">
        <v>310304</v>
      </c>
      <c r="B632" s="42" t="s">
        <v>441</v>
      </c>
      <c r="C632" s="43"/>
      <c r="D632" s="82"/>
      <c r="E632" s="170"/>
      <c r="F632" s="170"/>
    </row>
    <row r="633" spans="1:6" x14ac:dyDescent="0.25">
      <c r="A633" s="38">
        <v>3104</v>
      </c>
      <c r="B633" s="39" t="s">
        <v>442</v>
      </c>
      <c r="C633" s="40"/>
      <c r="D633" s="81"/>
      <c r="E633" s="168">
        <f>SUM(D634)</f>
        <v>0</v>
      </c>
      <c r="F633" s="170"/>
    </row>
    <row r="634" spans="1:6" x14ac:dyDescent="0.25">
      <c r="A634" s="41">
        <v>310401</v>
      </c>
      <c r="B634" s="42" t="s">
        <v>443</v>
      </c>
      <c r="C634" s="43"/>
      <c r="D634" s="82"/>
      <c r="E634" s="170"/>
      <c r="F634" s="170"/>
    </row>
    <row r="635" spans="1:6" x14ac:dyDescent="0.25">
      <c r="A635" s="38">
        <v>3105</v>
      </c>
      <c r="B635" s="39" t="s">
        <v>444</v>
      </c>
      <c r="C635" s="40"/>
      <c r="D635" s="81"/>
      <c r="E635" s="168">
        <f>SUM(D636:D637)</f>
        <v>0</v>
      </c>
      <c r="F635" s="170"/>
    </row>
    <row r="636" spans="1:6" x14ac:dyDescent="0.25">
      <c r="A636" s="41">
        <v>310501</v>
      </c>
      <c r="B636" s="42" t="s">
        <v>445</v>
      </c>
      <c r="C636" s="43"/>
      <c r="D636" s="82"/>
      <c r="E636" s="170"/>
      <c r="F636" s="170"/>
    </row>
    <row r="637" spans="1:6" x14ac:dyDescent="0.25">
      <c r="A637" s="41">
        <v>310502</v>
      </c>
      <c r="B637" s="42" t="s">
        <v>446</v>
      </c>
      <c r="C637" s="43"/>
      <c r="D637" s="82"/>
      <c r="E637" s="170"/>
      <c r="F637" s="170"/>
    </row>
    <row r="638" spans="1:6" x14ac:dyDescent="0.25">
      <c r="A638" s="35">
        <v>32</v>
      </c>
      <c r="B638" s="36" t="s">
        <v>447</v>
      </c>
      <c r="C638" s="37"/>
      <c r="D638" s="80"/>
      <c r="E638" s="167"/>
      <c r="F638" s="167">
        <f>SUM(E639:E644)</f>
        <v>0</v>
      </c>
    </row>
    <row r="639" spans="1:6" x14ac:dyDescent="0.25">
      <c r="A639" s="38">
        <v>3201</v>
      </c>
      <c r="B639" s="39" t="s">
        <v>447</v>
      </c>
      <c r="C639" s="40"/>
      <c r="D639" s="81"/>
      <c r="E639" s="168">
        <f>SUM(D640:D643)</f>
        <v>0</v>
      </c>
      <c r="F639" s="170"/>
    </row>
    <row r="640" spans="1:6" x14ac:dyDescent="0.25">
      <c r="A640" s="41">
        <v>320101</v>
      </c>
      <c r="B640" s="42" t="s">
        <v>448</v>
      </c>
      <c r="C640" s="43"/>
      <c r="D640" s="82"/>
      <c r="E640" s="170"/>
      <c r="F640" s="170"/>
    </row>
    <row r="641" spans="1:6" x14ac:dyDescent="0.25">
      <c r="A641" s="41">
        <v>320102</v>
      </c>
      <c r="B641" s="42" t="s">
        <v>449</v>
      </c>
      <c r="C641" s="43"/>
      <c r="D641" s="82"/>
      <c r="E641" s="170"/>
      <c r="F641" s="170"/>
    </row>
    <row r="642" spans="1:6" x14ac:dyDescent="0.25">
      <c r="A642" s="41">
        <v>320103</v>
      </c>
      <c r="B642" s="42" t="s">
        <v>450</v>
      </c>
      <c r="C642" s="43"/>
      <c r="D642" s="82"/>
      <c r="E642" s="170"/>
      <c r="F642" s="170"/>
    </row>
    <row r="643" spans="1:6" x14ac:dyDescent="0.25">
      <c r="A643" s="41">
        <v>320104</v>
      </c>
      <c r="B643" s="42" t="s">
        <v>451</v>
      </c>
      <c r="C643" s="43"/>
      <c r="D643" s="82"/>
      <c r="E643" s="170"/>
      <c r="F643" s="170"/>
    </row>
    <row r="644" spans="1:6" x14ac:dyDescent="0.25">
      <c r="A644" s="38">
        <v>3202</v>
      </c>
      <c r="B644" s="39" t="s">
        <v>452</v>
      </c>
      <c r="C644" s="40"/>
      <c r="D644" s="81"/>
      <c r="E644" s="168">
        <f>SUM(D645:D649)</f>
        <v>0</v>
      </c>
      <c r="F644" s="170"/>
    </row>
    <row r="645" spans="1:6" x14ac:dyDescent="0.25">
      <c r="A645" s="41">
        <v>320201</v>
      </c>
      <c r="B645" s="42" t="s">
        <v>446</v>
      </c>
      <c r="C645" s="43"/>
      <c r="D645" s="82"/>
      <c r="E645" s="170"/>
      <c r="F645" s="170"/>
    </row>
    <row r="646" spans="1:6" x14ac:dyDescent="0.25">
      <c r="A646" s="41">
        <v>320202</v>
      </c>
      <c r="B646" s="42" t="s">
        <v>453</v>
      </c>
      <c r="C646" s="43"/>
      <c r="D646" s="82"/>
      <c r="E646" s="170"/>
      <c r="F646" s="170"/>
    </row>
    <row r="647" spans="1:6" x14ac:dyDescent="0.25">
      <c r="A647" s="41">
        <v>320203</v>
      </c>
      <c r="B647" s="42" t="s">
        <v>454</v>
      </c>
      <c r="C647" s="43"/>
      <c r="D647" s="82"/>
      <c r="E647" s="170"/>
      <c r="F647" s="170"/>
    </row>
    <row r="648" spans="1:6" x14ac:dyDescent="0.25">
      <c r="A648" s="41">
        <v>320204</v>
      </c>
      <c r="B648" s="42" t="s">
        <v>455</v>
      </c>
      <c r="C648" s="43"/>
      <c r="D648" s="82"/>
      <c r="E648" s="170"/>
      <c r="F648" s="170"/>
    </row>
    <row r="649" spans="1:6" x14ac:dyDescent="0.25">
      <c r="A649" s="41">
        <v>320205</v>
      </c>
      <c r="B649" s="42" t="s">
        <v>456</v>
      </c>
      <c r="C649" s="43"/>
      <c r="D649" s="82"/>
      <c r="E649" s="170"/>
      <c r="F649" s="170"/>
    </row>
    <row r="650" spans="1:6" x14ac:dyDescent="0.25">
      <c r="A650" s="35">
        <v>33</v>
      </c>
      <c r="B650" s="36" t="s">
        <v>457</v>
      </c>
      <c r="C650" s="37"/>
      <c r="D650" s="80"/>
      <c r="E650" s="167"/>
      <c r="F650" s="167">
        <f>SUM(E651:E672)</f>
        <v>2000000</v>
      </c>
    </row>
    <row r="651" spans="1:6" x14ac:dyDescent="0.25">
      <c r="A651" s="38">
        <v>3301</v>
      </c>
      <c r="B651" s="39" t="s">
        <v>458</v>
      </c>
      <c r="C651" s="40"/>
      <c r="D651" s="81"/>
      <c r="E651" s="168">
        <f>SUM(D652:D656)</f>
        <v>2000000</v>
      </c>
      <c r="F651" s="170"/>
    </row>
    <row r="652" spans="1:6" x14ac:dyDescent="0.25">
      <c r="A652" s="41">
        <v>330101</v>
      </c>
      <c r="B652" s="42" t="s">
        <v>459</v>
      </c>
      <c r="C652" s="43"/>
      <c r="D652" s="82">
        <v>2000000</v>
      </c>
      <c r="E652" s="170"/>
      <c r="F652" s="170"/>
    </row>
    <row r="653" spans="1:6" x14ac:dyDescent="0.25">
      <c r="A653" s="41">
        <v>330102</v>
      </c>
      <c r="B653" s="42" t="s">
        <v>460</v>
      </c>
      <c r="C653" s="43"/>
      <c r="D653" s="82"/>
      <c r="E653" s="170"/>
      <c r="F653" s="170"/>
    </row>
    <row r="654" spans="1:6" x14ac:dyDescent="0.25">
      <c r="A654" s="41">
        <v>330103</v>
      </c>
      <c r="B654" s="42" t="s">
        <v>461</v>
      </c>
      <c r="C654" s="43"/>
      <c r="D654" s="82"/>
      <c r="E654" s="170"/>
      <c r="F654" s="170"/>
    </row>
    <row r="655" spans="1:6" x14ac:dyDescent="0.25">
      <c r="A655" s="41">
        <v>330104</v>
      </c>
      <c r="B655" s="42" t="s">
        <v>462</v>
      </c>
      <c r="C655" s="43"/>
      <c r="D655" s="82"/>
      <c r="E655" s="170"/>
      <c r="F655" s="170"/>
    </row>
    <row r="656" spans="1:6" x14ac:dyDescent="0.25">
      <c r="A656" s="41">
        <v>330105</v>
      </c>
      <c r="B656" s="42" t="s">
        <v>463</v>
      </c>
      <c r="C656" s="43"/>
      <c r="D656" s="82"/>
      <c r="E656" s="170"/>
      <c r="F656" s="170"/>
    </row>
    <row r="657" spans="1:6" x14ac:dyDescent="0.25">
      <c r="A657" s="38">
        <v>3302</v>
      </c>
      <c r="B657" s="39" t="s">
        <v>464</v>
      </c>
      <c r="C657" s="40"/>
      <c r="D657" s="81"/>
      <c r="E657" s="168">
        <f>SUM(D658:D661)</f>
        <v>0</v>
      </c>
      <c r="F657" s="170"/>
    </row>
    <row r="658" spans="1:6" x14ac:dyDescent="0.25">
      <c r="A658" s="41">
        <v>330201</v>
      </c>
      <c r="B658" s="42" t="s">
        <v>465</v>
      </c>
      <c r="C658" s="43"/>
      <c r="D658" s="82"/>
      <c r="E658" s="170"/>
      <c r="F658" s="170"/>
    </row>
    <row r="659" spans="1:6" x14ac:dyDescent="0.25">
      <c r="A659" s="41">
        <v>330202</v>
      </c>
      <c r="B659" s="42" t="s">
        <v>466</v>
      </c>
      <c r="C659" s="43"/>
      <c r="D659" s="82"/>
      <c r="E659" s="170"/>
      <c r="F659" s="170"/>
    </row>
    <row r="660" spans="1:6" x14ac:dyDescent="0.25">
      <c r="A660" s="41">
        <v>330203</v>
      </c>
      <c r="B660" s="42" t="s">
        <v>467</v>
      </c>
      <c r="C660" s="43"/>
      <c r="D660" s="82"/>
      <c r="E660" s="170"/>
      <c r="F660" s="170"/>
    </row>
    <row r="661" spans="1:6" x14ac:dyDescent="0.25">
      <c r="A661" s="41">
        <v>330204</v>
      </c>
      <c r="B661" s="42" t="s">
        <v>468</v>
      </c>
      <c r="C661" s="43"/>
      <c r="D661" s="82"/>
      <c r="E661" s="170"/>
      <c r="F661" s="170"/>
    </row>
    <row r="662" spans="1:6" x14ac:dyDescent="0.25">
      <c r="A662" s="38">
        <v>3303</v>
      </c>
      <c r="B662" s="39" t="s">
        <v>469</v>
      </c>
      <c r="C662" s="40"/>
      <c r="D662" s="81"/>
      <c r="E662" s="168">
        <f>SUM(D663:D671)</f>
        <v>0</v>
      </c>
      <c r="F662" s="170"/>
    </row>
    <row r="663" spans="1:6" x14ac:dyDescent="0.25">
      <c r="A663" s="41">
        <v>330301</v>
      </c>
      <c r="B663" s="42" t="s">
        <v>470</v>
      </c>
      <c r="C663" s="43"/>
      <c r="D663" s="82"/>
      <c r="E663" s="170"/>
      <c r="F663" s="170"/>
    </row>
    <row r="664" spans="1:6" x14ac:dyDescent="0.25">
      <c r="A664" s="41">
        <v>330302</v>
      </c>
      <c r="B664" s="42" t="s">
        <v>471</v>
      </c>
      <c r="C664" s="43"/>
      <c r="D664" s="82"/>
      <c r="E664" s="170"/>
      <c r="F664" s="170"/>
    </row>
    <row r="665" spans="1:6" x14ac:dyDescent="0.25">
      <c r="A665" s="41">
        <v>330303</v>
      </c>
      <c r="B665" s="42" t="s">
        <v>472</v>
      </c>
      <c r="C665" s="43"/>
      <c r="D665" s="82"/>
      <c r="E665" s="170"/>
      <c r="F665" s="170"/>
    </row>
    <row r="666" spans="1:6" x14ac:dyDescent="0.25">
      <c r="A666" s="41">
        <v>330304</v>
      </c>
      <c r="B666" s="42" t="s">
        <v>473</v>
      </c>
      <c r="C666" s="43"/>
      <c r="D666" s="82"/>
      <c r="E666" s="170"/>
      <c r="F666" s="170"/>
    </row>
    <row r="667" spans="1:6" x14ac:dyDescent="0.25">
      <c r="A667" s="41">
        <v>330305</v>
      </c>
      <c r="B667" s="42" t="s">
        <v>474</v>
      </c>
      <c r="C667" s="43"/>
      <c r="D667" s="82"/>
      <c r="E667" s="170"/>
      <c r="F667" s="170"/>
    </row>
    <row r="668" spans="1:6" x14ac:dyDescent="0.25">
      <c r="A668" s="41">
        <v>330306</v>
      </c>
      <c r="B668" s="42" t="s">
        <v>475</v>
      </c>
      <c r="C668" s="43"/>
      <c r="D668" s="82"/>
      <c r="E668" s="170"/>
      <c r="F668" s="170"/>
    </row>
    <row r="669" spans="1:6" x14ac:dyDescent="0.25">
      <c r="A669" s="41">
        <v>330307</v>
      </c>
      <c r="B669" s="42" t="s">
        <v>476</v>
      </c>
      <c r="C669" s="43"/>
      <c r="D669" s="82"/>
      <c r="E669" s="170"/>
      <c r="F669" s="170"/>
    </row>
    <row r="670" spans="1:6" x14ac:dyDescent="0.25">
      <c r="A670" s="41">
        <v>330308</v>
      </c>
      <c r="B670" s="42" t="s">
        <v>477</v>
      </c>
      <c r="C670" s="43"/>
      <c r="D670" s="82"/>
      <c r="E670" s="170"/>
      <c r="F670" s="170"/>
    </row>
    <row r="671" spans="1:6" x14ac:dyDescent="0.25">
      <c r="A671" s="41">
        <v>330309</v>
      </c>
      <c r="B671" s="42" t="s">
        <v>478</v>
      </c>
      <c r="C671" s="43"/>
      <c r="D671" s="82"/>
      <c r="E671" s="170"/>
      <c r="F671" s="170"/>
    </row>
    <row r="672" spans="1:6" x14ac:dyDescent="0.25">
      <c r="A672" s="38">
        <v>3304</v>
      </c>
      <c r="B672" s="39" t="s">
        <v>479</v>
      </c>
      <c r="C672" s="40"/>
      <c r="D672" s="81"/>
      <c r="E672" s="168">
        <f>SUM(D673:D680)</f>
        <v>0</v>
      </c>
      <c r="F672" s="170"/>
    </row>
    <row r="673" spans="1:6" x14ac:dyDescent="0.25">
      <c r="A673" s="41">
        <v>330401</v>
      </c>
      <c r="B673" s="42" t="s">
        <v>480</v>
      </c>
      <c r="C673" s="43"/>
      <c r="D673" s="82"/>
      <c r="E673" s="170"/>
      <c r="F673" s="170"/>
    </row>
    <row r="674" spans="1:6" x14ac:dyDescent="0.25">
      <c r="A674" s="41">
        <v>330402</v>
      </c>
      <c r="B674" s="42" t="s">
        <v>481</v>
      </c>
      <c r="C674" s="43"/>
      <c r="D674" s="82"/>
      <c r="E674" s="170"/>
      <c r="F674" s="170"/>
    </row>
    <row r="675" spans="1:6" x14ac:dyDescent="0.25">
      <c r="A675" s="41">
        <v>330403</v>
      </c>
      <c r="B675" s="42" t="s">
        <v>482</v>
      </c>
      <c r="C675" s="43"/>
      <c r="D675" s="82"/>
      <c r="E675" s="170"/>
      <c r="F675" s="170"/>
    </row>
    <row r="676" spans="1:6" x14ac:dyDescent="0.25">
      <c r="A676" s="41">
        <v>330404</v>
      </c>
      <c r="B676" s="42" t="s">
        <v>483</v>
      </c>
      <c r="C676" s="43"/>
      <c r="D676" s="82"/>
      <c r="E676" s="170"/>
      <c r="F676" s="170"/>
    </row>
    <row r="677" spans="1:6" x14ac:dyDescent="0.25">
      <c r="A677" s="41">
        <v>330405</v>
      </c>
      <c r="B677" s="42" t="s">
        <v>484</v>
      </c>
      <c r="C677" s="43"/>
      <c r="D677" s="82"/>
      <c r="E677" s="170"/>
      <c r="F677" s="170"/>
    </row>
    <row r="678" spans="1:6" x14ac:dyDescent="0.25">
      <c r="A678" s="41">
        <v>330406</v>
      </c>
      <c r="B678" s="42" t="s">
        <v>485</v>
      </c>
      <c r="C678" s="43"/>
      <c r="D678" s="82"/>
      <c r="E678" s="170"/>
      <c r="F678" s="170"/>
    </row>
    <row r="679" spans="1:6" x14ac:dyDescent="0.25">
      <c r="A679" s="41">
        <v>330407</v>
      </c>
      <c r="B679" s="42" t="s">
        <v>486</v>
      </c>
      <c r="C679" s="43"/>
      <c r="D679" s="82"/>
      <c r="E679" s="170"/>
      <c r="F679" s="170"/>
    </row>
    <row r="680" spans="1:6" x14ac:dyDescent="0.25">
      <c r="A680" s="41">
        <v>330408</v>
      </c>
      <c r="B680" s="42" t="s">
        <v>487</v>
      </c>
      <c r="C680" s="43"/>
      <c r="D680" s="82"/>
      <c r="E680" s="170"/>
      <c r="F680" s="170"/>
    </row>
    <row r="681" spans="1:6" x14ac:dyDescent="0.25">
      <c r="A681" s="35">
        <v>34</v>
      </c>
      <c r="B681" s="36" t="s">
        <v>488</v>
      </c>
      <c r="C681" s="37"/>
      <c r="D681" s="80"/>
      <c r="E681" s="167"/>
      <c r="F681" s="167">
        <f>SUM(E682:E684)</f>
        <v>0</v>
      </c>
    </row>
    <row r="682" spans="1:6" x14ac:dyDescent="0.25">
      <c r="A682" s="38">
        <v>3401</v>
      </c>
      <c r="B682" s="39" t="s">
        <v>489</v>
      </c>
      <c r="C682" s="40"/>
      <c r="D682" s="81"/>
      <c r="E682" s="168">
        <f>SUM(D683)</f>
        <v>0</v>
      </c>
      <c r="F682" s="170"/>
    </row>
    <row r="683" spans="1:6" x14ac:dyDescent="0.25">
      <c r="A683" s="41">
        <v>340101</v>
      </c>
      <c r="B683" s="42" t="s">
        <v>489</v>
      </c>
      <c r="C683" s="43"/>
      <c r="D683" s="82"/>
      <c r="E683" s="170"/>
      <c r="F683" s="170"/>
    </row>
    <row r="684" spans="1:6" x14ac:dyDescent="0.25">
      <c r="A684" s="38">
        <v>3402</v>
      </c>
      <c r="B684" s="39" t="s">
        <v>490</v>
      </c>
      <c r="C684" s="40"/>
      <c r="D684" s="81"/>
      <c r="E684" s="168">
        <f>SUM(D685)</f>
        <v>0</v>
      </c>
      <c r="F684" s="170"/>
    </row>
    <row r="685" spans="1:6" x14ac:dyDescent="0.25">
      <c r="A685" s="41">
        <v>340201</v>
      </c>
      <c r="B685" s="42" t="s">
        <v>491</v>
      </c>
      <c r="C685" s="43"/>
      <c r="D685" s="82"/>
      <c r="E685" s="170"/>
      <c r="F685" s="170"/>
    </row>
    <row r="686" spans="1:6" x14ac:dyDescent="0.25">
      <c r="A686" s="35">
        <v>35</v>
      </c>
      <c r="B686" s="36" t="s">
        <v>492</v>
      </c>
      <c r="C686" s="37"/>
      <c r="D686" s="80"/>
      <c r="E686" s="167"/>
      <c r="F686" s="167">
        <f>SUM(E687:E699)</f>
        <v>230297000</v>
      </c>
    </row>
    <row r="687" spans="1:6" x14ac:dyDescent="0.25">
      <c r="A687" s="38">
        <v>3501</v>
      </c>
      <c r="B687" s="39" t="s">
        <v>492</v>
      </c>
      <c r="C687" s="40"/>
      <c r="D687" s="81"/>
      <c r="E687" s="168">
        <f>SUM(D688:D691)</f>
        <v>78021014</v>
      </c>
      <c r="F687" s="170"/>
    </row>
    <row r="688" spans="1:6" x14ac:dyDescent="0.25">
      <c r="A688" s="41">
        <v>350101</v>
      </c>
      <c r="B688" s="42" t="s">
        <v>493</v>
      </c>
      <c r="C688" s="43"/>
      <c r="D688" s="82">
        <v>78021014</v>
      </c>
      <c r="E688" s="170"/>
      <c r="F688" s="170"/>
    </row>
    <row r="689" spans="1:6" x14ac:dyDescent="0.25">
      <c r="A689" s="41">
        <v>350102</v>
      </c>
      <c r="B689" s="42" t="s">
        <v>494</v>
      </c>
      <c r="C689" s="43"/>
      <c r="D689" s="82"/>
      <c r="E689" s="170"/>
      <c r="F689" s="170"/>
    </row>
    <row r="690" spans="1:6" x14ac:dyDescent="0.25">
      <c r="A690" s="41">
        <v>350103</v>
      </c>
      <c r="B690" s="42" t="s">
        <v>495</v>
      </c>
      <c r="C690" s="43"/>
      <c r="D690" s="82"/>
      <c r="E690" s="170"/>
      <c r="F690" s="170"/>
    </row>
    <row r="691" spans="1:6" x14ac:dyDescent="0.25">
      <c r="A691" s="41">
        <v>350104</v>
      </c>
      <c r="B691" s="42" t="s">
        <v>496</v>
      </c>
      <c r="C691" s="43"/>
      <c r="D691" s="82"/>
      <c r="E691" s="170"/>
      <c r="F691" s="170"/>
    </row>
    <row r="692" spans="1:6" x14ac:dyDescent="0.25">
      <c r="A692" s="38">
        <v>3502</v>
      </c>
      <c r="B692" s="39" t="s">
        <v>497</v>
      </c>
      <c r="C692" s="40"/>
      <c r="D692" s="81"/>
      <c r="E692" s="168">
        <f>SUM(D693:D698)</f>
        <v>152275986</v>
      </c>
      <c r="F692" s="170"/>
    </row>
    <row r="693" spans="1:6" x14ac:dyDescent="0.25">
      <c r="A693" s="41">
        <v>350201</v>
      </c>
      <c r="B693" s="42" t="s">
        <v>498</v>
      </c>
      <c r="C693" s="43"/>
      <c r="D693" s="82">
        <v>152275986</v>
      </c>
      <c r="E693" s="170"/>
      <c r="F693" s="170"/>
    </row>
    <row r="694" spans="1:6" x14ac:dyDescent="0.25">
      <c r="A694" s="41">
        <v>350202</v>
      </c>
      <c r="B694" s="42" t="s">
        <v>499</v>
      </c>
      <c r="C694" s="43"/>
      <c r="D694" s="82"/>
      <c r="E694" s="170"/>
      <c r="F694" s="170"/>
    </row>
    <row r="695" spans="1:6" x14ac:dyDescent="0.25">
      <c r="A695" s="41">
        <v>350203</v>
      </c>
      <c r="B695" s="42" t="s">
        <v>500</v>
      </c>
      <c r="C695" s="43"/>
      <c r="D695" s="82"/>
      <c r="E695" s="170"/>
      <c r="F695" s="170"/>
    </row>
    <row r="696" spans="1:6" x14ac:dyDescent="0.25">
      <c r="A696" s="41">
        <v>350204</v>
      </c>
      <c r="B696" s="42" t="s">
        <v>501</v>
      </c>
      <c r="C696" s="43"/>
      <c r="D696" s="82"/>
      <c r="E696" s="170"/>
      <c r="F696" s="170"/>
    </row>
    <row r="697" spans="1:6" x14ac:dyDescent="0.25">
      <c r="A697" s="41">
        <v>350205</v>
      </c>
      <c r="B697" s="42" t="s">
        <v>502</v>
      </c>
      <c r="C697" s="43"/>
      <c r="D697" s="82"/>
      <c r="E697" s="170"/>
      <c r="F697" s="170"/>
    </row>
    <row r="698" spans="1:6" x14ac:dyDescent="0.25">
      <c r="A698" s="41">
        <v>350206</v>
      </c>
      <c r="B698" s="42" t="s">
        <v>503</v>
      </c>
      <c r="C698" s="43"/>
      <c r="D698" s="82"/>
      <c r="E698" s="170"/>
      <c r="F698" s="170"/>
    </row>
    <row r="699" spans="1:6" x14ac:dyDescent="0.25">
      <c r="A699" s="38">
        <v>3503</v>
      </c>
      <c r="B699" s="39" t="s">
        <v>2116</v>
      </c>
      <c r="C699" s="40"/>
      <c r="D699" s="81"/>
      <c r="E699" s="168">
        <f>SUM(D700:D716)</f>
        <v>0</v>
      </c>
      <c r="F699" s="170"/>
    </row>
    <row r="700" spans="1:6" x14ac:dyDescent="0.25">
      <c r="A700" s="41">
        <v>350301</v>
      </c>
      <c r="B700" s="42" t="s">
        <v>1</v>
      </c>
      <c r="C700" s="43"/>
      <c r="D700" s="82"/>
      <c r="E700" s="170"/>
      <c r="F700" s="170"/>
    </row>
    <row r="701" spans="1:6" x14ac:dyDescent="0.25">
      <c r="A701" s="41">
        <v>350302</v>
      </c>
      <c r="B701" s="42" t="s">
        <v>504</v>
      </c>
      <c r="C701" s="43"/>
      <c r="D701" s="82"/>
      <c r="E701" s="170"/>
      <c r="F701" s="170"/>
    </row>
    <row r="702" spans="1:6" x14ac:dyDescent="0.25">
      <c r="A702" s="41">
        <v>350303</v>
      </c>
      <c r="B702" s="42" t="s">
        <v>45</v>
      </c>
      <c r="C702" s="43"/>
      <c r="D702" s="82"/>
      <c r="E702" s="170"/>
      <c r="F702" s="170"/>
    </row>
    <row r="703" spans="1:6" x14ac:dyDescent="0.25">
      <c r="A703" s="41">
        <v>350304</v>
      </c>
      <c r="B703" s="42" t="s">
        <v>127</v>
      </c>
      <c r="C703" s="43"/>
      <c r="D703" s="82"/>
      <c r="E703" s="170"/>
      <c r="F703" s="170"/>
    </row>
    <row r="704" spans="1:6" x14ac:dyDescent="0.25">
      <c r="A704" s="41">
        <v>350305</v>
      </c>
      <c r="B704" s="42" t="s">
        <v>148</v>
      </c>
      <c r="C704" s="43"/>
      <c r="D704" s="82"/>
      <c r="E704" s="170"/>
      <c r="F704" s="170"/>
    </row>
    <row r="705" spans="1:6" x14ac:dyDescent="0.25">
      <c r="A705" s="41">
        <v>350306</v>
      </c>
      <c r="B705" s="42" t="s">
        <v>505</v>
      </c>
      <c r="C705" s="43"/>
      <c r="D705" s="82"/>
      <c r="E705" s="170"/>
      <c r="F705" s="170"/>
    </row>
    <row r="706" spans="1:6" x14ac:dyDescent="0.25">
      <c r="A706" s="41">
        <v>350307</v>
      </c>
      <c r="B706" s="42" t="s">
        <v>506</v>
      </c>
      <c r="C706" s="43"/>
      <c r="D706" s="82"/>
      <c r="E706" s="170"/>
      <c r="F706" s="170"/>
    </row>
    <row r="707" spans="1:6" x14ac:dyDescent="0.25">
      <c r="A707" s="41">
        <v>350308</v>
      </c>
      <c r="B707" s="42" t="s">
        <v>64</v>
      </c>
      <c r="C707" s="43"/>
      <c r="D707" s="82"/>
      <c r="E707" s="170"/>
      <c r="F707" s="170"/>
    </row>
    <row r="708" spans="1:6" x14ac:dyDescent="0.25">
      <c r="A708" s="41">
        <v>350309</v>
      </c>
      <c r="B708" s="42" t="s">
        <v>507</v>
      </c>
      <c r="C708" s="43"/>
      <c r="D708" s="82"/>
      <c r="E708" s="170"/>
      <c r="F708" s="170"/>
    </row>
    <row r="709" spans="1:6" x14ac:dyDescent="0.25">
      <c r="A709" s="41">
        <v>350310</v>
      </c>
      <c r="B709" s="42" t="s">
        <v>508</v>
      </c>
      <c r="C709" s="43"/>
      <c r="D709" s="82"/>
      <c r="E709" s="170"/>
      <c r="F709" s="170"/>
    </row>
    <row r="710" spans="1:6" x14ac:dyDescent="0.25">
      <c r="A710" s="41">
        <v>350311</v>
      </c>
      <c r="B710" s="42" t="s">
        <v>509</v>
      </c>
      <c r="C710" s="43"/>
      <c r="D710" s="82"/>
      <c r="E710" s="170"/>
      <c r="F710" s="170"/>
    </row>
    <row r="711" spans="1:6" x14ac:dyDescent="0.25">
      <c r="A711" s="41">
        <v>350312</v>
      </c>
      <c r="B711" s="42" t="s">
        <v>510</v>
      </c>
      <c r="C711" s="43"/>
      <c r="D711" s="82"/>
      <c r="E711" s="170"/>
      <c r="F711" s="170"/>
    </row>
    <row r="712" spans="1:6" x14ac:dyDescent="0.25">
      <c r="A712" s="41">
        <v>350313</v>
      </c>
      <c r="B712" s="42" t="s">
        <v>511</v>
      </c>
      <c r="C712" s="43"/>
      <c r="D712" s="82"/>
      <c r="E712" s="170"/>
      <c r="F712" s="170"/>
    </row>
    <row r="713" spans="1:6" x14ac:dyDescent="0.25">
      <c r="A713" s="41">
        <v>350314</v>
      </c>
      <c r="B713" s="42" t="s">
        <v>512</v>
      </c>
      <c r="C713" s="43"/>
      <c r="D713" s="82"/>
      <c r="E713" s="170"/>
      <c r="F713" s="170"/>
    </row>
    <row r="714" spans="1:6" x14ac:dyDescent="0.25">
      <c r="A714" s="41">
        <v>350315</v>
      </c>
      <c r="B714" s="42" t="s">
        <v>513</v>
      </c>
      <c r="C714" s="43"/>
      <c r="D714" s="82"/>
      <c r="E714" s="170"/>
      <c r="F714" s="170"/>
    </row>
    <row r="715" spans="1:6" x14ac:dyDescent="0.25">
      <c r="A715" s="41">
        <v>350316</v>
      </c>
      <c r="B715" s="42" t="s">
        <v>514</v>
      </c>
      <c r="C715" s="43"/>
      <c r="D715" s="82"/>
      <c r="E715" s="170"/>
      <c r="F715" s="170"/>
    </row>
    <row r="716" spans="1:6" ht="16.5" thickBot="1" x14ac:dyDescent="0.3">
      <c r="A716" s="44">
        <v>350318</v>
      </c>
      <c r="B716" s="45" t="s">
        <v>515</v>
      </c>
      <c r="C716" s="46"/>
      <c r="D716" s="83"/>
      <c r="E716" s="170"/>
      <c r="F716" s="170"/>
    </row>
    <row r="717" spans="1:6" ht="27" customHeight="1" thickTop="1" thickBot="1" x14ac:dyDescent="0.3">
      <c r="A717" s="277" t="s">
        <v>516</v>
      </c>
      <c r="B717" s="278"/>
      <c r="C717" s="279"/>
      <c r="D717" s="171">
        <f>SUM(D620:D716)</f>
        <v>234297000</v>
      </c>
      <c r="E717" s="171">
        <f t="shared" ref="E717:F717" si="2">SUM(E620:E716)</f>
        <v>234297000</v>
      </c>
      <c r="F717" s="171">
        <f t="shared" si="2"/>
        <v>234297000</v>
      </c>
    </row>
    <row r="718" spans="1:6" ht="16.5" thickTop="1" x14ac:dyDescent="0.25">
      <c r="A718" s="53"/>
      <c r="B718" s="54"/>
      <c r="C718" s="55"/>
      <c r="D718" s="86"/>
      <c r="E718" s="86"/>
      <c r="F718" s="86"/>
    </row>
    <row r="724" spans="1:6" x14ac:dyDescent="0.25">
      <c r="C724" s="59"/>
      <c r="D724" s="87"/>
    </row>
    <row r="725" spans="1:6" x14ac:dyDescent="0.25">
      <c r="C725" s="59"/>
      <c r="D725" s="87"/>
    </row>
    <row r="726" spans="1:6" x14ac:dyDescent="0.25">
      <c r="C726" s="59"/>
      <c r="D726" s="87"/>
    </row>
    <row r="727" spans="1:6" x14ac:dyDescent="0.25">
      <c r="C727" s="59"/>
      <c r="D727" s="87"/>
    </row>
    <row r="728" spans="1:6" x14ac:dyDescent="0.25">
      <c r="C728" s="59"/>
      <c r="D728" s="87"/>
    </row>
    <row r="729" spans="1:6" x14ac:dyDescent="0.25">
      <c r="A729" s="10"/>
      <c r="B729" s="10"/>
      <c r="C729" s="59"/>
      <c r="D729" s="87"/>
      <c r="E729" s="89"/>
      <c r="F729" s="89"/>
    </row>
    <row r="730" spans="1:6" x14ac:dyDescent="0.25">
      <c r="A730" s="10"/>
      <c r="B730" s="10"/>
      <c r="C730" s="59"/>
      <c r="D730" s="87"/>
      <c r="E730" s="89"/>
      <c r="F730" s="89"/>
    </row>
    <row r="731" spans="1:6" x14ac:dyDescent="0.25">
      <c r="A731" s="10"/>
      <c r="B731" s="10"/>
      <c r="C731" s="59"/>
      <c r="D731" s="87"/>
      <c r="E731" s="89"/>
      <c r="F731" s="89"/>
    </row>
    <row r="732" spans="1:6" x14ac:dyDescent="0.25">
      <c r="A732" s="10"/>
      <c r="B732" s="10"/>
      <c r="C732" s="59"/>
      <c r="D732" s="87"/>
      <c r="E732" s="89"/>
      <c r="F732" s="89"/>
    </row>
    <row r="733" spans="1:6" x14ac:dyDescent="0.25">
      <c r="A733" s="10"/>
      <c r="B733" s="10"/>
      <c r="C733" s="59"/>
      <c r="D733" s="87"/>
      <c r="E733" s="89"/>
      <c r="F733" s="89"/>
    </row>
    <row r="734" spans="1:6" x14ac:dyDescent="0.25">
      <c r="A734" s="10"/>
      <c r="B734" s="10"/>
      <c r="C734" s="59"/>
      <c r="D734" s="87"/>
      <c r="E734" s="89"/>
      <c r="F734" s="89"/>
    </row>
    <row r="735" spans="1:6" x14ac:dyDescent="0.25">
      <c r="A735" s="10"/>
      <c r="B735" s="10"/>
      <c r="C735" s="59"/>
      <c r="D735" s="87"/>
      <c r="E735" s="89"/>
      <c r="F735" s="89"/>
    </row>
    <row r="736" spans="1:6" x14ac:dyDescent="0.25">
      <c r="A736" s="10"/>
      <c r="B736" s="10"/>
      <c r="C736" s="59"/>
      <c r="D736" s="87"/>
      <c r="E736" s="89"/>
      <c r="F736" s="89"/>
    </row>
    <row r="737" spans="1:6" x14ac:dyDescent="0.25">
      <c r="A737" s="10"/>
      <c r="B737" s="10"/>
      <c r="C737" s="59"/>
      <c r="D737" s="87"/>
      <c r="E737" s="89"/>
      <c r="F737" s="89"/>
    </row>
    <row r="738" spans="1:6" x14ac:dyDescent="0.25">
      <c r="A738" s="10"/>
      <c r="B738" s="10"/>
      <c r="C738" s="59"/>
      <c r="D738" s="87"/>
      <c r="E738" s="89"/>
      <c r="F738" s="89"/>
    </row>
    <row r="739" spans="1:6" x14ac:dyDescent="0.25">
      <c r="A739" s="10"/>
      <c r="B739" s="10"/>
      <c r="C739" s="59"/>
      <c r="D739" s="87"/>
      <c r="E739" s="89"/>
      <c r="F739" s="89"/>
    </row>
    <row r="740" spans="1:6" x14ac:dyDescent="0.25">
      <c r="A740" s="10"/>
      <c r="B740" s="10"/>
      <c r="C740" s="59"/>
      <c r="D740" s="87"/>
      <c r="E740" s="89"/>
      <c r="F740" s="89"/>
    </row>
    <row r="741" spans="1:6" x14ac:dyDescent="0.25">
      <c r="A741" s="10"/>
      <c r="B741" s="10"/>
      <c r="C741" s="59"/>
      <c r="D741" s="87"/>
      <c r="E741" s="89"/>
      <c r="F741" s="89"/>
    </row>
    <row r="742" spans="1:6" x14ac:dyDescent="0.25">
      <c r="A742" s="10"/>
      <c r="B742" s="10"/>
      <c r="C742" s="59"/>
      <c r="D742" s="87"/>
      <c r="E742" s="89"/>
      <c r="F742" s="89"/>
    </row>
    <row r="743" spans="1:6" x14ac:dyDescent="0.25">
      <c r="A743" s="10"/>
      <c r="B743" s="10"/>
      <c r="C743" s="59"/>
      <c r="D743" s="87"/>
      <c r="E743" s="89"/>
      <c r="F743" s="89"/>
    </row>
    <row r="744" spans="1:6" x14ac:dyDescent="0.25">
      <c r="A744" s="10"/>
      <c r="B744" s="10"/>
      <c r="C744" s="59"/>
      <c r="D744" s="87"/>
      <c r="E744" s="89"/>
      <c r="F744" s="89"/>
    </row>
    <row r="745" spans="1:6" x14ac:dyDescent="0.25">
      <c r="A745" s="10"/>
      <c r="B745" s="10"/>
      <c r="C745" s="59"/>
      <c r="D745" s="87"/>
      <c r="E745" s="89"/>
      <c r="F745" s="89"/>
    </row>
    <row r="746" spans="1:6" x14ac:dyDescent="0.25">
      <c r="A746" s="10"/>
      <c r="B746" s="10"/>
      <c r="C746" s="59"/>
      <c r="D746" s="87"/>
      <c r="E746" s="89"/>
      <c r="F746" s="89"/>
    </row>
    <row r="747" spans="1:6" x14ac:dyDescent="0.25">
      <c r="A747" s="10"/>
      <c r="B747" s="10"/>
      <c r="C747" s="59"/>
      <c r="D747" s="87"/>
      <c r="E747" s="89"/>
      <c r="F747" s="89"/>
    </row>
    <row r="748" spans="1:6" x14ac:dyDescent="0.25">
      <c r="A748" s="10"/>
      <c r="B748" s="10"/>
      <c r="C748" s="59"/>
      <c r="D748" s="87"/>
      <c r="E748" s="89"/>
      <c r="F748" s="89"/>
    </row>
    <row r="749" spans="1:6" x14ac:dyDescent="0.25">
      <c r="A749" s="10"/>
      <c r="B749" s="10"/>
      <c r="C749" s="59"/>
      <c r="D749" s="87"/>
      <c r="E749" s="89"/>
      <c r="F749" s="89"/>
    </row>
    <row r="750" spans="1:6" x14ac:dyDescent="0.25">
      <c r="A750" s="10"/>
      <c r="B750" s="10"/>
      <c r="C750" s="59"/>
      <c r="D750" s="87"/>
      <c r="E750" s="89"/>
      <c r="F750" s="89"/>
    </row>
    <row r="751" spans="1:6" x14ac:dyDescent="0.25">
      <c r="A751" s="10"/>
      <c r="B751" s="10"/>
      <c r="C751" s="59"/>
      <c r="D751" s="87"/>
      <c r="E751" s="89"/>
      <c r="F751" s="89"/>
    </row>
    <row r="752" spans="1:6" x14ac:dyDescent="0.25">
      <c r="A752" s="10"/>
      <c r="B752" s="10"/>
      <c r="C752" s="59"/>
      <c r="D752" s="87"/>
      <c r="E752" s="89"/>
      <c r="F752" s="89"/>
    </row>
    <row r="753" spans="1:6" x14ac:dyDescent="0.25">
      <c r="A753" s="10"/>
      <c r="B753" s="10"/>
      <c r="C753" s="59"/>
      <c r="D753" s="87"/>
      <c r="E753" s="89"/>
      <c r="F753" s="89"/>
    </row>
    <row r="754" spans="1:6" x14ac:dyDescent="0.25">
      <c r="A754" s="10"/>
      <c r="B754" s="10"/>
      <c r="C754" s="59"/>
      <c r="D754" s="87"/>
      <c r="E754" s="89"/>
      <c r="F754" s="89"/>
    </row>
    <row r="755" spans="1:6" x14ac:dyDescent="0.25">
      <c r="A755" s="10"/>
      <c r="B755" s="10"/>
      <c r="C755" s="59"/>
      <c r="D755" s="87"/>
      <c r="E755" s="89"/>
      <c r="F755" s="89"/>
    </row>
    <row r="756" spans="1:6" x14ac:dyDescent="0.25">
      <c r="A756" s="10"/>
      <c r="B756" s="10"/>
      <c r="C756" s="59"/>
      <c r="D756" s="87"/>
      <c r="E756" s="89"/>
      <c r="F756" s="89"/>
    </row>
    <row r="757" spans="1:6" x14ac:dyDescent="0.25">
      <c r="A757" s="10"/>
      <c r="B757" s="10"/>
      <c r="C757" s="59"/>
      <c r="D757" s="87"/>
      <c r="E757" s="89"/>
      <c r="F757" s="89"/>
    </row>
    <row r="758" spans="1:6" x14ac:dyDescent="0.25">
      <c r="A758" s="10"/>
      <c r="B758" s="10"/>
      <c r="C758" s="59"/>
      <c r="D758" s="87"/>
      <c r="E758" s="89"/>
      <c r="F758" s="89"/>
    </row>
    <row r="759" spans="1:6" x14ac:dyDescent="0.25">
      <c r="A759" s="10"/>
      <c r="B759" s="10"/>
      <c r="C759" s="59"/>
      <c r="D759" s="87"/>
      <c r="E759" s="89"/>
      <c r="F759" s="89"/>
    </row>
    <row r="760" spans="1:6" x14ac:dyDescent="0.25">
      <c r="A760" s="10"/>
      <c r="B760" s="10"/>
      <c r="C760" s="59"/>
      <c r="D760" s="87"/>
      <c r="E760" s="89"/>
      <c r="F760" s="89"/>
    </row>
    <row r="761" spans="1:6" x14ac:dyDescent="0.25">
      <c r="A761" s="10"/>
      <c r="B761" s="10"/>
      <c r="C761" s="59"/>
      <c r="D761" s="87"/>
      <c r="E761" s="89"/>
      <c r="F761" s="89"/>
    </row>
    <row r="762" spans="1:6" x14ac:dyDescent="0.25">
      <c r="A762" s="10"/>
      <c r="B762" s="10"/>
      <c r="C762" s="59"/>
      <c r="D762" s="87"/>
      <c r="E762" s="89"/>
      <c r="F762" s="89"/>
    </row>
    <row r="763" spans="1:6" x14ac:dyDescent="0.25">
      <c r="A763" s="10"/>
      <c r="B763" s="10"/>
      <c r="C763" s="59"/>
      <c r="D763" s="87"/>
      <c r="E763" s="89"/>
      <c r="F763" s="89"/>
    </row>
    <row r="764" spans="1:6" x14ac:dyDescent="0.25">
      <c r="A764" s="10"/>
      <c r="B764" s="10"/>
      <c r="C764" s="59"/>
      <c r="D764" s="87"/>
      <c r="E764" s="89"/>
      <c r="F764" s="89"/>
    </row>
    <row r="765" spans="1:6" x14ac:dyDescent="0.25">
      <c r="A765" s="10"/>
      <c r="B765" s="10"/>
      <c r="C765" s="59"/>
      <c r="D765" s="87"/>
      <c r="E765" s="89"/>
      <c r="F765" s="89"/>
    </row>
    <row r="766" spans="1:6" x14ac:dyDescent="0.25">
      <c r="A766" s="10"/>
      <c r="B766" s="10"/>
      <c r="C766" s="59"/>
      <c r="D766" s="87"/>
      <c r="E766" s="89"/>
      <c r="F766" s="89"/>
    </row>
    <row r="767" spans="1:6" x14ac:dyDescent="0.25">
      <c r="A767" s="10"/>
      <c r="B767" s="10"/>
      <c r="C767" s="59"/>
      <c r="D767" s="87"/>
      <c r="E767" s="89"/>
      <c r="F767" s="89"/>
    </row>
    <row r="768" spans="1:6" x14ac:dyDescent="0.25">
      <c r="A768" s="10"/>
      <c r="B768" s="10"/>
      <c r="C768" s="59"/>
      <c r="D768" s="87"/>
      <c r="E768" s="89"/>
      <c r="F768" s="89"/>
    </row>
    <row r="769" spans="1:6" x14ac:dyDescent="0.25">
      <c r="A769" s="10"/>
      <c r="B769" s="10"/>
      <c r="C769" s="59"/>
      <c r="D769" s="87"/>
      <c r="E769" s="89"/>
      <c r="F769" s="89"/>
    </row>
    <row r="770" spans="1:6" x14ac:dyDescent="0.25">
      <c r="A770" s="10"/>
      <c r="B770" s="10"/>
      <c r="C770" s="59"/>
      <c r="D770" s="87"/>
      <c r="E770" s="89"/>
      <c r="F770" s="89"/>
    </row>
    <row r="771" spans="1:6" x14ac:dyDescent="0.25">
      <c r="A771" s="10"/>
      <c r="B771" s="10"/>
      <c r="C771" s="59"/>
      <c r="D771" s="87"/>
      <c r="E771" s="89"/>
      <c r="F771" s="89"/>
    </row>
    <row r="772" spans="1:6" x14ac:dyDescent="0.25">
      <c r="A772" s="10"/>
      <c r="B772" s="10"/>
      <c r="C772" s="59"/>
      <c r="D772" s="87"/>
      <c r="E772" s="89"/>
      <c r="F772" s="89"/>
    </row>
    <row r="773" spans="1:6" x14ac:dyDescent="0.25">
      <c r="A773" s="10"/>
      <c r="B773" s="10"/>
      <c r="C773" s="59"/>
      <c r="D773" s="87"/>
      <c r="E773" s="89"/>
      <c r="F773" s="89"/>
    </row>
    <row r="774" spans="1:6" x14ac:dyDescent="0.25">
      <c r="A774" s="10"/>
      <c r="B774" s="10"/>
      <c r="C774" s="59"/>
      <c r="D774" s="87"/>
      <c r="E774" s="89"/>
      <c r="F774" s="89"/>
    </row>
    <row r="775" spans="1:6" x14ac:dyDescent="0.25">
      <c r="A775" s="10"/>
      <c r="B775" s="10"/>
      <c r="C775" s="59"/>
      <c r="D775" s="87"/>
      <c r="E775" s="89"/>
      <c r="F775" s="89"/>
    </row>
    <row r="776" spans="1:6" x14ac:dyDescent="0.25">
      <c r="A776" s="10"/>
      <c r="B776" s="10"/>
      <c r="C776" s="59"/>
      <c r="D776" s="87"/>
      <c r="E776" s="89"/>
      <c r="F776" s="89"/>
    </row>
    <row r="777" spans="1:6" x14ac:dyDescent="0.25">
      <c r="A777" s="10"/>
      <c r="B777" s="10"/>
      <c r="C777" s="59"/>
      <c r="D777" s="87"/>
      <c r="E777" s="89"/>
      <c r="F777" s="89"/>
    </row>
    <row r="778" spans="1:6" x14ac:dyDescent="0.25">
      <c r="A778" s="10"/>
      <c r="B778" s="10"/>
      <c r="C778" s="59"/>
      <c r="D778" s="87"/>
      <c r="E778" s="89"/>
      <c r="F778" s="89"/>
    </row>
    <row r="779" spans="1:6" x14ac:dyDescent="0.25">
      <c r="A779" s="10"/>
      <c r="B779" s="10"/>
      <c r="C779" s="59"/>
      <c r="D779" s="87"/>
      <c r="E779" s="89"/>
      <c r="F779" s="89"/>
    </row>
    <row r="780" spans="1:6" x14ac:dyDescent="0.25">
      <c r="A780" s="10"/>
      <c r="B780" s="10"/>
      <c r="C780" s="59"/>
      <c r="D780" s="87"/>
      <c r="E780" s="89"/>
      <c r="F780" s="89"/>
    </row>
    <row r="781" spans="1:6" x14ac:dyDescent="0.25">
      <c r="A781" s="10"/>
      <c r="B781" s="10"/>
      <c r="C781" s="59"/>
      <c r="D781" s="87"/>
      <c r="E781" s="89"/>
      <c r="F781" s="89"/>
    </row>
    <row r="782" spans="1:6" x14ac:dyDescent="0.25">
      <c r="A782" s="10"/>
      <c r="B782" s="10"/>
      <c r="C782" s="59"/>
      <c r="D782" s="87"/>
      <c r="E782" s="89"/>
      <c r="F782" s="89"/>
    </row>
    <row r="783" spans="1:6" x14ac:dyDescent="0.25">
      <c r="A783" s="10"/>
      <c r="B783" s="10"/>
      <c r="C783" s="59"/>
      <c r="D783" s="87"/>
      <c r="E783" s="89"/>
      <c r="F783" s="89"/>
    </row>
    <row r="784" spans="1:6" x14ac:dyDescent="0.25">
      <c r="A784" s="10"/>
      <c r="B784" s="10"/>
      <c r="C784" s="59"/>
      <c r="D784" s="87"/>
      <c r="E784" s="89"/>
      <c r="F784" s="89"/>
    </row>
    <row r="785" spans="1:6" x14ac:dyDescent="0.25">
      <c r="A785" s="10"/>
      <c r="B785" s="10"/>
      <c r="C785" s="59"/>
      <c r="D785" s="87"/>
      <c r="E785" s="89"/>
      <c r="F785" s="89"/>
    </row>
    <row r="786" spans="1:6" x14ac:dyDescent="0.25">
      <c r="A786" s="10"/>
      <c r="B786" s="10"/>
      <c r="C786" s="59"/>
      <c r="D786" s="87"/>
      <c r="E786" s="89"/>
      <c r="F786" s="89"/>
    </row>
    <row r="787" spans="1:6" x14ac:dyDescent="0.25">
      <c r="A787" s="10"/>
      <c r="B787" s="10"/>
      <c r="C787" s="59"/>
      <c r="D787" s="87"/>
      <c r="E787" s="89"/>
      <c r="F787" s="89"/>
    </row>
    <row r="788" spans="1:6" x14ac:dyDescent="0.25">
      <c r="A788" s="10"/>
      <c r="B788" s="10"/>
      <c r="C788" s="59"/>
      <c r="D788" s="87"/>
      <c r="E788" s="89"/>
      <c r="F788" s="89"/>
    </row>
    <row r="789" spans="1:6" x14ac:dyDescent="0.25">
      <c r="A789" s="10"/>
      <c r="B789" s="10"/>
      <c r="C789" s="59"/>
      <c r="D789" s="87"/>
      <c r="E789" s="89"/>
      <c r="F789" s="89"/>
    </row>
    <row r="790" spans="1:6" x14ac:dyDescent="0.25">
      <c r="A790" s="10"/>
      <c r="B790" s="10"/>
      <c r="C790" s="59"/>
      <c r="D790" s="87"/>
      <c r="E790" s="89"/>
      <c r="F790" s="89"/>
    </row>
    <row r="791" spans="1:6" x14ac:dyDescent="0.25">
      <c r="A791" s="10"/>
      <c r="B791" s="10"/>
      <c r="C791" s="59"/>
      <c r="D791" s="87"/>
      <c r="E791" s="89"/>
      <c r="F791" s="89"/>
    </row>
    <row r="792" spans="1:6" x14ac:dyDescent="0.25">
      <c r="A792" s="10"/>
      <c r="B792" s="10"/>
      <c r="C792" s="59"/>
      <c r="D792" s="87"/>
      <c r="E792" s="89"/>
      <c r="F792" s="89"/>
    </row>
    <row r="793" spans="1:6" x14ac:dyDescent="0.25">
      <c r="A793" s="10"/>
      <c r="B793" s="10"/>
      <c r="C793" s="59"/>
      <c r="D793" s="87"/>
      <c r="E793" s="89"/>
      <c r="F793" s="89"/>
    </row>
    <row r="794" spans="1:6" x14ac:dyDescent="0.25">
      <c r="A794" s="10"/>
      <c r="B794" s="10"/>
      <c r="C794" s="59"/>
      <c r="D794" s="87"/>
      <c r="E794" s="89"/>
      <c r="F794" s="89"/>
    </row>
    <row r="795" spans="1:6" x14ac:dyDescent="0.25">
      <c r="A795" s="10"/>
      <c r="B795" s="10"/>
      <c r="C795" s="59"/>
      <c r="D795" s="87"/>
      <c r="E795" s="89"/>
      <c r="F795" s="89"/>
    </row>
    <row r="796" spans="1:6" x14ac:dyDescent="0.25">
      <c r="A796" s="10"/>
      <c r="B796" s="10"/>
      <c r="C796" s="59"/>
      <c r="D796" s="87"/>
      <c r="E796" s="89"/>
      <c r="F796" s="89"/>
    </row>
    <row r="797" spans="1:6" x14ac:dyDescent="0.25">
      <c r="A797" s="10"/>
      <c r="B797" s="10"/>
      <c r="C797" s="59"/>
      <c r="D797" s="87"/>
      <c r="E797" s="89"/>
      <c r="F797" s="89"/>
    </row>
    <row r="798" spans="1:6" x14ac:dyDescent="0.25">
      <c r="A798" s="10"/>
      <c r="B798" s="10"/>
      <c r="C798" s="59"/>
      <c r="D798" s="87"/>
      <c r="E798" s="89"/>
      <c r="F798" s="89"/>
    </row>
    <row r="799" spans="1:6" x14ac:dyDescent="0.25">
      <c r="A799" s="10"/>
      <c r="B799" s="10"/>
      <c r="C799" s="59"/>
      <c r="D799" s="87"/>
      <c r="E799" s="89"/>
      <c r="F799" s="89"/>
    </row>
    <row r="800" spans="1:6" x14ac:dyDescent="0.25">
      <c r="A800" s="10"/>
      <c r="B800" s="10"/>
      <c r="C800" s="59"/>
      <c r="D800" s="87"/>
      <c r="E800" s="89"/>
      <c r="F800" s="89"/>
    </row>
    <row r="801" spans="1:6" x14ac:dyDescent="0.25">
      <c r="A801" s="10"/>
      <c r="B801" s="10"/>
      <c r="C801" s="59"/>
      <c r="D801" s="87"/>
      <c r="E801" s="89"/>
      <c r="F801" s="89"/>
    </row>
    <row r="802" spans="1:6" x14ac:dyDescent="0.25">
      <c r="A802" s="10"/>
      <c r="B802" s="10"/>
      <c r="C802" s="59"/>
      <c r="D802" s="87"/>
      <c r="E802" s="89"/>
      <c r="F802" s="89"/>
    </row>
    <row r="803" spans="1:6" x14ac:dyDescent="0.25">
      <c r="A803" s="10"/>
      <c r="B803" s="10"/>
      <c r="C803" s="59"/>
      <c r="D803" s="87"/>
      <c r="E803" s="89"/>
      <c r="F803" s="89"/>
    </row>
    <row r="804" spans="1:6" x14ac:dyDescent="0.25">
      <c r="A804" s="10"/>
      <c r="B804" s="10"/>
      <c r="C804" s="59"/>
      <c r="D804" s="87"/>
      <c r="E804" s="89"/>
      <c r="F804" s="89"/>
    </row>
    <row r="805" spans="1:6" x14ac:dyDescent="0.25">
      <c r="A805" s="10"/>
      <c r="B805" s="10"/>
      <c r="C805" s="59"/>
      <c r="D805" s="87"/>
      <c r="E805" s="89"/>
      <c r="F805" s="89"/>
    </row>
    <row r="806" spans="1:6" x14ac:dyDescent="0.25">
      <c r="A806" s="10"/>
      <c r="B806" s="10"/>
      <c r="C806" s="59"/>
      <c r="D806" s="87"/>
      <c r="E806" s="89"/>
      <c r="F806" s="89"/>
    </row>
    <row r="807" spans="1:6" x14ac:dyDescent="0.25">
      <c r="A807" s="10"/>
      <c r="B807" s="10"/>
      <c r="C807" s="59"/>
      <c r="D807" s="87"/>
      <c r="E807" s="89"/>
      <c r="F807" s="89"/>
    </row>
    <row r="808" spans="1:6" x14ac:dyDescent="0.25">
      <c r="A808" s="10"/>
      <c r="B808" s="10"/>
      <c r="C808" s="59"/>
      <c r="D808" s="87"/>
      <c r="E808" s="89"/>
      <c r="F808" s="89"/>
    </row>
    <row r="809" spans="1:6" x14ac:dyDescent="0.25">
      <c r="A809" s="10"/>
      <c r="B809" s="10"/>
      <c r="C809" s="59"/>
      <c r="D809" s="87"/>
      <c r="E809" s="89"/>
      <c r="F809" s="89"/>
    </row>
    <row r="810" spans="1:6" x14ac:dyDescent="0.25">
      <c r="A810" s="10"/>
      <c r="B810" s="10"/>
      <c r="C810" s="59"/>
      <c r="D810" s="87"/>
      <c r="E810" s="89"/>
      <c r="F810" s="89"/>
    </row>
    <row r="811" spans="1:6" x14ac:dyDescent="0.25">
      <c r="A811" s="10"/>
      <c r="B811" s="10"/>
      <c r="C811" s="59"/>
      <c r="D811" s="87"/>
      <c r="E811" s="89"/>
      <c r="F811" s="89"/>
    </row>
    <row r="812" spans="1:6" x14ac:dyDescent="0.25">
      <c r="A812" s="10"/>
      <c r="B812" s="10"/>
      <c r="C812" s="59"/>
      <c r="D812" s="87"/>
      <c r="E812" s="89"/>
      <c r="F812" s="89"/>
    </row>
    <row r="813" spans="1:6" x14ac:dyDescent="0.25">
      <c r="A813" s="10"/>
      <c r="B813" s="10"/>
      <c r="C813" s="59"/>
      <c r="D813" s="87"/>
      <c r="E813" s="89"/>
      <c r="F813" s="89"/>
    </row>
    <row r="814" spans="1:6" x14ac:dyDescent="0.25">
      <c r="A814" s="10"/>
      <c r="B814" s="10"/>
      <c r="C814" s="59"/>
      <c r="D814" s="87"/>
      <c r="E814" s="89"/>
      <c r="F814" s="89"/>
    </row>
    <row r="815" spans="1:6" x14ac:dyDescent="0.25">
      <c r="A815" s="10"/>
      <c r="B815" s="10"/>
      <c r="C815" s="59"/>
      <c r="D815" s="87"/>
      <c r="E815" s="89"/>
      <c r="F815" s="89"/>
    </row>
    <row r="816" spans="1:6" x14ac:dyDescent="0.25">
      <c r="A816" s="10"/>
      <c r="B816" s="10"/>
      <c r="C816" s="59"/>
      <c r="D816" s="87"/>
      <c r="E816" s="89"/>
      <c r="F816" s="89"/>
    </row>
    <row r="817" spans="1:6" x14ac:dyDescent="0.25">
      <c r="A817" s="10"/>
      <c r="B817" s="10"/>
      <c r="C817" s="59"/>
      <c r="D817" s="87"/>
      <c r="E817" s="89"/>
      <c r="F817" s="89"/>
    </row>
    <row r="818" spans="1:6" x14ac:dyDescent="0.25">
      <c r="A818" s="10"/>
      <c r="B818" s="10"/>
      <c r="C818" s="59"/>
      <c r="D818" s="87"/>
      <c r="E818" s="89"/>
      <c r="F818" s="89"/>
    </row>
    <row r="819" spans="1:6" x14ac:dyDescent="0.25">
      <c r="A819" s="10"/>
      <c r="B819" s="10"/>
      <c r="C819" s="59"/>
      <c r="D819" s="87"/>
      <c r="E819" s="89"/>
      <c r="F819" s="89"/>
    </row>
    <row r="820" spans="1:6" x14ac:dyDescent="0.25">
      <c r="A820" s="10"/>
      <c r="B820" s="10"/>
      <c r="C820" s="59"/>
      <c r="D820" s="87"/>
      <c r="E820" s="89"/>
      <c r="F820" s="89"/>
    </row>
    <row r="821" spans="1:6" x14ac:dyDescent="0.25">
      <c r="A821" s="10"/>
      <c r="B821" s="10"/>
      <c r="C821" s="59"/>
      <c r="D821" s="87"/>
      <c r="E821" s="89"/>
      <c r="F821" s="89"/>
    </row>
    <row r="822" spans="1:6" x14ac:dyDescent="0.25">
      <c r="A822" s="10"/>
      <c r="B822" s="10"/>
      <c r="C822" s="59"/>
      <c r="D822" s="87"/>
      <c r="E822" s="89"/>
      <c r="F822" s="89"/>
    </row>
    <row r="823" spans="1:6" x14ac:dyDescent="0.25">
      <c r="A823" s="10"/>
      <c r="B823" s="10"/>
      <c r="C823" s="59"/>
      <c r="D823" s="87"/>
      <c r="E823" s="89"/>
      <c r="F823" s="89"/>
    </row>
    <row r="824" spans="1:6" x14ac:dyDescent="0.25">
      <c r="A824" s="10"/>
      <c r="B824" s="10"/>
      <c r="C824" s="59"/>
      <c r="D824" s="87"/>
      <c r="E824" s="89"/>
      <c r="F824" s="89"/>
    </row>
    <row r="825" spans="1:6" x14ac:dyDescent="0.25">
      <c r="A825" s="10"/>
      <c r="B825" s="10"/>
      <c r="C825" s="59"/>
      <c r="D825" s="87"/>
      <c r="E825" s="89"/>
      <c r="F825" s="89"/>
    </row>
    <row r="826" spans="1:6" x14ac:dyDescent="0.25">
      <c r="A826" s="10"/>
      <c r="B826" s="10"/>
      <c r="C826" s="59"/>
      <c r="D826" s="87"/>
      <c r="E826" s="89"/>
      <c r="F826" s="89"/>
    </row>
    <row r="827" spans="1:6" x14ac:dyDescent="0.25">
      <c r="A827" s="10"/>
      <c r="B827" s="10"/>
      <c r="C827" s="59"/>
      <c r="D827" s="87"/>
      <c r="E827" s="89"/>
      <c r="F827" s="89"/>
    </row>
    <row r="828" spans="1:6" x14ac:dyDescent="0.25">
      <c r="A828" s="10"/>
      <c r="B828" s="10"/>
      <c r="C828" s="59"/>
      <c r="D828" s="87"/>
      <c r="E828" s="89"/>
      <c r="F828" s="89"/>
    </row>
    <row r="829" spans="1:6" x14ac:dyDescent="0.25">
      <c r="A829" s="10"/>
      <c r="B829" s="10"/>
      <c r="C829" s="59"/>
      <c r="D829" s="87"/>
      <c r="E829" s="89"/>
      <c r="F829" s="89"/>
    </row>
    <row r="830" spans="1:6" x14ac:dyDescent="0.25">
      <c r="A830" s="10"/>
      <c r="B830" s="10"/>
      <c r="C830" s="59"/>
      <c r="D830" s="87"/>
      <c r="E830" s="89"/>
      <c r="F830" s="89"/>
    </row>
    <row r="831" spans="1:6" x14ac:dyDescent="0.25">
      <c r="A831" s="10"/>
      <c r="B831" s="10"/>
      <c r="C831" s="59"/>
      <c r="D831" s="87"/>
      <c r="E831" s="89"/>
      <c r="F831" s="89"/>
    </row>
    <row r="832" spans="1:6" x14ac:dyDescent="0.25">
      <c r="A832" s="10"/>
      <c r="B832" s="10"/>
      <c r="C832" s="59"/>
      <c r="D832" s="87"/>
      <c r="E832" s="89"/>
      <c r="F832" s="89"/>
    </row>
    <row r="833" spans="1:6" x14ac:dyDescent="0.25">
      <c r="A833" s="10"/>
      <c r="B833" s="10"/>
      <c r="C833" s="59"/>
      <c r="D833" s="87"/>
      <c r="E833" s="89"/>
      <c r="F833" s="89"/>
    </row>
    <row r="834" spans="1:6" x14ac:dyDescent="0.25">
      <c r="A834" s="10"/>
      <c r="B834" s="10"/>
      <c r="C834" s="59"/>
      <c r="D834" s="87"/>
      <c r="E834" s="89"/>
      <c r="F834" s="89"/>
    </row>
    <row r="835" spans="1:6" x14ac:dyDescent="0.25">
      <c r="A835" s="10"/>
      <c r="B835" s="10"/>
      <c r="C835" s="59"/>
      <c r="D835" s="87"/>
      <c r="E835" s="89"/>
      <c r="F835" s="89"/>
    </row>
    <row r="836" spans="1:6" x14ac:dyDescent="0.25">
      <c r="A836" s="10"/>
      <c r="B836" s="10"/>
      <c r="C836" s="59"/>
      <c r="D836" s="87"/>
      <c r="E836" s="89"/>
      <c r="F836" s="89"/>
    </row>
    <row r="837" spans="1:6" x14ac:dyDescent="0.25">
      <c r="A837" s="10"/>
      <c r="B837" s="10"/>
      <c r="C837" s="59"/>
      <c r="D837" s="87"/>
      <c r="E837" s="89"/>
      <c r="F837" s="89"/>
    </row>
    <row r="838" spans="1:6" x14ac:dyDescent="0.25">
      <c r="A838" s="10"/>
      <c r="B838" s="10"/>
      <c r="C838" s="59"/>
      <c r="D838" s="87"/>
      <c r="E838" s="89"/>
      <c r="F838" s="89"/>
    </row>
    <row r="839" spans="1:6" x14ac:dyDescent="0.25">
      <c r="A839" s="10"/>
      <c r="B839" s="10"/>
      <c r="C839" s="59"/>
      <c r="D839" s="87"/>
      <c r="E839" s="89"/>
      <c r="F839" s="89"/>
    </row>
    <row r="840" spans="1:6" x14ac:dyDescent="0.25">
      <c r="A840" s="10"/>
      <c r="B840" s="10"/>
      <c r="C840" s="59"/>
      <c r="D840" s="87"/>
      <c r="E840" s="89"/>
      <c r="F840" s="89"/>
    </row>
    <row r="841" spans="1:6" x14ac:dyDescent="0.25">
      <c r="A841" s="10"/>
      <c r="B841" s="10"/>
      <c r="C841" s="59"/>
      <c r="D841" s="87"/>
      <c r="E841" s="89"/>
      <c r="F841" s="89"/>
    </row>
    <row r="842" spans="1:6" x14ac:dyDescent="0.25">
      <c r="A842" s="10"/>
      <c r="B842" s="10"/>
      <c r="C842" s="59"/>
      <c r="D842" s="87"/>
      <c r="E842" s="89"/>
      <c r="F842" s="89"/>
    </row>
    <row r="843" spans="1:6" x14ac:dyDescent="0.25">
      <c r="A843" s="10"/>
      <c r="B843" s="10"/>
      <c r="C843" s="59"/>
      <c r="D843" s="87"/>
      <c r="E843" s="89"/>
      <c r="F843" s="89"/>
    </row>
    <row r="844" spans="1:6" x14ac:dyDescent="0.25">
      <c r="A844" s="10"/>
      <c r="B844" s="10"/>
      <c r="C844" s="59"/>
      <c r="D844" s="87"/>
      <c r="E844" s="89"/>
      <c r="F844" s="89"/>
    </row>
    <row r="845" spans="1:6" x14ac:dyDescent="0.25">
      <c r="A845" s="10"/>
      <c r="B845" s="10"/>
      <c r="C845" s="59"/>
      <c r="D845" s="87"/>
      <c r="E845" s="89"/>
      <c r="F845" s="89"/>
    </row>
    <row r="846" spans="1:6" x14ac:dyDescent="0.25">
      <c r="A846" s="10"/>
      <c r="B846" s="10"/>
      <c r="C846" s="59"/>
      <c r="D846" s="87"/>
      <c r="E846" s="89"/>
      <c r="F846" s="89"/>
    </row>
    <row r="847" spans="1:6" x14ac:dyDescent="0.25">
      <c r="A847" s="10"/>
      <c r="B847" s="10"/>
      <c r="C847" s="59"/>
      <c r="D847" s="87"/>
      <c r="E847" s="89"/>
      <c r="F847" s="89"/>
    </row>
    <row r="848" spans="1:6" x14ac:dyDescent="0.25">
      <c r="A848" s="10"/>
      <c r="B848" s="10"/>
      <c r="C848" s="59"/>
      <c r="D848" s="87"/>
      <c r="E848" s="89"/>
      <c r="F848" s="89"/>
    </row>
    <row r="849" spans="1:6" x14ac:dyDescent="0.25">
      <c r="A849" s="10"/>
      <c r="B849" s="10"/>
      <c r="C849" s="59"/>
      <c r="D849" s="87"/>
      <c r="E849" s="89"/>
      <c r="F849" s="89"/>
    </row>
    <row r="850" spans="1:6" x14ac:dyDescent="0.25">
      <c r="A850" s="10"/>
      <c r="B850" s="10"/>
      <c r="C850" s="59"/>
      <c r="D850" s="87"/>
      <c r="E850" s="89"/>
      <c r="F850" s="89"/>
    </row>
    <row r="851" spans="1:6" x14ac:dyDescent="0.25">
      <c r="A851" s="10"/>
      <c r="B851" s="10"/>
      <c r="C851" s="59"/>
      <c r="D851" s="87"/>
      <c r="E851" s="89"/>
      <c r="F851" s="89"/>
    </row>
    <row r="852" spans="1:6" x14ac:dyDescent="0.25">
      <c r="A852" s="10"/>
      <c r="B852" s="10"/>
      <c r="C852" s="59"/>
      <c r="D852" s="87"/>
      <c r="E852" s="89"/>
      <c r="F852" s="89"/>
    </row>
    <row r="853" spans="1:6" x14ac:dyDescent="0.25">
      <c r="A853" s="10"/>
      <c r="B853" s="10"/>
      <c r="C853" s="59"/>
      <c r="D853" s="87"/>
      <c r="E853" s="89"/>
      <c r="F853" s="89"/>
    </row>
    <row r="854" spans="1:6" x14ac:dyDescent="0.25">
      <c r="A854" s="10"/>
      <c r="B854" s="10"/>
      <c r="C854" s="59"/>
      <c r="D854" s="87"/>
      <c r="E854" s="89"/>
      <c r="F854" s="89"/>
    </row>
    <row r="855" spans="1:6" x14ac:dyDescent="0.25">
      <c r="A855" s="10"/>
      <c r="B855" s="10"/>
      <c r="C855" s="59"/>
      <c r="D855" s="87"/>
      <c r="E855" s="89"/>
      <c r="F855" s="89"/>
    </row>
    <row r="856" spans="1:6" x14ac:dyDescent="0.25">
      <c r="A856" s="10"/>
      <c r="B856" s="10"/>
      <c r="C856" s="59"/>
      <c r="D856" s="87"/>
      <c r="E856" s="89"/>
      <c r="F856" s="89"/>
    </row>
    <row r="857" spans="1:6" x14ac:dyDescent="0.25">
      <c r="A857" s="10"/>
      <c r="B857" s="10"/>
      <c r="C857" s="59"/>
      <c r="D857" s="87"/>
      <c r="E857" s="89"/>
      <c r="F857" s="89"/>
    </row>
    <row r="858" spans="1:6" x14ac:dyDescent="0.25">
      <c r="A858" s="10"/>
      <c r="B858" s="10"/>
      <c r="C858" s="59"/>
      <c r="D858" s="87"/>
      <c r="E858" s="89"/>
      <c r="F858" s="89"/>
    </row>
    <row r="859" spans="1:6" x14ac:dyDescent="0.25">
      <c r="A859" s="10"/>
      <c r="B859" s="10"/>
      <c r="C859" s="59"/>
      <c r="D859" s="87"/>
      <c r="E859" s="89"/>
      <c r="F859" s="89"/>
    </row>
    <row r="860" spans="1:6" x14ac:dyDescent="0.25">
      <c r="A860" s="10"/>
      <c r="B860" s="10"/>
      <c r="C860" s="59"/>
      <c r="D860" s="87"/>
      <c r="E860" s="89"/>
      <c r="F860" s="89"/>
    </row>
    <row r="861" spans="1:6" x14ac:dyDescent="0.25">
      <c r="A861" s="10"/>
      <c r="B861" s="10"/>
      <c r="C861" s="59"/>
      <c r="D861" s="87"/>
      <c r="E861" s="89"/>
      <c r="F861" s="89"/>
    </row>
    <row r="862" spans="1:6" x14ac:dyDescent="0.25">
      <c r="A862" s="10"/>
      <c r="B862" s="10"/>
      <c r="C862" s="59"/>
      <c r="D862" s="87"/>
      <c r="E862" s="89"/>
      <c r="F862" s="89"/>
    </row>
    <row r="863" spans="1:6" x14ac:dyDescent="0.25">
      <c r="A863" s="10"/>
      <c r="B863" s="10"/>
      <c r="C863" s="59"/>
      <c r="D863" s="87"/>
      <c r="E863" s="89"/>
      <c r="F863" s="89"/>
    </row>
    <row r="864" spans="1:6" x14ac:dyDescent="0.25">
      <c r="A864" s="10"/>
      <c r="B864" s="10"/>
      <c r="C864" s="59"/>
      <c r="D864" s="87"/>
      <c r="E864" s="89"/>
      <c r="F864" s="89"/>
    </row>
    <row r="865" spans="1:6" x14ac:dyDescent="0.25">
      <c r="A865" s="10"/>
      <c r="B865" s="10"/>
      <c r="C865" s="59"/>
      <c r="D865" s="87"/>
      <c r="E865" s="89"/>
      <c r="F865" s="89"/>
    </row>
    <row r="866" spans="1:6" x14ac:dyDescent="0.25">
      <c r="A866" s="10"/>
      <c r="B866" s="10"/>
      <c r="C866" s="59"/>
      <c r="D866" s="87"/>
      <c r="E866" s="89"/>
      <c r="F866" s="89"/>
    </row>
    <row r="867" spans="1:6" x14ac:dyDescent="0.25">
      <c r="A867" s="10"/>
      <c r="B867" s="10"/>
      <c r="C867" s="59"/>
      <c r="D867" s="87"/>
      <c r="E867" s="89"/>
      <c r="F867" s="89"/>
    </row>
    <row r="868" spans="1:6" x14ac:dyDescent="0.25">
      <c r="A868" s="10"/>
      <c r="B868" s="10"/>
      <c r="C868" s="59"/>
      <c r="D868" s="87"/>
      <c r="E868" s="89"/>
      <c r="F868" s="89"/>
    </row>
    <row r="869" spans="1:6" x14ac:dyDescent="0.25">
      <c r="A869" s="10"/>
      <c r="B869" s="10"/>
      <c r="C869" s="59"/>
      <c r="D869" s="87"/>
      <c r="E869" s="89"/>
      <c r="F869" s="89"/>
    </row>
    <row r="870" spans="1:6" x14ac:dyDescent="0.25">
      <c r="A870" s="10"/>
      <c r="B870" s="10"/>
      <c r="C870" s="59"/>
      <c r="D870" s="87"/>
      <c r="E870" s="89"/>
      <c r="F870" s="89"/>
    </row>
    <row r="871" spans="1:6" x14ac:dyDescent="0.25">
      <c r="A871" s="10"/>
      <c r="B871" s="10"/>
      <c r="C871" s="59"/>
      <c r="D871" s="87"/>
      <c r="E871" s="89"/>
      <c r="F871" s="89"/>
    </row>
    <row r="872" spans="1:6" x14ac:dyDescent="0.25">
      <c r="A872" s="10"/>
      <c r="B872" s="10"/>
      <c r="C872" s="59"/>
      <c r="D872" s="87"/>
      <c r="E872" s="89"/>
      <c r="F872" s="89"/>
    </row>
    <row r="873" spans="1:6" x14ac:dyDescent="0.25">
      <c r="A873" s="10"/>
      <c r="B873" s="10"/>
      <c r="C873" s="59"/>
      <c r="D873" s="87"/>
      <c r="E873" s="89"/>
      <c r="F873" s="89"/>
    </row>
    <row r="874" spans="1:6" x14ac:dyDescent="0.25">
      <c r="A874" s="10"/>
      <c r="B874" s="10"/>
      <c r="C874" s="59"/>
      <c r="D874" s="87"/>
      <c r="E874" s="89"/>
      <c r="F874" s="89"/>
    </row>
    <row r="875" spans="1:6" x14ac:dyDescent="0.25">
      <c r="A875" s="10"/>
      <c r="B875" s="10"/>
      <c r="C875" s="59"/>
      <c r="D875" s="87"/>
      <c r="E875" s="89"/>
      <c r="F875" s="89"/>
    </row>
    <row r="876" spans="1:6" x14ac:dyDescent="0.25">
      <c r="A876" s="10"/>
      <c r="B876" s="10"/>
      <c r="C876" s="59"/>
      <c r="D876" s="87"/>
      <c r="E876" s="89"/>
      <c r="F876" s="89"/>
    </row>
    <row r="877" spans="1:6" x14ac:dyDescent="0.25">
      <c r="A877" s="10"/>
      <c r="B877" s="10"/>
      <c r="C877" s="59"/>
      <c r="D877" s="87"/>
      <c r="E877" s="89"/>
      <c r="F877" s="89"/>
    </row>
    <row r="878" spans="1:6" x14ac:dyDescent="0.25">
      <c r="A878" s="10"/>
      <c r="B878" s="10"/>
      <c r="C878" s="59"/>
      <c r="D878" s="87"/>
      <c r="E878" s="89"/>
      <c r="F878" s="89"/>
    </row>
    <row r="879" spans="1:6" x14ac:dyDescent="0.25">
      <c r="A879" s="10"/>
      <c r="B879" s="10"/>
      <c r="C879" s="59"/>
      <c r="D879" s="87"/>
      <c r="E879" s="89"/>
      <c r="F879" s="89"/>
    </row>
    <row r="880" spans="1:6" x14ac:dyDescent="0.25">
      <c r="A880" s="10"/>
      <c r="B880" s="10"/>
      <c r="C880" s="59"/>
      <c r="D880" s="87"/>
      <c r="E880" s="89"/>
      <c r="F880" s="89"/>
    </row>
    <row r="881" spans="1:6" x14ac:dyDescent="0.25">
      <c r="A881" s="10"/>
      <c r="B881" s="10"/>
      <c r="C881" s="59"/>
      <c r="D881" s="87"/>
      <c r="E881" s="89"/>
      <c r="F881" s="89"/>
    </row>
    <row r="882" spans="1:6" x14ac:dyDescent="0.25">
      <c r="A882" s="10"/>
      <c r="B882" s="10"/>
      <c r="C882" s="59"/>
      <c r="D882" s="87"/>
      <c r="E882" s="89"/>
      <c r="F882" s="89"/>
    </row>
    <row r="883" spans="1:6" x14ac:dyDescent="0.25">
      <c r="A883" s="10"/>
      <c r="B883" s="10"/>
      <c r="C883" s="59"/>
      <c r="D883" s="87"/>
      <c r="E883" s="89"/>
      <c r="F883" s="89"/>
    </row>
    <row r="884" spans="1:6" x14ac:dyDescent="0.25">
      <c r="A884" s="10"/>
      <c r="B884" s="10"/>
      <c r="C884" s="59"/>
      <c r="D884" s="87"/>
      <c r="E884" s="89"/>
      <c r="F884" s="89"/>
    </row>
    <row r="885" spans="1:6" x14ac:dyDescent="0.25">
      <c r="A885" s="10"/>
      <c r="B885" s="10"/>
      <c r="C885" s="59"/>
      <c r="D885" s="87"/>
      <c r="E885" s="89"/>
      <c r="F885" s="89"/>
    </row>
    <row r="886" spans="1:6" x14ac:dyDescent="0.25">
      <c r="A886" s="10"/>
      <c r="B886" s="10"/>
      <c r="C886" s="59"/>
      <c r="D886" s="87"/>
      <c r="E886" s="89"/>
      <c r="F886" s="89"/>
    </row>
    <row r="887" spans="1:6" x14ac:dyDescent="0.25">
      <c r="A887" s="10"/>
      <c r="B887" s="10"/>
      <c r="C887" s="59"/>
      <c r="D887" s="87"/>
      <c r="E887" s="89"/>
      <c r="F887" s="89"/>
    </row>
    <row r="888" spans="1:6" x14ac:dyDescent="0.25">
      <c r="A888" s="10"/>
      <c r="B888" s="10"/>
      <c r="C888" s="59"/>
      <c r="D888" s="87"/>
      <c r="E888" s="89"/>
      <c r="F888" s="89"/>
    </row>
    <row r="889" spans="1:6" x14ac:dyDescent="0.25">
      <c r="A889" s="10"/>
      <c r="B889" s="10"/>
      <c r="C889" s="59"/>
      <c r="D889" s="87"/>
      <c r="E889" s="89"/>
      <c r="F889" s="89"/>
    </row>
    <row r="890" spans="1:6" x14ac:dyDescent="0.25">
      <c r="A890" s="10"/>
      <c r="B890" s="10"/>
      <c r="C890" s="59"/>
      <c r="D890" s="87"/>
      <c r="E890" s="89"/>
      <c r="F890" s="89"/>
    </row>
    <row r="891" spans="1:6" x14ac:dyDescent="0.25">
      <c r="A891" s="10"/>
      <c r="B891" s="10"/>
      <c r="C891" s="59"/>
      <c r="D891" s="87"/>
      <c r="E891" s="89"/>
      <c r="F891" s="89"/>
    </row>
    <row r="892" spans="1:6" x14ac:dyDescent="0.25">
      <c r="A892" s="10"/>
      <c r="B892" s="10"/>
      <c r="C892" s="59"/>
      <c r="D892" s="87"/>
      <c r="E892" s="89"/>
      <c r="F892" s="89"/>
    </row>
    <row r="893" spans="1:6" x14ac:dyDescent="0.25">
      <c r="A893" s="10"/>
      <c r="B893" s="10"/>
      <c r="C893" s="59"/>
      <c r="D893" s="87"/>
      <c r="E893" s="89"/>
      <c r="F893" s="89"/>
    </row>
    <row r="894" spans="1:6" x14ac:dyDescent="0.25">
      <c r="A894" s="10"/>
      <c r="B894" s="10"/>
      <c r="C894" s="59"/>
      <c r="D894" s="87"/>
      <c r="E894" s="89"/>
      <c r="F894" s="89"/>
    </row>
    <row r="895" spans="1:6" x14ac:dyDescent="0.25">
      <c r="A895" s="10"/>
      <c r="B895" s="10"/>
      <c r="C895" s="59"/>
      <c r="D895" s="87"/>
      <c r="E895" s="89"/>
      <c r="F895" s="89"/>
    </row>
    <row r="896" spans="1:6" x14ac:dyDescent="0.25">
      <c r="A896" s="10"/>
      <c r="B896" s="10"/>
      <c r="C896" s="59"/>
      <c r="D896" s="87"/>
      <c r="E896" s="89"/>
      <c r="F896" s="89"/>
    </row>
    <row r="897" spans="1:6" x14ac:dyDescent="0.25">
      <c r="A897" s="10"/>
      <c r="B897" s="10"/>
      <c r="C897" s="59"/>
      <c r="D897" s="87"/>
      <c r="E897" s="89"/>
      <c r="F897" s="89"/>
    </row>
    <row r="898" spans="1:6" x14ac:dyDescent="0.25">
      <c r="A898" s="10"/>
      <c r="B898" s="10"/>
      <c r="C898" s="59"/>
      <c r="D898" s="87"/>
      <c r="E898" s="89"/>
      <c r="F898" s="89"/>
    </row>
    <row r="899" spans="1:6" x14ac:dyDescent="0.25">
      <c r="A899" s="10"/>
      <c r="B899" s="10"/>
      <c r="C899" s="59"/>
      <c r="D899" s="87"/>
      <c r="E899" s="89"/>
      <c r="F899" s="89"/>
    </row>
    <row r="900" spans="1:6" x14ac:dyDescent="0.25">
      <c r="A900" s="10"/>
      <c r="B900" s="10"/>
      <c r="C900" s="59"/>
      <c r="D900" s="87"/>
      <c r="E900" s="89"/>
      <c r="F900" s="89"/>
    </row>
    <row r="901" spans="1:6" x14ac:dyDescent="0.25">
      <c r="A901" s="10"/>
      <c r="B901" s="10"/>
      <c r="C901" s="59"/>
      <c r="D901" s="87"/>
      <c r="E901" s="89"/>
      <c r="F901" s="89"/>
    </row>
    <row r="902" spans="1:6" x14ac:dyDescent="0.25">
      <c r="A902" s="10"/>
      <c r="B902" s="10"/>
      <c r="C902" s="59"/>
      <c r="D902" s="87"/>
      <c r="E902" s="89"/>
      <c r="F902" s="89"/>
    </row>
    <row r="903" spans="1:6" x14ac:dyDescent="0.25">
      <c r="A903" s="10"/>
      <c r="B903" s="10"/>
      <c r="C903" s="59"/>
      <c r="D903" s="87"/>
      <c r="E903" s="89"/>
      <c r="F903" s="89"/>
    </row>
    <row r="904" spans="1:6" x14ac:dyDescent="0.25">
      <c r="A904" s="10"/>
      <c r="B904" s="10"/>
      <c r="C904" s="59"/>
      <c r="D904" s="87"/>
      <c r="E904" s="89"/>
      <c r="F904" s="89"/>
    </row>
    <row r="905" spans="1:6" x14ac:dyDescent="0.25">
      <c r="A905" s="10"/>
      <c r="B905" s="10"/>
      <c r="C905" s="59"/>
      <c r="D905" s="87"/>
      <c r="E905" s="89"/>
      <c r="F905" s="89"/>
    </row>
    <row r="906" spans="1:6" x14ac:dyDescent="0.25">
      <c r="A906" s="10"/>
      <c r="B906" s="10"/>
      <c r="C906" s="59"/>
      <c r="D906" s="87"/>
      <c r="E906" s="89"/>
      <c r="F906" s="89"/>
    </row>
    <row r="907" spans="1:6" x14ac:dyDescent="0.25">
      <c r="A907" s="10"/>
      <c r="B907" s="10"/>
      <c r="C907" s="59"/>
      <c r="D907" s="87"/>
      <c r="E907" s="89"/>
      <c r="F907" s="89"/>
    </row>
    <row r="908" spans="1:6" x14ac:dyDescent="0.25">
      <c r="A908" s="10"/>
      <c r="B908" s="10"/>
      <c r="C908" s="59"/>
      <c r="D908" s="87"/>
      <c r="E908" s="89"/>
      <c r="F908" s="89"/>
    </row>
    <row r="909" spans="1:6" x14ac:dyDescent="0.25">
      <c r="A909" s="10"/>
      <c r="B909" s="10"/>
      <c r="C909" s="59"/>
      <c r="D909" s="87"/>
      <c r="E909" s="89"/>
      <c r="F909" s="89"/>
    </row>
    <row r="910" spans="1:6" x14ac:dyDescent="0.25">
      <c r="A910" s="10"/>
      <c r="B910" s="10"/>
      <c r="C910" s="59"/>
      <c r="D910" s="87"/>
      <c r="E910" s="89"/>
      <c r="F910" s="89"/>
    </row>
    <row r="911" spans="1:6" x14ac:dyDescent="0.25">
      <c r="A911" s="10"/>
      <c r="B911" s="10"/>
      <c r="C911" s="59"/>
      <c r="D911" s="87"/>
      <c r="E911" s="89"/>
      <c r="F911" s="89"/>
    </row>
    <row r="912" spans="1:6" x14ac:dyDescent="0.25">
      <c r="A912" s="10"/>
      <c r="B912" s="10"/>
      <c r="C912" s="59"/>
      <c r="D912" s="87"/>
      <c r="E912" s="89"/>
      <c r="F912" s="89"/>
    </row>
    <row r="913" spans="1:6" x14ac:dyDescent="0.25">
      <c r="A913" s="10"/>
      <c r="B913" s="10"/>
      <c r="C913" s="59"/>
      <c r="D913" s="87"/>
      <c r="E913" s="89"/>
      <c r="F913" s="89"/>
    </row>
    <row r="914" spans="1:6" x14ac:dyDescent="0.25">
      <c r="A914" s="10"/>
      <c r="B914" s="10"/>
      <c r="C914" s="59"/>
      <c r="D914" s="87"/>
      <c r="E914" s="89"/>
      <c r="F914" s="89"/>
    </row>
    <row r="915" spans="1:6" x14ac:dyDescent="0.25">
      <c r="A915" s="10"/>
      <c r="B915" s="10"/>
      <c r="C915" s="59"/>
      <c r="D915" s="87"/>
      <c r="E915" s="89"/>
      <c r="F915" s="89"/>
    </row>
    <row r="916" spans="1:6" x14ac:dyDescent="0.25">
      <c r="A916" s="10"/>
      <c r="B916" s="10"/>
      <c r="C916" s="59"/>
      <c r="D916" s="87"/>
      <c r="E916" s="89"/>
      <c r="F916" s="89"/>
    </row>
    <row r="917" spans="1:6" x14ac:dyDescent="0.25">
      <c r="A917" s="10"/>
      <c r="B917" s="10"/>
      <c r="C917" s="59"/>
      <c r="D917" s="87"/>
      <c r="E917" s="89"/>
      <c r="F917" s="89"/>
    </row>
    <row r="918" spans="1:6" x14ac:dyDescent="0.25">
      <c r="A918" s="10"/>
      <c r="B918" s="10"/>
      <c r="C918" s="59"/>
      <c r="D918" s="87"/>
      <c r="E918" s="89"/>
      <c r="F918" s="89"/>
    </row>
    <row r="919" spans="1:6" x14ac:dyDescent="0.25">
      <c r="A919" s="10"/>
      <c r="B919" s="10"/>
      <c r="C919" s="59"/>
      <c r="D919" s="87"/>
      <c r="E919" s="89"/>
      <c r="F919" s="89"/>
    </row>
    <row r="920" spans="1:6" x14ac:dyDescent="0.25">
      <c r="A920" s="10"/>
      <c r="B920" s="10"/>
      <c r="C920" s="59"/>
      <c r="D920" s="87"/>
      <c r="E920" s="89"/>
      <c r="F920" s="89"/>
    </row>
    <row r="921" spans="1:6" x14ac:dyDescent="0.25">
      <c r="A921" s="10"/>
      <c r="B921" s="10"/>
      <c r="C921" s="59"/>
      <c r="D921" s="87"/>
      <c r="E921" s="89"/>
      <c r="F921" s="89"/>
    </row>
    <row r="922" spans="1:6" x14ac:dyDescent="0.25">
      <c r="A922" s="10"/>
      <c r="B922" s="10"/>
      <c r="C922" s="59"/>
      <c r="D922" s="87"/>
      <c r="E922" s="89"/>
      <c r="F922" s="89"/>
    </row>
    <row r="923" spans="1:6" x14ac:dyDescent="0.25">
      <c r="A923" s="10"/>
      <c r="B923" s="10"/>
      <c r="C923" s="59"/>
      <c r="D923" s="87"/>
      <c r="E923" s="89"/>
      <c r="F923" s="89"/>
    </row>
    <row r="924" spans="1:6" x14ac:dyDescent="0.25">
      <c r="A924" s="10"/>
      <c r="B924" s="10"/>
      <c r="C924" s="59"/>
      <c r="D924" s="87"/>
      <c r="E924" s="89"/>
      <c r="F924" s="89"/>
    </row>
    <row r="925" spans="1:6" x14ac:dyDescent="0.25">
      <c r="A925" s="10"/>
      <c r="B925" s="10"/>
      <c r="C925" s="59"/>
      <c r="D925" s="87"/>
      <c r="E925" s="89"/>
      <c r="F925" s="89"/>
    </row>
    <row r="926" spans="1:6" x14ac:dyDescent="0.25">
      <c r="A926" s="10"/>
      <c r="B926" s="10"/>
      <c r="C926" s="59"/>
      <c r="D926" s="87"/>
      <c r="E926" s="89"/>
      <c r="F926" s="89"/>
    </row>
    <row r="927" spans="1:6" x14ac:dyDescent="0.25">
      <c r="A927" s="10"/>
      <c r="B927" s="10"/>
      <c r="C927" s="59"/>
      <c r="D927" s="87"/>
      <c r="E927" s="89"/>
      <c r="F927" s="89"/>
    </row>
    <row r="928" spans="1:6" x14ac:dyDescent="0.25">
      <c r="A928" s="10"/>
      <c r="B928" s="10"/>
      <c r="C928" s="59"/>
      <c r="D928" s="87"/>
      <c r="E928" s="89"/>
      <c r="F928" s="89"/>
    </row>
    <row r="929" spans="1:6" x14ac:dyDescent="0.25">
      <c r="A929" s="10"/>
      <c r="B929" s="10"/>
      <c r="C929" s="59"/>
      <c r="D929" s="87"/>
      <c r="E929" s="89"/>
      <c r="F929" s="89"/>
    </row>
    <row r="930" spans="1:6" x14ac:dyDescent="0.25">
      <c r="A930" s="10"/>
      <c r="B930" s="10"/>
      <c r="C930" s="59"/>
      <c r="D930" s="87"/>
      <c r="E930" s="89"/>
      <c r="F930" s="89"/>
    </row>
    <row r="931" spans="1:6" x14ac:dyDescent="0.25">
      <c r="A931" s="10"/>
      <c r="B931" s="10"/>
      <c r="C931" s="59"/>
      <c r="D931" s="87"/>
      <c r="E931" s="89"/>
      <c r="F931" s="89"/>
    </row>
    <row r="932" spans="1:6" x14ac:dyDescent="0.25">
      <c r="A932" s="10"/>
      <c r="B932" s="10"/>
      <c r="C932" s="59"/>
      <c r="D932" s="87"/>
      <c r="E932" s="89"/>
      <c r="F932" s="89"/>
    </row>
    <row r="933" spans="1:6" x14ac:dyDescent="0.25">
      <c r="A933" s="10"/>
      <c r="B933" s="10"/>
      <c r="C933" s="59"/>
      <c r="D933" s="87"/>
      <c r="E933" s="89"/>
      <c r="F933" s="89"/>
    </row>
    <row r="934" spans="1:6" x14ac:dyDescent="0.25">
      <c r="A934" s="10"/>
      <c r="B934" s="10"/>
      <c r="C934" s="59"/>
      <c r="D934" s="87"/>
      <c r="E934" s="89"/>
      <c r="F934" s="89"/>
    </row>
    <row r="935" spans="1:6" x14ac:dyDescent="0.25">
      <c r="A935" s="10"/>
      <c r="B935" s="10"/>
      <c r="C935" s="59"/>
      <c r="D935" s="87"/>
      <c r="E935" s="89"/>
      <c r="F935" s="89"/>
    </row>
    <row r="936" spans="1:6" x14ac:dyDescent="0.25">
      <c r="A936" s="10"/>
      <c r="B936" s="10"/>
      <c r="C936" s="59"/>
      <c r="D936" s="87"/>
      <c r="E936" s="89"/>
      <c r="F936" s="89"/>
    </row>
    <row r="937" spans="1:6" x14ac:dyDescent="0.25">
      <c r="A937" s="10"/>
      <c r="B937" s="10"/>
      <c r="C937" s="59"/>
      <c r="D937" s="87"/>
      <c r="E937" s="89"/>
      <c r="F937" s="89"/>
    </row>
    <row r="938" spans="1:6" x14ac:dyDescent="0.25">
      <c r="A938" s="10"/>
      <c r="B938" s="10"/>
      <c r="C938" s="59"/>
      <c r="D938" s="87"/>
      <c r="E938" s="89"/>
      <c r="F938" s="89"/>
    </row>
    <row r="939" spans="1:6" x14ac:dyDescent="0.25">
      <c r="A939" s="10"/>
      <c r="B939" s="10"/>
      <c r="C939" s="59"/>
      <c r="D939" s="87"/>
      <c r="E939" s="89"/>
      <c r="F939" s="89"/>
    </row>
    <row r="940" spans="1:6" x14ac:dyDescent="0.25">
      <c r="A940" s="10"/>
      <c r="B940" s="10"/>
      <c r="C940" s="59"/>
      <c r="D940" s="87"/>
      <c r="E940" s="89"/>
      <c r="F940" s="89"/>
    </row>
    <row r="941" spans="1:6" x14ac:dyDescent="0.25">
      <c r="A941" s="10"/>
      <c r="B941" s="10"/>
      <c r="C941" s="59"/>
      <c r="D941" s="87"/>
      <c r="E941" s="89"/>
      <c r="F941" s="89"/>
    </row>
    <row r="942" spans="1:6" x14ac:dyDescent="0.25">
      <c r="A942" s="10"/>
      <c r="B942" s="10"/>
      <c r="C942" s="59"/>
      <c r="D942" s="87"/>
      <c r="E942" s="89"/>
      <c r="F942" s="89"/>
    </row>
    <row r="943" spans="1:6" x14ac:dyDescent="0.25">
      <c r="A943" s="10"/>
      <c r="B943" s="10"/>
      <c r="C943" s="59"/>
      <c r="D943" s="87"/>
      <c r="E943" s="89"/>
      <c r="F943" s="89"/>
    </row>
    <row r="944" spans="1:6" x14ac:dyDescent="0.25">
      <c r="A944" s="10"/>
      <c r="B944" s="10"/>
      <c r="C944" s="59"/>
      <c r="D944" s="87"/>
      <c r="E944" s="89"/>
      <c r="F944" s="89"/>
    </row>
    <row r="945" spans="1:6" x14ac:dyDescent="0.25">
      <c r="A945" s="10"/>
      <c r="B945" s="10"/>
      <c r="C945" s="59"/>
      <c r="D945" s="87"/>
      <c r="E945" s="89"/>
      <c r="F945" s="89"/>
    </row>
    <row r="946" spans="1:6" x14ac:dyDescent="0.25">
      <c r="A946" s="10"/>
      <c r="B946" s="10"/>
      <c r="C946" s="59"/>
      <c r="D946" s="87"/>
      <c r="E946" s="89"/>
      <c r="F946" s="89"/>
    </row>
    <row r="947" spans="1:6" x14ac:dyDescent="0.25">
      <c r="A947" s="10"/>
      <c r="B947" s="10"/>
      <c r="C947" s="59"/>
      <c r="D947" s="87"/>
      <c r="E947" s="89"/>
      <c r="F947" s="89"/>
    </row>
    <row r="948" spans="1:6" x14ac:dyDescent="0.25">
      <c r="A948" s="10"/>
      <c r="B948" s="10"/>
      <c r="C948" s="59"/>
      <c r="D948" s="87"/>
      <c r="E948" s="89"/>
      <c r="F948" s="89"/>
    </row>
    <row r="949" spans="1:6" x14ac:dyDescent="0.25">
      <c r="A949" s="10"/>
      <c r="B949" s="10"/>
      <c r="C949" s="59"/>
      <c r="D949" s="87"/>
      <c r="E949" s="89"/>
      <c r="F949" s="89"/>
    </row>
    <row r="950" spans="1:6" x14ac:dyDescent="0.25">
      <c r="A950" s="10"/>
      <c r="B950" s="10"/>
      <c r="C950" s="59"/>
      <c r="D950" s="87"/>
      <c r="E950" s="89"/>
      <c r="F950" s="89"/>
    </row>
    <row r="951" spans="1:6" x14ac:dyDescent="0.25">
      <c r="A951" s="10"/>
      <c r="B951" s="10"/>
      <c r="C951" s="59"/>
      <c r="D951" s="87"/>
      <c r="E951" s="89"/>
      <c r="F951" s="89"/>
    </row>
    <row r="952" spans="1:6" x14ac:dyDescent="0.25">
      <c r="A952" s="10"/>
      <c r="B952" s="10"/>
      <c r="C952" s="59"/>
      <c r="D952" s="87"/>
      <c r="E952" s="89"/>
      <c r="F952" s="89"/>
    </row>
    <row r="953" spans="1:6" x14ac:dyDescent="0.25">
      <c r="A953" s="10"/>
      <c r="B953" s="10"/>
      <c r="C953" s="59"/>
      <c r="D953" s="87"/>
      <c r="E953" s="89"/>
      <c r="F953" s="89"/>
    </row>
    <row r="954" spans="1:6" x14ac:dyDescent="0.25">
      <c r="A954" s="10"/>
      <c r="B954" s="10"/>
      <c r="C954" s="59"/>
      <c r="D954" s="87"/>
      <c r="E954" s="89"/>
      <c r="F954" s="89"/>
    </row>
    <row r="955" spans="1:6" x14ac:dyDescent="0.25">
      <c r="A955" s="10"/>
      <c r="B955" s="10"/>
      <c r="C955" s="59"/>
      <c r="D955" s="87"/>
      <c r="E955" s="89"/>
      <c r="F955" s="89"/>
    </row>
    <row r="956" spans="1:6" x14ac:dyDescent="0.25">
      <c r="A956" s="10"/>
      <c r="B956" s="10"/>
      <c r="C956" s="59"/>
      <c r="D956" s="87"/>
      <c r="E956" s="89"/>
      <c r="F956" s="89"/>
    </row>
    <row r="957" spans="1:6" x14ac:dyDescent="0.25">
      <c r="A957" s="10"/>
      <c r="B957" s="10"/>
      <c r="C957" s="59"/>
      <c r="D957" s="87"/>
      <c r="E957" s="89"/>
      <c r="F957" s="89"/>
    </row>
    <row r="958" spans="1:6" x14ac:dyDescent="0.25">
      <c r="A958" s="10"/>
      <c r="B958" s="10"/>
      <c r="C958" s="59"/>
      <c r="D958" s="87"/>
      <c r="E958" s="89"/>
      <c r="F958" s="89"/>
    </row>
    <row r="959" spans="1:6" x14ac:dyDescent="0.25">
      <c r="A959" s="10"/>
      <c r="B959" s="10"/>
      <c r="C959" s="59"/>
      <c r="D959" s="87"/>
      <c r="E959" s="89"/>
      <c r="F959" s="89"/>
    </row>
    <row r="960" spans="1:6" x14ac:dyDescent="0.25">
      <c r="A960" s="10"/>
      <c r="B960" s="10"/>
      <c r="C960" s="59"/>
      <c r="D960" s="87"/>
      <c r="E960" s="89"/>
      <c r="F960" s="89"/>
    </row>
    <row r="961" spans="1:6" x14ac:dyDescent="0.25">
      <c r="A961" s="10"/>
      <c r="B961" s="10"/>
      <c r="C961" s="59"/>
      <c r="D961" s="87"/>
      <c r="E961" s="89"/>
      <c r="F961" s="89"/>
    </row>
    <row r="962" spans="1:6" x14ac:dyDescent="0.25">
      <c r="A962" s="10"/>
      <c r="B962" s="10"/>
      <c r="C962" s="59"/>
      <c r="D962" s="87"/>
      <c r="E962" s="89"/>
      <c r="F962" s="89"/>
    </row>
    <row r="963" spans="1:6" x14ac:dyDescent="0.25">
      <c r="A963" s="10"/>
      <c r="B963" s="10"/>
      <c r="C963" s="59"/>
      <c r="D963" s="87"/>
      <c r="E963" s="89"/>
      <c r="F963" s="89"/>
    </row>
    <row r="964" spans="1:6" x14ac:dyDescent="0.25">
      <c r="A964" s="10"/>
      <c r="B964" s="10"/>
      <c r="C964" s="59"/>
      <c r="D964" s="87"/>
      <c r="E964" s="89"/>
      <c r="F964" s="89"/>
    </row>
    <row r="965" spans="1:6" x14ac:dyDescent="0.25">
      <c r="A965" s="10"/>
      <c r="B965" s="10"/>
      <c r="C965" s="59"/>
      <c r="D965" s="87"/>
      <c r="E965" s="89"/>
      <c r="F965" s="89"/>
    </row>
    <row r="966" spans="1:6" x14ac:dyDescent="0.25">
      <c r="A966" s="10"/>
      <c r="B966" s="10"/>
      <c r="C966" s="59"/>
      <c r="D966" s="87"/>
      <c r="E966" s="89"/>
      <c r="F966" s="89"/>
    </row>
    <row r="967" spans="1:6" x14ac:dyDescent="0.25">
      <c r="A967" s="10"/>
      <c r="B967" s="10"/>
      <c r="C967" s="59"/>
      <c r="D967" s="87"/>
      <c r="E967" s="89"/>
      <c r="F967" s="89"/>
    </row>
    <row r="968" spans="1:6" x14ac:dyDescent="0.25">
      <c r="A968" s="10"/>
      <c r="B968" s="10"/>
      <c r="C968" s="59"/>
      <c r="D968" s="87"/>
      <c r="E968" s="89"/>
      <c r="F968" s="89"/>
    </row>
    <row r="969" spans="1:6" x14ac:dyDescent="0.25">
      <c r="A969" s="10"/>
      <c r="B969" s="10"/>
      <c r="C969" s="59"/>
      <c r="D969" s="87"/>
      <c r="E969" s="89"/>
      <c r="F969" s="89"/>
    </row>
    <row r="970" spans="1:6" x14ac:dyDescent="0.25">
      <c r="A970" s="10"/>
      <c r="B970" s="10"/>
      <c r="C970" s="59"/>
      <c r="D970" s="87"/>
      <c r="E970" s="89"/>
      <c r="F970" s="89"/>
    </row>
    <row r="971" spans="1:6" x14ac:dyDescent="0.25">
      <c r="A971" s="10"/>
      <c r="B971" s="10"/>
      <c r="C971" s="59"/>
      <c r="D971" s="87"/>
      <c r="E971" s="89"/>
      <c r="F971" s="89"/>
    </row>
    <row r="972" spans="1:6" x14ac:dyDescent="0.25">
      <c r="A972" s="10"/>
      <c r="B972" s="10"/>
      <c r="C972" s="59"/>
      <c r="D972" s="87"/>
      <c r="E972" s="89"/>
      <c r="F972" s="89"/>
    </row>
    <row r="973" spans="1:6" x14ac:dyDescent="0.25">
      <c r="A973" s="10"/>
      <c r="B973" s="10"/>
      <c r="C973" s="59"/>
      <c r="D973" s="87"/>
      <c r="E973" s="89"/>
      <c r="F973" s="89"/>
    </row>
    <row r="974" spans="1:6" x14ac:dyDescent="0.25">
      <c r="A974" s="10"/>
      <c r="B974" s="10"/>
      <c r="C974" s="59"/>
      <c r="D974" s="87"/>
      <c r="E974" s="89"/>
      <c r="F974" s="89"/>
    </row>
    <row r="975" spans="1:6" x14ac:dyDescent="0.25">
      <c r="A975" s="10"/>
      <c r="B975" s="10"/>
      <c r="C975" s="59"/>
      <c r="D975" s="87"/>
      <c r="E975" s="89"/>
      <c r="F975" s="89"/>
    </row>
    <row r="976" spans="1:6" x14ac:dyDescent="0.25">
      <c r="A976" s="10"/>
      <c r="B976" s="10"/>
      <c r="C976" s="59"/>
      <c r="D976" s="87"/>
      <c r="E976" s="89"/>
      <c r="F976" s="89"/>
    </row>
    <row r="977" spans="1:6" x14ac:dyDescent="0.25">
      <c r="A977" s="10"/>
      <c r="B977" s="10"/>
      <c r="C977" s="59"/>
      <c r="D977" s="87"/>
      <c r="E977" s="89"/>
      <c r="F977" s="89"/>
    </row>
    <row r="978" spans="1:6" x14ac:dyDescent="0.25">
      <c r="A978" s="10"/>
      <c r="B978" s="10"/>
      <c r="C978" s="59"/>
      <c r="D978" s="87"/>
      <c r="E978" s="89"/>
      <c r="F978" s="89"/>
    </row>
    <row r="979" spans="1:6" x14ac:dyDescent="0.25">
      <c r="A979" s="10"/>
      <c r="B979" s="10"/>
      <c r="C979" s="59"/>
      <c r="D979" s="87"/>
      <c r="E979" s="89"/>
      <c r="F979" s="89"/>
    </row>
    <row r="980" spans="1:6" x14ac:dyDescent="0.25">
      <c r="A980" s="10"/>
      <c r="B980" s="10"/>
      <c r="C980" s="59"/>
      <c r="D980" s="87"/>
      <c r="E980" s="89"/>
      <c r="F980" s="89"/>
    </row>
    <row r="981" spans="1:6" x14ac:dyDescent="0.25">
      <c r="A981" s="10"/>
      <c r="B981" s="10"/>
      <c r="C981" s="59"/>
      <c r="D981" s="87"/>
      <c r="E981" s="89"/>
      <c r="F981" s="89"/>
    </row>
    <row r="982" spans="1:6" x14ac:dyDescent="0.25">
      <c r="A982" s="10"/>
      <c r="B982" s="10"/>
      <c r="C982" s="59"/>
      <c r="D982" s="87"/>
      <c r="E982" s="89"/>
      <c r="F982" s="89"/>
    </row>
    <row r="983" spans="1:6" x14ac:dyDescent="0.25">
      <c r="A983" s="10"/>
      <c r="B983" s="10"/>
      <c r="C983" s="59"/>
      <c r="D983" s="87"/>
      <c r="E983" s="89"/>
      <c r="F983" s="89"/>
    </row>
    <row r="984" spans="1:6" x14ac:dyDescent="0.25">
      <c r="A984" s="10"/>
      <c r="B984" s="10"/>
      <c r="C984" s="59"/>
      <c r="D984" s="87"/>
      <c r="E984" s="89"/>
      <c r="F984" s="89"/>
    </row>
    <row r="985" spans="1:6" x14ac:dyDescent="0.25">
      <c r="A985" s="10"/>
      <c r="B985" s="10"/>
      <c r="C985" s="59"/>
      <c r="D985" s="87"/>
      <c r="E985" s="89"/>
      <c r="F985" s="89"/>
    </row>
    <row r="986" spans="1:6" x14ac:dyDescent="0.25">
      <c r="A986" s="10"/>
      <c r="B986" s="10"/>
      <c r="C986" s="59"/>
      <c r="D986" s="87"/>
      <c r="E986" s="89"/>
      <c r="F986" s="89"/>
    </row>
    <row r="987" spans="1:6" x14ac:dyDescent="0.25">
      <c r="A987" s="10"/>
      <c r="B987" s="10"/>
      <c r="C987" s="59"/>
      <c r="D987" s="87"/>
      <c r="E987" s="89"/>
      <c r="F987" s="89"/>
    </row>
    <row r="988" spans="1:6" x14ac:dyDescent="0.25">
      <c r="A988" s="10"/>
      <c r="B988" s="10"/>
      <c r="C988" s="59"/>
      <c r="D988" s="87"/>
      <c r="E988" s="89"/>
      <c r="F988" s="89"/>
    </row>
    <row r="989" spans="1:6" x14ac:dyDescent="0.25">
      <c r="A989" s="10"/>
      <c r="B989" s="10"/>
      <c r="C989" s="59"/>
      <c r="D989" s="87"/>
      <c r="E989" s="89"/>
      <c r="F989" s="89"/>
    </row>
    <row r="990" spans="1:6" x14ac:dyDescent="0.25">
      <c r="A990" s="10"/>
      <c r="B990" s="10"/>
      <c r="C990" s="59"/>
      <c r="D990" s="87"/>
      <c r="E990" s="89"/>
      <c r="F990" s="89"/>
    </row>
    <row r="991" spans="1:6" x14ac:dyDescent="0.25">
      <c r="A991" s="10"/>
      <c r="B991" s="10"/>
      <c r="C991" s="59"/>
      <c r="D991" s="87"/>
      <c r="E991" s="89"/>
      <c r="F991" s="89"/>
    </row>
    <row r="992" spans="1:6" x14ac:dyDescent="0.25">
      <c r="A992" s="10"/>
      <c r="B992" s="10"/>
      <c r="C992" s="59"/>
      <c r="D992" s="87"/>
      <c r="E992" s="89"/>
      <c r="F992" s="89"/>
    </row>
    <row r="993" spans="1:6" x14ac:dyDescent="0.25">
      <c r="A993" s="10"/>
      <c r="B993" s="10"/>
      <c r="C993" s="59"/>
      <c r="D993" s="87"/>
      <c r="E993" s="89"/>
      <c r="F993" s="89"/>
    </row>
    <row r="994" spans="1:6" x14ac:dyDescent="0.25">
      <c r="A994" s="10"/>
      <c r="B994" s="10"/>
      <c r="C994" s="59"/>
      <c r="D994" s="87"/>
      <c r="E994" s="89"/>
      <c r="F994" s="89"/>
    </row>
    <row r="995" spans="1:6" x14ac:dyDescent="0.25">
      <c r="A995" s="10"/>
      <c r="B995" s="10"/>
      <c r="C995" s="59"/>
      <c r="D995" s="87"/>
      <c r="E995" s="89"/>
      <c r="F995" s="89"/>
    </row>
    <row r="996" spans="1:6" x14ac:dyDescent="0.25">
      <c r="A996" s="10"/>
      <c r="B996" s="10"/>
      <c r="C996" s="59"/>
      <c r="D996" s="87"/>
      <c r="E996" s="89"/>
      <c r="F996" s="89"/>
    </row>
    <row r="997" spans="1:6" x14ac:dyDescent="0.25">
      <c r="A997" s="10"/>
      <c r="B997" s="10"/>
      <c r="C997" s="59"/>
      <c r="D997" s="87"/>
      <c r="E997" s="89"/>
      <c r="F997" s="89"/>
    </row>
    <row r="998" spans="1:6" x14ac:dyDescent="0.25">
      <c r="A998" s="10"/>
      <c r="B998" s="10"/>
      <c r="C998" s="59"/>
      <c r="D998" s="87"/>
      <c r="E998" s="89"/>
      <c r="F998" s="89"/>
    </row>
    <row r="999" spans="1:6" x14ac:dyDescent="0.25">
      <c r="A999" s="10"/>
      <c r="B999" s="10"/>
      <c r="C999" s="59"/>
      <c r="D999" s="87"/>
      <c r="E999" s="89"/>
      <c r="F999" s="89"/>
    </row>
    <row r="1000" spans="1:6" x14ac:dyDescent="0.25">
      <c r="A1000" s="10"/>
      <c r="B1000" s="10"/>
      <c r="C1000" s="59"/>
      <c r="D1000" s="87"/>
      <c r="E1000" s="89"/>
      <c r="F1000" s="89"/>
    </row>
    <row r="1001" spans="1:6" x14ac:dyDescent="0.25">
      <c r="A1001" s="10"/>
      <c r="B1001" s="10"/>
      <c r="C1001" s="59"/>
      <c r="D1001" s="87"/>
      <c r="E1001" s="89"/>
      <c r="F1001" s="89"/>
    </row>
    <row r="1002" spans="1:6" x14ac:dyDescent="0.25">
      <c r="A1002" s="10"/>
      <c r="B1002" s="10"/>
      <c r="C1002" s="59"/>
      <c r="D1002" s="87"/>
      <c r="E1002" s="89"/>
      <c r="F1002" s="89"/>
    </row>
    <row r="1003" spans="1:6" x14ac:dyDescent="0.25">
      <c r="A1003" s="10"/>
      <c r="B1003" s="10"/>
      <c r="C1003" s="59"/>
      <c r="D1003" s="87"/>
      <c r="E1003" s="89"/>
      <c r="F1003" s="89"/>
    </row>
    <row r="1004" spans="1:6" x14ac:dyDescent="0.25">
      <c r="A1004" s="10"/>
      <c r="B1004" s="10"/>
      <c r="C1004" s="59"/>
      <c r="D1004" s="87"/>
      <c r="E1004" s="89"/>
      <c r="F1004" s="89"/>
    </row>
    <row r="1005" spans="1:6" x14ac:dyDescent="0.25">
      <c r="A1005" s="10"/>
      <c r="B1005" s="10"/>
      <c r="C1005" s="59"/>
      <c r="D1005" s="87"/>
      <c r="E1005" s="89"/>
      <c r="F1005" s="89"/>
    </row>
    <row r="1006" spans="1:6" x14ac:dyDescent="0.25">
      <c r="A1006" s="10"/>
      <c r="B1006" s="10"/>
      <c r="C1006" s="59"/>
      <c r="D1006" s="87"/>
      <c r="E1006" s="89"/>
      <c r="F1006" s="89"/>
    </row>
    <row r="1007" spans="1:6" x14ac:dyDescent="0.25">
      <c r="A1007" s="10"/>
      <c r="B1007" s="10"/>
      <c r="C1007" s="59"/>
      <c r="D1007" s="87"/>
      <c r="E1007" s="89"/>
      <c r="F1007" s="89"/>
    </row>
    <row r="1008" spans="1:6" x14ac:dyDescent="0.25">
      <c r="A1008" s="10"/>
      <c r="B1008" s="10"/>
      <c r="C1008" s="59"/>
      <c r="D1008" s="87"/>
      <c r="E1008" s="89"/>
      <c r="F1008" s="89"/>
    </row>
    <row r="1009" spans="1:6" x14ac:dyDescent="0.25">
      <c r="A1009" s="10"/>
      <c r="B1009" s="10"/>
      <c r="C1009" s="59"/>
      <c r="D1009" s="87"/>
      <c r="E1009" s="89"/>
      <c r="F1009" s="89"/>
    </row>
    <row r="1010" spans="1:6" x14ac:dyDescent="0.25">
      <c r="A1010" s="10"/>
      <c r="B1010" s="10"/>
      <c r="C1010" s="59"/>
      <c r="D1010" s="87"/>
      <c r="E1010" s="89"/>
      <c r="F1010" s="89"/>
    </row>
    <row r="1011" spans="1:6" x14ac:dyDescent="0.25">
      <c r="A1011" s="10"/>
      <c r="B1011" s="10"/>
      <c r="C1011" s="59"/>
      <c r="D1011" s="87"/>
      <c r="E1011" s="89"/>
      <c r="F1011" s="89"/>
    </row>
    <row r="1012" spans="1:6" x14ac:dyDescent="0.25">
      <c r="A1012" s="10"/>
      <c r="B1012" s="10"/>
      <c r="C1012" s="59"/>
      <c r="D1012" s="87"/>
      <c r="E1012" s="89"/>
      <c r="F1012" s="89"/>
    </row>
    <row r="1013" spans="1:6" x14ac:dyDescent="0.25">
      <c r="A1013" s="10"/>
      <c r="B1013" s="10"/>
      <c r="C1013" s="59"/>
      <c r="D1013" s="87"/>
      <c r="E1013" s="89"/>
      <c r="F1013" s="89"/>
    </row>
    <row r="1014" spans="1:6" x14ac:dyDescent="0.25">
      <c r="A1014" s="10"/>
      <c r="B1014" s="10"/>
      <c r="C1014" s="59"/>
      <c r="D1014" s="87"/>
      <c r="E1014" s="89"/>
      <c r="F1014" s="89"/>
    </row>
    <row r="1015" spans="1:6" x14ac:dyDescent="0.25">
      <c r="A1015" s="10"/>
      <c r="B1015" s="10"/>
      <c r="C1015" s="59"/>
      <c r="D1015" s="87"/>
      <c r="E1015" s="89"/>
      <c r="F1015" s="89"/>
    </row>
    <row r="1016" spans="1:6" x14ac:dyDescent="0.25">
      <c r="A1016" s="10"/>
      <c r="B1016" s="10"/>
      <c r="C1016" s="59"/>
      <c r="D1016" s="87"/>
      <c r="E1016" s="89"/>
      <c r="F1016" s="89"/>
    </row>
    <row r="1017" spans="1:6" x14ac:dyDescent="0.25">
      <c r="A1017" s="10"/>
      <c r="B1017" s="10"/>
      <c r="C1017" s="59"/>
      <c r="D1017" s="87"/>
      <c r="E1017" s="89"/>
      <c r="F1017" s="89"/>
    </row>
    <row r="1018" spans="1:6" x14ac:dyDescent="0.25">
      <c r="A1018" s="10"/>
      <c r="B1018" s="10"/>
      <c r="C1018" s="59"/>
      <c r="D1018" s="87"/>
      <c r="E1018" s="89"/>
      <c r="F1018" s="89"/>
    </row>
    <row r="1019" spans="1:6" x14ac:dyDescent="0.25">
      <c r="A1019" s="10"/>
      <c r="B1019" s="10"/>
      <c r="C1019" s="59"/>
      <c r="D1019" s="87"/>
      <c r="E1019" s="89"/>
      <c r="F1019" s="89"/>
    </row>
    <row r="1020" spans="1:6" x14ac:dyDescent="0.25">
      <c r="A1020" s="10"/>
      <c r="B1020" s="10"/>
      <c r="C1020" s="59"/>
      <c r="D1020" s="87"/>
      <c r="E1020" s="89"/>
      <c r="F1020" s="89"/>
    </row>
    <row r="1021" spans="1:6" x14ac:dyDescent="0.25">
      <c r="A1021" s="10"/>
      <c r="B1021" s="10"/>
      <c r="C1021" s="59"/>
      <c r="D1021" s="87"/>
      <c r="E1021" s="89"/>
      <c r="F1021" s="89"/>
    </row>
    <row r="1022" spans="1:6" x14ac:dyDescent="0.25">
      <c r="A1022" s="10"/>
      <c r="B1022" s="10"/>
      <c r="C1022" s="59"/>
      <c r="D1022" s="87"/>
      <c r="E1022" s="89"/>
      <c r="F1022" s="89"/>
    </row>
    <row r="1023" spans="1:6" x14ac:dyDescent="0.25">
      <c r="A1023" s="10"/>
      <c r="B1023" s="10"/>
      <c r="C1023" s="59"/>
      <c r="D1023" s="87"/>
      <c r="E1023" s="89"/>
      <c r="F1023" s="89"/>
    </row>
    <row r="1024" spans="1:6" x14ac:dyDescent="0.25">
      <c r="A1024" s="10"/>
      <c r="B1024" s="10"/>
      <c r="C1024" s="59"/>
      <c r="D1024" s="87"/>
      <c r="E1024" s="89"/>
      <c r="F1024" s="89"/>
    </row>
    <row r="1025" spans="1:6" x14ac:dyDescent="0.25">
      <c r="A1025" s="10"/>
      <c r="B1025" s="10"/>
      <c r="C1025" s="59"/>
      <c r="D1025" s="87"/>
      <c r="E1025" s="89"/>
      <c r="F1025" s="89"/>
    </row>
    <row r="1026" spans="1:6" x14ac:dyDescent="0.25">
      <c r="A1026" s="10"/>
      <c r="B1026" s="10"/>
      <c r="C1026" s="59"/>
      <c r="D1026" s="87"/>
      <c r="E1026" s="89"/>
      <c r="F1026" s="89"/>
    </row>
    <row r="1027" spans="1:6" x14ac:dyDescent="0.25">
      <c r="A1027" s="10"/>
      <c r="B1027" s="10"/>
      <c r="C1027" s="59"/>
      <c r="D1027" s="87"/>
      <c r="E1027" s="89"/>
      <c r="F1027" s="89"/>
    </row>
    <row r="1028" spans="1:6" x14ac:dyDescent="0.25">
      <c r="A1028" s="10"/>
      <c r="B1028" s="10"/>
      <c r="C1028" s="59"/>
      <c r="D1028" s="87"/>
      <c r="E1028" s="89"/>
      <c r="F1028" s="89"/>
    </row>
    <row r="1029" spans="1:6" x14ac:dyDescent="0.25">
      <c r="A1029" s="10"/>
      <c r="B1029" s="10"/>
      <c r="C1029" s="59"/>
      <c r="D1029" s="87"/>
      <c r="E1029" s="89"/>
      <c r="F1029" s="89"/>
    </row>
    <row r="1030" spans="1:6" x14ac:dyDescent="0.25">
      <c r="A1030" s="10"/>
      <c r="B1030" s="10"/>
      <c r="C1030" s="59"/>
      <c r="D1030" s="87"/>
      <c r="E1030" s="89"/>
      <c r="F1030" s="89"/>
    </row>
    <row r="1031" spans="1:6" x14ac:dyDescent="0.25">
      <c r="A1031" s="10"/>
      <c r="B1031" s="10"/>
      <c r="C1031" s="59"/>
      <c r="D1031" s="87"/>
      <c r="E1031" s="89"/>
      <c r="F1031" s="89"/>
    </row>
    <row r="1032" spans="1:6" x14ac:dyDescent="0.25">
      <c r="A1032" s="10"/>
      <c r="B1032" s="10"/>
      <c r="C1032" s="59"/>
      <c r="D1032" s="87"/>
      <c r="E1032" s="89"/>
      <c r="F1032" s="89"/>
    </row>
    <row r="1033" spans="1:6" x14ac:dyDescent="0.25">
      <c r="A1033" s="10"/>
      <c r="B1033" s="10"/>
      <c r="C1033" s="59"/>
      <c r="D1033" s="87"/>
      <c r="E1033" s="89"/>
      <c r="F1033" s="89"/>
    </row>
    <row r="1034" spans="1:6" x14ac:dyDescent="0.25">
      <c r="A1034" s="10"/>
      <c r="B1034" s="10"/>
      <c r="C1034" s="59"/>
      <c r="D1034" s="87"/>
      <c r="E1034" s="89"/>
      <c r="F1034" s="89"/>
    </row>
    <row r="1035" spans="1:6" x14ac:dyDescent="0.25">
      <c r="A1035" s="10"/>
      <c r="B1035" s="10"/>
      <c r="C1035" s="59"/>
      <c r="D1035" s="87"/>
      <c r="E1035" s="89"/>
      <c r="F1035" s="89"/>
    </row>
    <row r="1036" spans="1:6" x14ac:dyDescent="0.25">
      <c r="A1036" s="10"/>
      <c r="B1036" s="10"/>
      <c r="C1036" s="59"/>
      <c r="D1036" s="87"/>
      <c r="E1036" s="89"/>
      <c r="F1036" s="89"/>
    </row>
    <row r="1037" spans="1:6" x14ac:dyDescent="0.25">
      <c r="A1037" s="10"/>
      <c r="B1037" s="10"/>
      <c r="C1037" s="59"/>
      <c r="D1037" s="87"/>
      <c r="E1037" s="89"/>
      <c r="F1037" s="89"/>
    </row>
    <row r="1038" spans="1:6" x14ac:dyDescent="0.25">
      <c r="A1038" s="10"/>
      <c r="B1038" s="10"/>
      <c r="C1038" s="59"/>
      <c r="D1038" s="87"/>
      <c r="E1038" s="89"/>
      <c r="F1038" s="89"/>
    </row>
    <row r="1039" spans="1:6" x14ac:dyDescent="0.25">
      <c r="A1039" s="10"/>
      <c r="B1039" s="10"/>
      <c r="C1039" s="59"/>
      <c r="D1039" s="87"/>
      <c r="E1039" s="89"/>
      <c r="F1039" s="89"/>
    </row>
    <row r="1040" spans="1:6" x14ac:dyDescent="0.25">
      <c r="A1040" s="10"/>
      <c r="B1040" s="10"/>
      <c r="C1040" s="59"/>
      <c r="D1040" s="87"/>
      <c r="E1040" s="89"/>
      <c r="F1040" s="89"/>
    </row>
    <row r="1041" spans="1:6" x14ac:dyDescent="0.25">
      <c r="A1041" s="10"/>
      <c r="B1041" s="10"/>
      <c r="C1041" s="59"/>
      <c r="D1041" s="87"/>
      <c r="E1041" s="89"/>
      <c r="F1041" s="89"/>
    </row>
    <row r="1042" spans="1:6" x14ac:dyDescent="0.25">
      <c r="A1042" s="10"/>
      <c r="B1042" s="10"/>
      <c r="C1042" s="59"/>
      <c r="D1042" s="87"/>
      <c r="E1042" s="89"/>
      <c r="F1042" s="89"/>
    </row>
    <row r="1043" spans="1:6" x14ac:dyDescent="0.25">
      <c r="A1043" s="10"/>
      <c r="B1043" s="10"/>
      <c r="C1043" s="59"/>
      <c r="D1043" s="87"/>
      <c r="E1043" s="89"/>
      <c r="F1043" s="89"/>
    </row>
    <row r="1044" spans="1:6" x14ac:dyDescent="0.25">
      <c r="A1044" s="10"/>
      <c r="B1044" s="10"/>
      <c r="C1044" s="59"/>
      <c r="D1044" s="87"/>
      <c r="E1044" s="89"/>
      <c r="F1044" s="89"/>
    </row>
    <row r="1045" spans="1:6" x14ac:dyDescent="0.25">
      <c r="A1045" s="10"/>
      <c r="B1045" s="10"/>
      <c r="C1045" s="59"/>
      <c r="D1045" s="87"/>
      <c r="E1045" s="89"/>
      <c r="F1045" s="89"/>
    </row>
    <row r="1046" spans="1:6" x14ac:dyDescent="0.25">
      <c r="A1046" s="10"/>
      <c r="B1046" s="10"/>
      <c r="C1046" s="59"/>
      <c r="D1046" s="87"/>
      <c r="E1046" s="89"/>
      <c r="F1046" s="89"/>
    </row>
    <row r="1047" spans="1:6" x14ac:dyDescent="0.25">
      <c r="A1047" s="10"/>
      <c r="B1047" s="10"/>
      <c r="C1047" s="59"/>
      <c r="D1047" s="87"/>
      <c r="E1047" s="89"/>
      <c r="F1047" s="89"/>
    </row>
    <row r="1048" spans="1:6" x14ac:dyDescent="0.25">
      <c r="A1048" s="10"/>
      <c r="B1048" s="10"/>
      <c r="C1048" s="59"/>
      <c r="D1048" s="87"/>
      <c r="E1048" s="89"/>
      <c r="F1048" s="89"/>
    </row>
    <row r="1049" spans="1:6" x14ac:dyDescent="0.25">
      <c r="A1049" s="10"/>
      <c r="B1049" s="10"/>
      <c r="C1049" s="59"/>
      <c r="D1049" s="87"/>
      <c r="E1049" s="89"/>
      <c r="F1049" s="89"/>
    </row>
    <row r="1050" spans="1:6" x14ac:dyDescent="0.25">
      <c r="A1050" s="10"/>
      <c r="B1050" s="10"/>
      <c r="C1050" s="59"/>
      <c r="D1050" s="87"/>
      <c r="E1050" s="89"/>
      <c r="F1050" s="89"/>
    </row>
    <row r="1051" spans="1:6" x14ac:dyDescent="0.25">
      <c r="A1051" s="10"/>
      <c r="B1051" s="10"/>
      <c r="C1051" s="59"/>
      <c r="D1051" s="87"/>
      <c r="E1051" s="89"/>
      <c r="F1051" s="89"/>
    </row>
    <row r="1052" spans="1:6" x14ac:dyDescent="0.25">
      <c r="A1052" s="10"/>
      <c r="B1052" s="10"/>
      <c r="C1052" s="59"/>
      <c r="D1052" s="87"/>
      <c r="E1052" s="89"/>
      <c r="F1052" s="89"/>
    </row>
    <row r="1053" spans="1:6" x14ac:dyDescent="0.25">
      <c r="A1053" s="10"/>
      <c r="B1053" s="10"/>
      <c r="C1053" s="59"/>
      <c r="D1053" s="87"/>
      <c r="E1053" s="89"/>
      <c r="F1053" s="89"/>
    </row>
    <row r="1054" spans="1:6" x14ac:dyDescent="0.25">
      <c r="A1054" s="10"/>
      <c r="B1054" s="10"/>
      <c r="C1054" s="59"/>
      <c r="D1054" s="87"/>
      <c r="E1054" s="89"/>
      <c r="F1054" s="89"/>
    </row>
    <row r="1055" spans="1:6" x14ac:dyDescent="0.25">
      <c r="A1055" s="10"/>
      <c r="B1055" s="10"/>
      <c r="C1055" s="59"/>
      <c r="D1055" s="87"/>
      <c r="E1055" s="89"/>
      <c r="F1055" s="89"/>
    </row>
    <row r="1056" spans="1:6" x14ac:dyDescent="0.25">
      <c r="A1056" s="10"/>
      <c r="B1056" s="10"/>
      <c r="C1056" s="59"/>
      <c r="D1056" s="87"/>
      <c r="E1056" s="89"/>
      <c r="F1056" s="89"/>
    </row>
    <row r="1057" spans="1:6" x14ac:dyDescent="0.25">
      <c r="A1057" s="10"/>
      <c r="B1057" s="10"/>
      <c r="C1057" s="59"/>
      <c r="D1057" s="87"/>
      <c r="E1057" s="89"/>
      <c r="F1057" s="89"/>
    </row>
    <row r="1058" spans="1:6" x14ac:dyDescent="0.25">
      <c r="A1058" s="10"/>
      <c r="B1058" s="10"/>
      <c r="C1058" s="59"/>
      <c r="D1058" s="87"/>
      <c r="E1058" s="89"/>
      <c r="F1058" s="89"/>
    </row>
    <row r="1059" spans="1:6" x14ac:dyDescent="0.25">
      <c r="A1059" s="10"/>
      <c r="B1059" s="10"/>
      <c r="C1059" s="59"/>
      <c r="D1059" s="87"/>
      <c r="E1059" s="89"/>
      <c r="F1059" s="89"/>
    </row>
    <row r="1060" spans="1:6" x14ac:dyDescent="0.25">
      <c r="A1060" s="10"/>
      <c r="B1060" s="10"/>
      <c r="C1060" s="59"/>
      <c r="D1060" s="87"/>
      <c r="E1060" s="89"/>
      <c r="F1060" s="89"/>
    </row>
    <row r="1061" spans="1:6" x14ac:dyDescent="0.25">
      <c r="A1061" s="10"/>
      <c r="B1061" s="10"/>
      <c r="C1061" s="59"/>
      <c r="D1061" s="87"/>
      <c r="E1061" s="89"/>
      <c r="F1061" s="89"/>
    </row>
    <row r="1062" spans="1:6" x14ac:dyDescent="0.25">
      <c r="A1062" s="10"/>
      <c r="B1062" s="10"/>
      <c r="C1062" s="59"/>
      <c r="D1062" s="87"/>
      <c r="E1062" s="89"/>
      <c r="F1062" s="89"/>
    </row>
    <row r="1063" spans="1:6" x14ac:dyDescent="0.25">
      <c r="A1063" s="10"/>
      <c r="B1063" s="10"/>
      <c r="C1063" s="59"/>
      <c r="D1063" s="87"/>
      <c r="E1063" s="89"/>
      <c r="F1063" s="89"/>
    </row>
    <row r="1064" spans="1:6" x14ac:dyDescent="0.25">
      <c r="A1064" s="10"/>
      <c r="B1064" s="10"/>
      <c r="C1064" s="59"/>
      <c r="D1064" s="87"/>
      <c r="E1064" s="89"/>
      <c r="F1064" s="89"/>
    </row>
    <row r="1065" spans="1:6" x14ac:dyDescent="0.25">
      <c r="A1065" s="10"/>
      <c r="B1065" s="10"/>
      <c r="C1065" s="59"/>
      <c r="D1065" s="87"/>
      <c r="E1065" s="89"/>
      <c r="F1065" s="89"/>
    </row>
    <row r="1066" spans="1:6" x14ac:dyDescent="0.25">
      <c r="A1066" s="10"/>
      <c r="B1066" s="10"/>
      <c r="C1066" s="59"/>
      <c r="D1066" s="87"/>
      <c r="E1066" s="89"/>
      <c r="F1066" s="89"/>
    </row>
    <row r="1067" spans="1:6" x14ac:dyDescent="0.25">
      <c r="A1067" s="10"/>
      <c r="B1067" s="10"/>
      <c r="C1067" s="59"/>
      <c r="D1067" s="87"/>
      <c r="E1067" s="89"/>
      <c r="F1067" s="89"/>
    </row>
    <row r="1068" spans="1:6" x14ac:dyDescent="0.25">
      <c r="A1068" s="10"/>
      <c r="B1068" s="10"/>
      <c r="C1068" s="59"/>
      <c r="D1068" s="87"/>
      <c r="E1068" s="89"/>
      <c r="F1068" s="89"/>
    </row>
    <row r="1069" spans="1:6" x14ac:dyDescent="0.25">
      <c r="A1069" s="10"/>
      <c r="B1069" s="10"/>
      <c r="C1069" s="59"/>
      <c r="D1069" s="87"/>
      <c r="E1069" s="89"/>
      <c r="F1069" s="89"/>
    </row>
    <row r="1070" spans="1:6" x14ac:dyDescent="0.25">
      <c r="A1070" s="10"/>
      <c r="B1070" s="10"/>
      <c r="C1070" s="59"/>
      <c r="D1070" s="87"/>
      <c r="E1070" s="89"/>
      <c r="F1070" s="89"/>
    </row>
    <row r="1071" spans="1:6" x14ac:dyDescent="0.25">
      <c r="A1071" s="10"/>
      <c r="B1071" s="10"/>
      <c r="C1071" s="59"/>
      <c r="D1071" s="87"/>
      <c r="E1071" s="89"/>
      <c r="F1071" s="89"/>
    </row>
    <row r="1072" spans="1:6" x14ac:dyDescent="0.25">
      <c r="A1072" s="10"/>
      <c r="B1072" s="10"/>
      <c r="C1072" s="59"/>
      <c r="D1072" s="87"/>
      <c r="E1072" s="89"/>
      <c r="F1072" s="89"/>
    </row>
    <row r="1073" spans="1:6" x14ac:dyDescent="0.25">
      <c r="A1073" s="10"/>
      <c r="B1073" s="10"/>
      <c r="C1073" s="59"/>
      <c r="D1073" s="87"/>
      <c r="E1073" s="89"/>
      <c r="F1073" s="89"/>
    </row>
    <row r="1074" spans="1:6" x14ac:dyDescent="0.25">
      <c r="A1074" s="10"/>
      <c r="B1074" s="10"/>
      <c r="C1074" s="59"/>
      <c r="D1074" s="87"/>
      <c r="E1074" s="89"/>
      <c r="F1074" s="89"/>
    </row>
    <row r="1075" spans="1:6" x14ac:dyDescent="0.25">
      <c r="A1075" s="10"/>
      <c r="B1075" s="10"/>
      <c r="C1075" s="59"/>
      <c r="D1075" s="87"/>
      <c r="E1075" s="89"/>
      <c r="F1075" s="89"/>
    </row>
    <row r="1076" spans="1:6" x14ac:dyDescent="0.25">
      <c r="A1076" s="10"/>
      <c r="B1076" s="10"/>
      <c r="C1076" s="59"/>
      <c r="D1076" s="87"/>
      <c r="E1076" s="89"/>
      <c r="F1076" s="89"/>
    </row>
    <row r="1077" spans="1:6" x14ac:dyDescent="0.25">
      <c r="A1077" s="10"/>
      <c r="B1077" s="10"/>
      <c r="C1077" s="59"/>
      <c r="D1077" s="87"/>
      <c r="E1077" s="89"/>
      <c r="F1077" s="89"/>
    </row>
    <row r="1078" spans="1:6" x14ac:dyDescent="0.25">
      <c r="A1078" s="10"/>
      <c r="B1078" s="10"/>
      <c r="C1078" s="59"/>
      <c r="D1078" s="87"/>
      <c r="E1078" s="89"/>
      <c r="F1078" s="89"/>
    </row>
    <row r="1079" spans="1:6" x14ac:dyDescent="0.25">
      <c r="A1079" s="10"/>
      <c r="B1079" s="10"/>
      <c r="C1079" s="59"/>
      <c r="D1079" s="87"/>
      <c r="E1079" s="89"/>
      <c r="F1079" s="89"/>
    </row>
    <row r="1080" spans="1:6" x14ac:dyDescent="0.25">
      <c r="A1080" s="10"/>
      <c r="B1080" s="10"/>
      <c r="C1080" s="59"/>
      <c r="D1080" s="87"/>
      <c r="E1080" s="89"/>
      <c r="F1080" s="89"/>
    </row>
    <row r="1081" spans="1:6" x14ac:dyDescent="0.25">
      <c r="A1081" s="10"/>
      <c r="B1081" s="10"/>
      <c r="C1081" s="59"/>
      <c r="D1081" s="87"/>
      <c r="E1081" s="89"/>
      <c r="F1081" s="89"/>
    </row>
    <row r="1082" spans="1:6" x14ac:dyDescent="0.25">
      <c r="A1082" s="10"/>
      <c r="B1082" s="10"/>
      <c r="C1082" s="59"/>
      <c r="D1082" s="87"/>
      <c r="E1082" s="89"/>
      <c r="F1082" s="89"/>
    </row>
    <row r="1083" spans="1:6" x14ac:dyDescent="0.25">
      <c r="A1083" s="10"/>
      <c r="B1083" s="10"/>
      <c r="C1083" s="59"/>
      <c r="D1083" s="87"/>
      <c r="E1083" s="89"/>
      <c r="F1083" s="89"/>
    </row>
    <row r="1084" spans="1:6" x14ac:dyDescent="0.25">
      <c r="A1084" s="10"/>
      <c r="B1084" s="10"/>
      <c r="C1084" s="59"/>
      <c r="D1084" s="87"/>
      <c r="E1084" s="89"/>
      <c r="F1084" s="89"/>
    </row>
    <row r="1085" spans="1:6" x14ac:dyDescent="0.25">
      <c r="A1085" s="10"/>
      <c r="B1085" s="10"/>
      <c r="C1085" s="59"/>
      <c r="D1085" s="87"/>
      <c r="E1085" s="89"/>
      <c r="F1085" s="89"/>
    </row>
    <row r="1086" spans="1:6" x14ac:dyDescent="0.25">
      <c r="A1086" s="10"/>
      <c r="B1086" s="10"/>
      <c r="C1086" s="59"/>
      <c r="D1086" s="87"/>
      <c r="E1086" s="89"/>
      <c r="F1086" s="89"/>
    </row>
    <row r="1087" spans="1:6" x14ac:dyDescent="0.25">
      <c r="A1087" s="10"/>
      <c r="B1087" s="10"/>
      <c r="C1087" s="59"/>
      <c r="D1087" s="87"/>
      <c r="E1087" s="89"/>
      <c r="F1087" s="89"/>
    </row>
    <row r="1088" spans="1:6" x14ac:dyDescent="0.25">
      <c r="A1088" s="10"/>
      <c r="B1088" s="10"/>
      <c r="C1088" s="59"/>
      <c r="D1088" s="87"/>
      <c r="E1088" s="89"/>
      <c r="F1088" s="89"/>
    </row>
    <row r="1089" spans="1:6" x14ac:dyDescent="0.25">
      <c r="A1089" s="10"/>
      <c r="B1089" s="10"/>
      <c r="C1089" s="59"/>
      <c r="D1089" s="87"/>
      <c r="E1089" s="89"/>
      <c r="F1089" s="89"/>
    </row>
    <row r="1090" spans="1:6" x14ac:dyDescent="0.25">
      <c r="A1090" s="10"/>
      <c r="B1090" s="10"/>
      <c r="C1090" s="59"/>
      <c r="D1090" s="87"/>
      <c r="E1090" s="89"/>
      <c r="F1090" s="89"/>
    </row>
    <row r="1091" spans="1:6" x14ac:dyDescent="0.25">
      <c r="A1091" s="10"/>
      <c r="B1091" s="10"/>
      <c r="C1091" s="59"/>
      <c r="D1091" s="87"/>
      <c r="E1091" s="89"/>
      <c r="F1091" s="89"/>
    </row>
    <row r="1092" spans="1:6" x14ac:dyDescent="0.25">
      <c r="A1092" s="10"/>
      <c r="B1092" s="10"/>
      <c r="C1092" s="59"/>
      <c r="D1092" s="87"/>
      <c r="E1092" s="89"/>
      <c r="F1092" s="89"/>
    </row>
    <row r="1093" spans="1:6" x14ac:dyDescent="0.25">
      <c r="A1093" s="10"/>
      <c r="B1093" s="10"/>
      <c r="C1093" s="59"/>
      <c r="D1093" s="87"/>
      <c r="E1093" s="89"/>
      <c r="F1093" s="89"/>
    </row>
    <row r="1094" spans="1:6" x14ac:dyDescent="0.25">
      <c r="A1094" s="10"/>
      <c r="B1094" s="10"/>
      <c r="C1094" s="59"/>
      <c r="D1094" s="87"/>
      <c r="E1094" s="89"/>
      <c r="F1094" s="89"/>
    </row>
    <row r="1095" spans="1:6" x14ac:dyDescent="0.25">
      <c r="A1095" s="10"/>
      <c r="B1095" s="10"/>
      <c r="C1095" s="59"/>
      <c r="D1095" s="87"/>
      <c r="E1095" s="89"/>
      <c r="F1095" s="89"/>
    </row>
    <row r="1096" spans="1:6" x14ac:dyDescent="0.25">
      <c r="A1096" s="10"/>
      <c r="B1096" s="10"/>
      <c r="C1096" s="59"/>
      <c r="D1096" s="87"/>
      <c r="E1096" s="89"/>
      <c r="F1096" s="89"/>
    </row>
    <row r="1097" spans="1:6" x14ac:dyDescent="0.25">
      <c r="A1097" s="10"/>
      <c r="B1097" s="10"/>
      <c r="C1097" s="59"/>
      <c r="D1097" s="87"/>
      <c r="E1097" s="89"/>
      <c r="F1097" s="89"/>
    </row>
    <row r="1098" spans="1:6" x14ac:dyDescent="0.25">
      <c r="A1098" s="10"/>
      <c r="B1098" s="10"/>
      <c r="C1098" s="59"/>
      <c r="D1098" s="87"/>
      <c r="E1098" s="89"/>
      <c r="F1098" s="89"/>
    </row>
    <row r="1099" spans="1:6" x14ac:dyDescent="0.25">
      <c r="A1099" s="10"/>
      <c r="B1099" s="10"/>
      <c r="C1099" s="59"/>
      <c r="D1099" s="87"/>
      <c r="E1099" s="89"/>
      <c r="F1099" s="89"/>
    </row>
    <row r="1100" spans="1:6" x14ac:dyDescent="0.25">
      <c r="A1100" s="10"/>
      <c r="B1100" s="10"/>
      <c r="C1100" s="59"/>
      <c r="D1100" s="87"/>
      <c r="E1100" s="89"/>
      <c r="F1100" s="89"/>
    </row>
    <row r="1101" spans="1:6" x14ac:dyDescent="0.25">
      <c r="A1101" s="10"/>
      <c r="B1101" s="10"/>
      <c r="C1101" s="59"/>
      <c r="D1101" s="87"/>
      <c r="E1101" s="89"/>
      <c r="F1101" s="89"/>
    </row>
    <row r="1102" spans="1:6" x14ac:dyDescent="0.25">
      <c r="A1102" s="10"/>
      <c r="B1102" s="10"/>
      <c r="C1102" s="59"/>
      <c r="D1102" s="87"/>
      <c r="E1102" s="89"/>
      <c r="F1102" s="89"/>
    </row>
    <row r="1103" spans="1:6" x14ac:dyDescent="0.25">
      <c r="A1103" s="10"/>
      <c r="B1103" s="10"/>
      <c r="C1103" s="59"/>
      <c r="D1103" s="87"/>
      <c r="E1103" s="89"/>
      <c r="F1103" s="89"/>
    </row>
    <row r="1104" spans="1:6" x14ac:dyDescent="0.25">
      <c r="A1104" s="10"/>
      <c r="B1104" s="10"/>
      <c r="C1104" s="59"/>
      <c r="D1104" s="87"/>
      <c r="E1104" s="89"/>
      <c r="F1104" s="89"/>
    </row>
    <row r="1105" spans="1:6" x14ac:dyDescent="0.25">
      <c r="A1105" s="10"/>
      <c r="B1105" s="10"/>
      <c r="C1105" s="59"/>
      <c r="D1105" s="87"/>
      <c r="E1105" s="89"/>
      <c r="F1105" s="89"/>
    </row>
    <row r="1106" spans="1:6" x14ac:dyDescent="0.25">
      <c r="A1106" s="10"/>
      <c r="B1106" s="10"/>
      <c r="C1106" s="59"/>
      <c r="D1106" s="87"/>
      <c r="E1106" s="89"/>
      <c r="F1106" s="89"/>
    </row>
    <row r="1107" spans="1:6" x14ac:dyDescent="0.25">
      <c r="A1107" s="10"/>
      <c r="B1107" s="10"/>
      <c r="C1107" s="59"/>
      <c r="D1107" s="87"/>
      <c r="E1107" s="89"/>
      <c r="F1107" s="89"/>
    </row>
    <row r="1108" spans="1:6" x14ac:dyDescent="0.25">
      <c r="A1108" s="10"/>
      <c r="B1108" s="10"/>
      <c r="C1108" s="59"/>
      <c r="D1108" s="87"/>
      <c r="E1108" s="89"/>
      <c r="F1108" s="89"/>
    </row>
    <row r="1109" spans="1:6" x14ac:dyDescent="0.25">
      <c r="A1109" s="10"/>
      <c r="B1109" s="10"/>
      <c r="C1109" s="59"/>
      <c r="D1109" s="87"/>
      <c r="E1109" s="89"/>
      <c r="F1109" s="89"/>
    </row>
    <row r="1110" spans="1:6" x14ac:dyDescent="0.25">
      <c r="A1110" s="10"/>
      <c r="B1110" s="10"/>
      <c r="C1110" s="59"/>
      <c r="D1110" s="87"/>
      <c r="E1110" s="89"/>
      <c r="F1110" s="89"/>
    </row>
    <row r="1111" spans="1:6" x14ac:dyDescent="0.25">
      <c r="A1111" s="10"/>
      <c r="B1111" s="10"/>
      <c r="C1111" s="59"/>
      <c r="D1111" s="87"/>
      <c r="E1111" s="89"/>
      <c r="F1111" s="89"/>
    </row>
    <row r="1112" spans="1:6" x14ac:dyDescent="0.25">
      <c r="A1112" s="10"/>
      <c r="B1112" s="10"/>
      <c r="C1112" s="59"/>
      <c r="D1112" s="87"/>
      <c r="E1112" s="89"/>
      <c r="F1112" s="89"/>
    </row>
    <row r="1113" spans="1:6" x14ac:dyDescent="0.25">
      <c r="A1113" s="10"/>
      <c r="B1113" s="10"/>
      <c r="C1113" s="59"/>
      <c r="D1113" s="87"/>
      <c r="E1113" s="89"/>
      <c r="F1113" s="89"/>
    </row>
    <row r="1114" spans="1:6" x14ac:dyDescent="0.25">
      <c r="A1114" s="10"/>
      <c r="B1114" s="10"/>
      <c r="C1114" s="59"/>
      <c r="D1114" s="87"/>
      <c r="E1114" s="89"/>
      <c r="F1114" s="89"/>
    </row>
    <row r="1115" spans="1:6" x14ac:dyDescent="0.25">
      <c r="A1115" s="10"/>
      <c r="B1115" s="10"/>
      <c r="C1115" s="59"/>
      <c r="D1115" s="87"/>
      <c r="E1115" s="89"/>
      <c r="F1115" s="89"/>
    </row>
    <row r="1116" spans="1:6" x14ac:dyDescent="0.25">
      <c r="A1116" s="10"/>
      <c r="B1116" s="10"/>
      <c r="C1116" s="59"/>
      <c r="D1116" s="87"/>
      <c r="E1116" s="89"/>
      <c r="F1116" s="89"/>
    </row>
    <row r="1117" spans="1:6" x14ac:dyDescent="0.25">
      <c r="A1117" s="10"/>
      <c r="B1117" s="10"/>
      <c r="C1117" s="59"/>
      <c r="D1117" s="87"/>
      <c r="E1117" s="89"/>
      <c r="F1117" s="89"/>
    </row>
    <row r="1118" spans="1:6" x14ac:dyDescent="0.25">
      <c r="A1118" s="10"/>
      <c r="B1118" s="10"/>
      <c r="C1118" s="59"/>
      <c r="D1118" s="87"/>
      <c r="E1118" s="89"/>
      <c r="F1118" s="89"/>
    </row>
    <row r="1119" spans="1:6" x14ac:dyDescent="0.25">
      <c r="A1119" s="10"/>
      <c r="B1119" s="10"/>
      <c r="C1119" s="59"/>
      <c r="D1119" s="87"/>
      <c r="E1119" s="89"/>
      <c r="F1119" s="89"/>
    </row>
    <row r="1120" spans="1:6" x14ac:dyDescent="0.25">
      <c r="A1120" s="10"/>
      <c r="B1120" s="10"/>
      <c r="C1120" s="59"/>
      <c r="D1120" s="87"/>
      <c r="E1120" s="89"/>
      <c r="F1120" s="89"/>
    </row>
    <row r="1121" spans="1:6" x14ac:dyDescent="0.25">
      <c r="A1121" s="10"/>
      <c r="B1121" s="10"/>
      <c r="C1121" s="59"/>
      <c r="D1121" s="87"/>
      <c r="E1121" s="89"/>
      <c r="F1121" s="89"/>
    </row>
    <row r="1122" spans="1:6" x14ac:dyDescent="0.25">
      <c r="A1122" s="10"/>
      <c r="B1122" s="10"/>
      <c r="C1122" s="59"/>
      <c r="D1122" s="87"/>
      <c r="E1122" s="89"/>
      <c r="F1122" s="89"/>
    </row>
    <row r="1123" spans="1:6" x14ac:dyDescent="0.25">
      <c r="A1123" s="10"/>
      <c r="B1123" s="10"/>
      <c r="C1123" s="59"/>
      <c r="D1123" s="87"/>
      <c r="E1123" s="89"/>
      <c r="F1123" s="89"/>
    </row>
    <row r="1124" spans="1:6" x14ac:dyDescent="0.25">
      <c r="A1124" s="10"/>
      <c r="B1124" s="10"/>
      <c r="C1124" s="59"/>
      <c r="D1124" s="87"/>
      <c r="E1124" s="89"/>
      <c r="F1124" s="89"/>
    </row>
    <row r="1125" spans="1:6" x14ac:dyDescent="0.25">
      <c r="A1125" s="10"/>
      <c r="B1125" s="10"/>
      <c r="C1125" s="59"/>
      <c r="D1125" s="87"/>
      <c r="E1125" s="89"/>
      <c r="F1125" s="89"/>
    </row>
    <row r="1126" spans="1:6" x14ac:dyDescent="0.25">
      <c r="A1126" s="10"/>
      <c r="B1126" s="10"/>
      <c r="C1126" s="59"/>
      <c r="D1126" s="87"/>
      <c r="E1126" s="89"/>
      <c r="F1126" s="89"/>
    </row>
    <row r="1127" spans="1:6" x14ac:dyDescent="0.25">
      <c r="A1127" s="10"/>
      <c r="B1127" s="10"/>
      <c r="C1127" s="59"/>
      <c r="D1127" s="87"/>
      <c r="E1127" s="89"/>
      <c r="F1127" s="89"/>
    </row>
    <row r="1128" spans="1:6" x14ac:dyDescent="0.25">
      <c r="A1128" s="10"/>
      <c r="B1128" s="10"/>
      <c r="C1128" s="59"/>
      <c r="D1128" s="87"/>
      <c r="E1128" s="89"/>
      <c r="F1128" s="89"/>
    </row>
    <row r="1129" spans="1:6" x14ac:dyDescent="0.25">
      <c r="A1129" s="10"/>
      <c r="B1129" s="10"/>
      <c r="C1129" s="59"/>
      <c r="D1129" s="87"/>
      <c r="E1129" s="89"/>
      <c r="F1129" s="89"/>
    </row>
    <row r="1130" spans="1:6" x14ac:dyDescent="0.25">
      <c r="A1130" s="10"/>
      <c r="B1130" s="10"/>
      <c r="C1130" s="59"/>
      <c r="D1130" s="87"/>
      <c r="E1130" s="89"/>
      <c r="F1130" s="89"/>
    </row>
    <row r="1131" spans="1:6" x14ac:dyDescent="0.25">
      <c r="A1131" s="10"/>
      <c r="B1131" s="10"/>
      <c r="C1131" s="59"/>
      <c r="D1131" s="87"/>
      <c r="E1131" s="89"/>
      <c r="F1131" s="89"/>
    </row>
    <row r="1132" spans="1:6" x14ac:dyDescent="0.25">
      <c r="A1132" s="10"/>
      <c r="B1132" s="10"/>
      <c r="C1132" s="59"/>
      <c r="D1132" s="87"/>
      <c r="E1132" s="89"/>
      <c r="F1132" s="89"/>
    </row>
    <row r="1133" spans="1:6" x14ac:dyDescent="0.25">
      <c r="A1133" s="10"/>
      <c r="B1133" s="10"/>
      <c r="C1133" s="59"/>
      <c r="D1133" s="87"/>
      <c r="E1133" s="89"/>
      <c r="F1133" s="89"/>
    </row>
    <row r="1134" spans="1:6" x14ac:dyDescent="0.25">
      <c r="A1134" s="10"/>
      <c r="B1134" s="10"/>
      <c r="C1134" s="59"/>
      <c r="D1134" s="87"/>
      <c r="E1134" s="89"/>
      <c r="F1134" s="89"/>
    </row>
    <row r="1135" spans="1:6" x14ac:dyDescent="0.25">
      <c r="A1135" s="10"/>
      <c r="B1135" s="10"/>
      <c r="C1135" s="59"/>
      <c r="D1135" s="87"/>
      <c r="E1135" s="89"/>
      <c r="F1135" s="89"/>
    </row>
    <row r="1136" spans="1:6" x14ac:dyDescent="0.25">
      <c r="A1136" s="10"/>
      <c r="B1136" s="10"/>
      <c r="C1136" s="59"/>
      <c r="D1136" s="87"/>
      <c r="E1136" s="89"/>
      <c r="F1136" s="89"/>
    </row>
    <row r="1137" spans="1:6" x14ac:dyDescent="0.25">
      <c r="A1137" s="10"/>
      <c r="B1137" s="10"/>
      <c r="C1137" s="59"/>
      <c r="D1137" s="87"/>
      <c r="E1137" s="89"/>
      <c r="F1137" s="89"/>
    </row>
    <row r="1138" spans="1:6" x14ac:dyDescent="0.25">
      <c r="A1138" s="10"/>
      <c r="B1138" s="10"/>
      <c r="C1138" s="59"/>
      <c r="D1138" s="87"/>
      <c r="E1138" s="89"/>
      <c r="F1138" s="89"/>
    </row>
    <row r="1139" spans="1:6" x14ac:dyDescent="0.25">
      <c r="A1139" s="10"/>
      <c r="B1139" s="10"/>
      <c r="C1139" s="59"/>
      <c r="D1139" s="87"/>
      <c r="E1139" s="89"/>
      <c r="F1139" s="89"/>
    </row>
    <row r="1140" spans="1:6" x14ac:dyDescent="0.25">
      <c r="A1140" s="10"/>
      <c r="B1140" s="10"/>
      <c r="C1140" s="59"/>
      <c r="D1140" s="87"/>
      <c r="E1140" s="89"/>
      <c r="F1140" s="89"/>
    </row>
    <row r="1141" spans="1:6" x14ac:dyDescent="0.25">
      <c r="A1141" s="10"/>
      <c r="B1141" s="10"/>
      <c r="C1141" s="59"/>
      <c r="D1141" s="87"/>
      <c r="E1141" s="89"/>
      <c r="F1141" s="89"/>
    </row>
    <row r="1142" spans="1:6" x14ac:dyDescent="0.25">
      <c r="A1142" s="10"/>
      <c r="B1142" s="10"/>
      <c r="C1142" s="59"/>
      <c r="D1142" s="87"/>
      <c r="E1142" s="89"/>
      <c r="F1142" s="89"/>
    </row>
    <row r="1143" spans="1:6" x14ac:dyDescent="0.25">
      <c r="A1143" s="10"/>
      <c r="B1143" s="10"/>
      <c r="C1143" s="59"/>
      <c r="D1143" s="87"/>
      <c r="E1143" s="89"/>
      <c r="F1143" s="89"/>
    </row>
    <row r="1144" spans="1:6" x14ac:dyDescent="0.25">
      <c r="A1144" s="10"/>
      <c r="B1144" s="10"/>
      <c r="C1144" s="59"/>
      <c r="D1144" s="87"/>
      <c r="E1144" s="89"/>
      <c r="F1144" s="89"/>
    </row>
    <row r="1145" spans="1:6" x14ac:dyDescent="0.25">
      <c r="A1145" s="10"/>
      <c r="B1145" s="10"/>
      <c r="C1145" s="59"/>
      <c r="D1145" s="87"/>
      <c r="E1145" s="89"/>
      <c r="F1145" s="89"/>
    </row>
    <row r="1146" spans="1:6" x14ac:dyDescent="0.25">
      <c r="A1146" s="10"/>
      <c r="B1146" s="10"/>
      <c r="C1146" s="59"/>
      <c r="D1146" s="87"/>
      <c r="E1146" s="89"/>
      <c r="F1146" s="89"/>
    </row>
    <row r="1147" spans="1:6" x14ac:dyDescent="0.25">
      <c r="A1147" s="10"/>
      <c r="B1147" s="10"/>
      <c r="C1147" s="59"/>
      <c r="D1147" s="87"/>
      <c r="E1147" s="89"/>
      <c r="F1147" s="89"/>
    </row>
    <row r="1148" spans="1:6" x14ac:dyDescent="0.25">
      <c r="A1148" s="10"/>
      <c r="B1148" s="10"/>
      <c r="C1148" s="59"/>
      <c r="D1148" s="87"/>
      <c r="E1148" s="89"/>
      <c r="F1148" s="89"/>
    </row>
    <row r="1149" spans="1:6" x14ac:dyDescent="0.25">
      <c r="A1149" s="10"/>
      <c r="B1149" s="10"/>
      <c r="C1149" s="59"/>
      <c r="D1149" s="87"/>
      <c r="E1149" s="89"/>
      <c r="F1149" s="89"/>
    </row>
    <row r="1150" spans="1:6" x14ac:dyDescent="0.25">
      <c r="A1150" s="10"/>
      <c r="B1150" s="10"/>
      <c r="C1150" s="59"/>
      <c r="D1150" s="87"/>
      <c r="E1150" s="89"/>
      <c r="F1150" s="89"/>
    </row>
    <row r="1151" spans="1:6" x14ac:dyDescent="0.25">
      <c r="A1151" s="10"/>
      <c r="B1151" s="10"/>
      <c r="C1151" s="59"/>
      <c r="D1151" s="87"/>
      <c r="E1151" s="89"/>
      <c r="F1151" s="89"/>
    </row>
    <row r="1152" spans="1:6" x14ac:dyDescent="0.25">
      <c r="A1152" s="10"/>
      <c r="B1152" s="10"/>
      <c r="C1152" s="59"/>
      <c r="D1152" s="87"/>
      <c r="E1152" s="89"/>
      <c r="F1152" s="89"/>
    </row>
    <row r="1153" spans="1:6" x14ac:dyDescent="0.25">
      <c r="A1153" s="10"/>
      <c r="B1153" s="10"/>
      <c r="C1153" s="59"/>
      <c r="D1153" s="87"/>
      <c r="E1153" s="89"/>
      <c r="F1153" s="89"/>
    </row>
    <row r="1154" spans="1:6" x14ac:dyDescent="0.25">
      <c r="A1154" s="10"/>
      <c r="B1154" s="10"/>
      <c r="C1154" s="59"/>
      <c r="D1154" s="87"/>
      <c r="E1154" s="89"/>
      <c r="F1154" s="89"/>
    </row>
    <row r="1155" spans="1:6" x14ac:dyDescent="0.25">
      <c r="A1155" s="10"/>
      <c r="B1155" s="10"/>
      <c r="C1155" s="59"/>
      <c r="D1155" s="87"/>
      <c r="E1155" s="89"/>
      <c r="F1155" s="89"/>
    </row>
    <row r="1156" spans="1:6" x14ac:dyDescent="0.25">
      <c r="A1156" s="10"/>
      <c r="B1156" s="10"/>
      <c r="C1156" s="59"/>
      <c r="D1156" s="87"/>
      <c r="E1156" s="89"/>
      <c r="F1156" s="89"/>
    </row>
    <row r="1157" spans="1:6" x14ac:dyDescent="0.25">
      <c r="A1157" s="10"/>
      <c r="B1157" s="10"/>
      <c r="C1157" s="59"/>
      <c r="D1157" s="87"/>
      <c r="E1157" s="89"/>
      <c r="F1157" s="89"/>
    </row>
    <row r="1158" spans="1:6" x14ac:dyDescent="0.25">
      <c r="A1158" s="10"/>
      <c r="B1158" s="10"/>
      <c r="C1158" s="59"/>
      <c r="D1158" s="87"/>
      <c r="E1158" s="89"/>
      <c r="F1158" s="89"/>
    </row>
    <row r="1159" spans="1:6" x14ac:dyDescent="0.25">
      <c r="A1159" s="10"/>
      <c r="B1159" s="10"/>
      <c r="C1159" s="59"/>
      <c r="D1159" s="87"/>
      <c r="E1159" s="89"/>
      <c r="F1159" s="89"/>
    </row>
    <row r="1160" spans="1:6" x14ac:dyDescent="0.25">
      <c r="A1160" s="10"/>
      <c r="B1160" s="10"/>
      <c r="C1160" s="59"/>
      <c r="D1160" s="87"/>
      <c r="E1160" s="89"/>
      <c r="F1160" s="89"/>
    </row>
    <row r="1161" spans="1:6" x14ac:dyDescent="0.25">
      <c r="A1161" s="10"/>
      <c r="B1161" s="10"/>
      <c r="C1161" s="59"/>
      <c r="D1161" s="87"/>
      <c r="E1161" s="89"/>
      <c r="F1161" s="89"/>
    </row>
    <row r="1162" spans="1:6" x14ac:dyDescent="0.25">
      <c r="A1162" s="10"/>
      <c r="B1162" s="10"/>
      <c r="C1162" s="59"/>
      <c r="D1162" s="87"/>
      <c r="E1162" s="89"/>
      <c r="F1162" s="89"/>
    </row>
    <row r="1163" spans="1:6" x14ac:dyDescent="0.25">
      <c r="A1163" s="10"/>
      <c r="B1163" s="10"/>
      <c r="C1163" s="59"/>
      <c r="D1163" s="87"/>
      <c r="E1163" s="89"/>
      <c r="F1163" s="89"/>
    </row>
    <row r="1164" spans="1:6" x14ac:dyDescent="0.25">
      <c r="A1164" s="10"/>
      <c r="B1164" s="10"/>
      <c r="C1164" s="59"/>
      <c r="D1164" s="87"/>
      <c r="E1164" s="89"/>
      <c r="F1164" s="89"/>
    </row>
    <row r="1165" spans="1:6" x14ac:dyDescent="0.25">
      <c r="A1165" s="10"/>
      <c r="B1165" s="10"/>
      <c r="C1165" s="59"/>
      <c r="D1165" s="87"/>
      <c r="E1165" s="89"/>
      <c r="F1165" s="89"/>
    </row>
    <row r="1166" spans="1:6" x14ac:dyDescent="0.25">
      <c r="A1166" s="10"/>
      <c r="B1166" s="10"/>
      <c r="C1166" s="59"/>
      <c r="D1166" s="87"/>
      <c r="E1166" s="89"/>
      <c r="F1166" s="89"/>
    </row>
    <row r="1167" spans="1:6" x14ac:dyDescent="0.25">
      <c r="A1167" s="10"/>
      <c r="B1167" s="10"/>
      <c r="C1167" s="59"/>
      <c r="D1167" s="87"/>
      <c r="E1167" s="89"/>
      <c r="F1167" s="89"/>
    </row>
    <row r="1168" spans="1:6" x14ac:dyDescent="0.25">
      <c r="A1168" s="10"/>
      <c r="B1168" s="10"/>
      <c r="C1168" s="59"/>
      <c r="D1168" s="87"/>
      <c r="E1168" s="89"/>
      <c r="F1168" s="89"/>
    </row>
    <row r="1169" spans="1:6" x14ac:dyDescent="0.25">
      <c r="A1169" s="10"/>
      <c r="B1169" s="10"/>
      <c r="C1169" s="59"/>
      <c r="D1169" s="87"/>
      <c r="E1169" s="89"/>
      <c r="F1169" s="89"/>
    </row>
    <row r="1170" spans="1:6" x14ac:dyDescent="0.25">
      <c r="A1170" s="10"/>
      <c r="B1170" s="10"/>
      <c r="C1170" s="59"/>
      <c r="D1170" s="87"/>
      <c r="E1170" s="89"/>
      <c r="F1170" s="89"/>
    </row>
    <row r="1171" spans="1:6" x14ac:dyDescent="0.25">
      <c r="A1171" s="10"/>
      <c r="B1171" s="10"/>
      <c r="C1171" s="59"/>
      <c r="D1171" s="87"/>
      <c r="E1171" s="89"/>
      <c r="F1171" s="89"/>
    </row>
    <row r="1172" spans="1:6" x14ac:dyDescent="0.25">
      <c r="A1172" s="10"/>
      <c r="B1172" s="10"/>
      <c r="C1172" s="59"/>
      <c r="D1172" s="87"/>
      <c r="E1172" s="89"/>
      <c r="F1172" s="89"/>
    </row>
    <row r="1173" spans="1:6" x14ac:dyDescent="0.25">
      <c r="A1173" s="10"/>
      <c r="B1173" s="10"/>
      <c r="C1173" s="59"/>
      <c r="D1173" s="87"/>
      <c r="E1173" s="89"/>
      <c r="F1173" s="89"/>
    </row>
    <row r="1174" spans="1:6" x14ac:dyDescent="0.25">
      <c r="A1174" s="10"/>
      <c r="B1174" s="10"/>
      <c r="C1174" s="59"/>
      <c r="D1174" s="87"/>
      <c r="E1174" s="89"/>
      <c r="F1174" s="89"/>
    </row>
    <row r="1175" spans="1:6" x14ac:dyDescent="0.25">
      <c r="A1175" s="10"/>
      <c r="B1175" s="10"/>
      <c r="C1175" s="59"/>
      <c r="D1175" s="87"/>
      <c r="E1175" s="89"/>
      <c r="F1175" s="89"/>
    </row>
    <row r="1176" spans="1:6" x14ac:dyDescent="0.25">
      <c r="A1176" s="10"/>
      <c r="B1176" s="10"/>
      <c r="C1176" s="59"/>
      <c r="D1176" s="87"/>
      <c r="E1176" s="89"/>
      <c r="F1176" s="89"/>
    </row>
    <row r="1177" spans="1:6" x14ac:dyDescent="0.25">
      <c r="A1177" s="10"/>
      <c r="B1177" s="10"/>
      <c r="C1177" s="59"/>
      <c r="D1177" s="87"/>
      <c r="E1177" s="89"/>
      <c r="F1177" s="89"/>
    </row>
    <row r="1178" spans="1:6" x14ac:dyDescent="0.25">
      <c r="A1178" s="10"/>
      <c r="B1178" s="10"/>
      <c r="C1178" s="59"/>
      <c r="D1178" s="87"/>
      <c r="E1178" s="89"/>
      <c r="F1178" s="89"/>
    </row>
    <row r="1179" spans="1:6" x14ac:dyDescent="0.25">
      <c r="A1179" s="10"/>
      <c r="B1179" s="10"/>
      <c r="C1179" s="59"/>
      <c r="D1179" s="87"/>
      <c r="E1179" s="89"/>
      <c r="F1179" s="89"/>
    </row>
    <row r="1180" spans="1:6" x14ac:dyDescent="0.25">
      <c r="A1180" s="10"/>
      <c r="B1180" s="10"/>
      <c r="C1180" s="59"/>
      <c r="D1180" s="87"/>
      <c r="E1180" s="89"/>
      <c r="F1180" s="89"/>
    </row>
    <row r="1181" spans="1:6" x14ac:dyDescent="0.25">
      <c r="A1181" s="10"/>
      <c r="B1181" s="10"/>
      <c r="C1181" s="59"/>
      <c r="D1181" s="87"/>
      <c r="E1181" s="89"/>
      <c r="F1181" s="89"/>
    </row>
    <row r="1182" spans="1:6" x14ac:dyDescent="0.25">
      <c r="A1182" s="10"/>
      <c r="B1182" s="10"/>
      <c r="C1182" s="59"/>
      <c r="D1182" s="87"/>
      <c r="E1182" s="89"/>
      <c r="F1182" s="89"/>
    </row>
    <row r="1183" spans="1:6" x14ac:dyDescent="0.25">
      <c r="A1183" s="10"/>
      <c r="B1183" s="10"/>
      <c r="C1183" s="59"/>
      <c r="D1183" s="87"/>
      <c r="E1183" s="89"/>
      <c r="F1183" s="89"/>
    </row>
    <row r="1184" spans="1:6" x14ac:dyDescent="0.25">
      <c r="A1184" s="10"/>
      <c r="B1184" s="10"/>
      <c r="C1184" s="59"/>
      <c r="D1184" s="87"/>
      <c r="E1184" s="89"/>
      <c r="F1184" s="89"/>
    </row>
    <row r="1185" spans="1:6" x14ac:dyDescent="0.25">
      <c r="A1185" s="10"/>
      <c r="B1185" s="10"/>
      <c r="C1185" s="59"/>
      <c r="D1185" s="87"/>
      <c r="E1185" s="89"/>
      <c r="F1185" s="89"/>
    </row>
    <row r="1186" spans="1:6" x14ac:dyDescent="0.25">
      <c r="A1186" s="10"/>
      <c r="B1186" s="10"/>
      <c r="C1186" s="59"/>
      <c r="D1186" s="87"/>
      <c r="E1186" s="89"/>
      <c r="F1186" s="89"/>
    </row>
    <row r="1187" spans="1:6" x14ac:dyDescent="0.25">
      <c r="A1187" s="10"/>
      <c r="B1187" s="10"/>
      <c r="C1187" s="59"/>
      <c r="D1187" s="87"/>
      <c r="E1187" s="89"/>
      <c r="F1187" s="89"/>
    </row>
    <row r="1188" spans="1:6" x14ac:dyDescent="0.25">
      <c r="A1188" s="10"/>
      <c r="B1188" s="10"/>
      <c r="C1188" s="59"/>
      <c r="D1188" s="87"/>
      <c r="E1188" s="89"/>
      <c r="F1188" s="89"/>
    </row>
    <row r="1189" spans="1:6" x14ac:dyDescent="0.25">
      <c r="A1189" s="10"/>
      <c r="B1189" s="10"/>
      <c r="C1189" s="59"/>
      <c r="D1189" s="87"/>
      <c r="E1189" s="89"/>
      <c r="F1189" s="89"/>
    </row>
    <row r="1190" spans="1:6" x14ac:dyDescent="0.25">
      <c r="A1190" s="10"/>
      <c r="B1190" s="10"/>
      <c r="C1190" s="59"/>
      <c r="D1190" s="87"/>
      <c r="E1190" s="89"/>
      <c r="F1190" s="89"/>
    </row>
    <row r="1191" spans="1:6" x14ac:dyDescent="0.25">
      <c r="A1191" s="10"/>
      <c r="B1191" s="10"/>
      <c r="C1191" s="59"/>
      <c r="D1191" s="87"/>
      <c r="E1191" s="89"/>
      <c r="F1191" s="89"/>
    </row>
    <row r="1192" spans="1:6" x14ac:dyDescent="0.25">
      <c r="A1192" s="10"/>
      <c r="B1192" s="10"/>
      <c r="C1192" s="59"/>
      <c r="D1192" s="87"/>
      <c r="E1192" s="89"/>
      <c r="F1192" s="89"/>
    </row>
    <row r="1193" spans="1:6" x14ac:dyDescent="0.25">
      <c r="A1193" s="10"/>
      <c r="B1193" s="10"/>
      <c r="C1193" s="59"/>
      <c r="D1193" s="87"/>
      <c r="E1193" s="89"/>
      <c r="F1193" s="89"/>
    </row>
    <row r="1194" spans="1:6" x14ac:dyDescent="0.25">
      <c r="A1194" s="10"/>
      <c r="B1194" s="10"/>
      <c r="C1194" s="59"/>
      <c r="D1194" s="87"/>
      <c r="E1194" s="89"/>
      <c r="F1194" s="89"/>
    </row>
    <row r="1195" spans="1:6" x14ac:dyDescent="0.25">
      <c r="A1195" s="10"/>
      <c r="B1195" s="10"/>
      <c r="C1195" s="59"/>
      <c r="D1195" s="87"/>
      <c r="E1195" s="89"/>
      <c r="F1195" s="89"/>
    </row>
    <row r="1196" spans="1:6" x14ac:dyDescent="0.25">
      <c r="A1196" s="10"/>
      <c r="B1196" s="10"/>
      <c r="C1196" s="59"/>
      <c r="D1196" s="87"/>
      <c r="E1196" s="89"/>
      <c r="F1196" s="89"/>
    </row>
    <row r="1197" spans="1:6" x14ac:dyDescent="0.25">
      <c r="A1197" s="10"/>
      <c r="B1197" s="10"/>
      <c r="C1197" s="59"/>
      <c r="D1197" s="87"/>
      <c r="E1197" s="89"/>
      <c r="F1197" s="89"/>
    </row>
    <row r="1198" spans="1:6" x14ac:dyDescent="0.25">
      <c r="A1198" s="10"/>
      <c r="B1198" s="10"/>
      <c r="C1198" s="59"/>
      <c r="D1198" s="87"/>
      <c r="E1198" s="89"/>
      <c r="F1198" s="89"/>
    </row>
    <row r="1199" spans="1:6" x14ac:dyDescent="0.25">
      <c r="A1199" s="10"/>
      <c r="B1199" s="10"/>
      <c r="C1199" s="59"/>
      <c r="D1199" s="87"/>
      <c r="E1199" s="89"/>
      <c r="F1199" s="89"/>
    </row>
    <row r="1200" spans="1:6" x14ac:dyDescent="0.25">
      <c r="A1200" s="10"/>
      <c r="B1200" s="10"/>
      <c r="C1200" s="59"/>
      <c r="D1200" s="87"/>
      <c r="E1200" s="89"/>
      <c r="F1200" s="89"/>
    </row>
    <row r="1201" spans="1:6" x14ac:dyDescent="0.25">
      <c r="A1201" s="10"/>
      <c r="B1201" s="10"/>
      <c r="C1201" s="59"/>
      <c r="D1201" s="87"/>
      <c r="E1201" s="89"/>
      <c r="F1201" s="89"/>
    </row>
    <row r="1202" spans="1:6" x14ac:dyDescent="0.25">
      <c r="A1202" s="10"/>
      <c r="B1202" s="10"/>
      <c r="C1202" s="59"/>
      <c r="D1202" s="87"/>
      <c r="E1202" s="89"/>
      <c r="F1202" s="89"/>
    </row>
    <row r="1203" spans="1:6" x14ac:dyDescent="0.25">
      <c r="A1203" s="10"/>
      <c r="B1203" s="10"/>
      <c r="C1203" s="59"/>
      <c r="D1203" s="87"/>
      <c r="E1203" s="89"/>
      <c r="F1203" s="89"/>
    </row>
    <row r="1204" spans="1:6" x14ac:dyDescent="0.25">
      <c r="A1204" s="10"/>
      <c r="B1204" s="10"/>
      <c r="C1204" s="59"/>
      <c r="D1204" s="87"/>
      <c r="E1204" s="89"/>
      <c r="F1204" s="89"/>
    </row>
    <row r="1205" spans="1:6" x14ac:dyDescent="0.25">
      <c r="A1205" s="10"/>
      <c r="B1205" s="10"/>
      <c r="C1205" s="59"/>
      <c r="D1205" s="87"/>
      <c r="E1205" s="89"/>
      <c r="F1205" s="89"/>
    </row>
    <row r="1206" spans="1:6" x14ac:dyDescent="0.25">
      <c r="A1206" s="10"/>
      <c r="B1206" s="10"/>
      <c r="C1206" s="59"/>
      <c r="D1206" s="87"/>
      <c r="E1206" s="89"/>
      <c r="F1206" s="89"/>
    </row>
    <row r="1207" spans="1:6" x14ac:dyDescent="0.25">
      <c r="A1207" s="10"/>
      <c r="B1207" s="10"/>
      <c r="C1207" s="59"/>
      <c r="D1207" s="87"/>
      <c r="E1207" s="89"/>
      <c r="F1207" s="89"/>
    </row>
    <row r="1208" spans="1:6" x14ac:dyDescent="0.25">
      <c r="A1208" s="10"/>
      <c r="B1208" s="10"/>
      <c r="C1208" s="59"/>
      <c r="D1208" s="87"/>
      <c r="E1208" s="89"/>
      <c r="F1208" s="89"/>
    </row>
    <row r="1209" spans="1:6" x14ac:dyDescent="0.25">
      <c r="A1209" s="10"/>
      <c r="B1209" s="10"/>
      <c r="C1209" s="59"/>
      <c r="D1209" s="87"/>
      <c r="E1209" s="89"/>
      <c r="F1209" s="89"/>
    </row>
    <row r="1210" spans="1:6" x14ac:dyDescent="0.25">
      <c r="A1210" s="10"/>
      <c r="B1210" s="10"/>
      <c r="C1210" s="59"/>
      <c r="D1210" s="87"/>
      <c r="E1210" s="89"/>
      <c r="F1210" s="89"/>
    </row>
    <row r="1211" spans="1:6" x14ac:dyDescent="0.25">
      <c r="A1211" s="10"/>
      <c r="B1211" s="10"/>
      <c r="C1211" s="59"/>
      <c r="D1211" s="87"/>
      <c r="E1211" s="89"/>
      <c r="F1211" s="89"/>
    </row>
    <row r="1212" spans="1:6" x14ac:dyDescent="0.25">
      <c r="A1212" s="10"/>
      <c r="B1212" s="10"/>
      <c r="C1212" s="59"/>
      <c r="D1212" s="87"/>
      <c r="E1212" s="89"/>
      <c r="F1212" s="89"/>
    </row>
    <row r="1213" spans="1:6" x14ac:dyDescent="0.25">
      <c r="A1213" s="10"/>
      <c r="B1213" s="10"/>
      <c r="C1213" s="59"/>
      <c r="D1213" s="87"/>
      <c r="E1213" s="89"/>
      <c r="F1213" s="89"/>
    </row>
    <row r="1214" spans="1:6" x14ac:dyDescent="0.25">
      <c r="A1214" s="10"/>
      <c r="B1214" s="10"/>
      <c r="C1214" s="59"/>
      <c r="D1214" s="87"/>
      <c r="E1214" s="89"/>
      <c r="F1214" s="89"/>
    </row>
    <row r="1215" spans="1:6" x14ac:dyDescent="0.25">
      <c r="A1215" s="10"/>
      <c r="B1215" s="10"/>
      <c r="C1215" s="59"/>
      <c r="D1215" s="87"/>
      <c r="E1215" s="89"/>
      <c r="F1215" s="89"/>
    </row>
    <row r="1216" spans="1:6" x14ac:dyDescent="0.25">
      <c r="A1216" s="10"/>
      <c r="B1216" s="10"/>
      <c r="C1216" s="59"/>
      <c r="D1216" s="87"/>
      <c r="E1216" s="89"/>
      <c r="F1216" s="89"/>
    </row>
    <row r="1217" spans="1:6" x14ac:dyDescent="0.25">
      <c r="A1217" s="10"/>
      <c r="B1217" s="10"/>
      <c r="C1217" s="59"/>
      <c r="D1217" s="87"/>
      <c r="E1217" s="89"/>
      <c r="F1217" s="89"/>
    </row>
    <row r="1218" spans="1:6" x14ac:dyDescent="0.25">
      <c r="A1218" s="10"/>
      <c r="B1218" s="10"/>
      <c r="C1218" s="59"/>
      <c r="D1218" s="87"/>
      <c r="E1218" s="89"/>
      <c r="F1218" s="89"/>
    </row>
    <row r="1219" spans="1:6" x14ac:dyDescent="0.25">
      <c r="A1219" s="10"/>
      <c r="B1219" s="10"/>
      <c r="C1219" s="59"/>
      <c r="D1219" s="87"/>
      <c r="E1219" s="89"/>
      <c r="F1219" s="89"/>
    </row>
    <row r="1220" spans="1:6" x14ac:dyDescent="0.25">
      <c r="A1220" s="10"/>
      <c r="B1220" s="10"/>
      <c r="C1220" s="59"/>
      <c r="D1220" s="87"/>
      <c r="E1220" s="89"/>
      <c r="F1220" s="89"/>
    </row>
    <row r="1221" spans="1:6" x14ac:dyDescent="0.25">
      <c r="A1221" s="10"/>
      <c r="B1221" s="10"/>
      <c r="C1221" s="59"/>
      <c r="D1221" s="87"/>
      <c r="E1221" s="89"/>
      <c r="F1221" s="89"/>
    </row>
    <row r="1222" spans="1:6" x14ac:dyDescent="0.25">
      <c r="A1222" s="10"/>
      <c r="B1222" s="10"/>
      <c r="C1222" s="59"/>
      <c r="D1222" s="87"/>
      <c r="E1222" s="89"/>
      <c r="F1222" s="89"/>
    </row>
    <row r="1223" spans="1:6" x14ac:dyDescent="0.25">
      <c r="A1223" s="10"/>
      <c r="B1223" s="10"/>
      <c r="C1223" s="59"/>
      <c r="D1223" s="87"/>
      <c r="E1223" s="89"/>
      <c r="F1223" s="89"/>
    </row>
    <row r="1224" spans="1:6" x14ac:dyDescent="0.25">
      <c r="A1224" s="10"/>
      <c r="B1224" s="10"/>
      <c r="C1224" s="59"/>
      <c r="D1224" s="87"/>
      <c r="E1224" s="89"/>
      <c r="F1224" s="89"/>
    </row>
    <row r="1225" spans="1:6" x14ac:dyDescent="0.25">
      <c r="A1225" s="10"/>
      <c r="B1225" s="10"/>
      <c r="C1225" s="59"/>
      <c r="D1225" s="87"/>
      <c r="E1225" s="89"/>
      <c r="F1225" s="89"/>
    </row>
    <row r="1226" spans="1:6" x14ac:dyDescent="0.25">
      <c r="A1226" s="10"/>
      <c r="B1226" s="10"/>
      <c r="C1226" s="59"/>
      <c r="D1226" s="87"/>
      <c r="E1226" s="89"/>
      <c r="F1226" s="89"/>
    </row>
    <row r="1227" spans="1:6" x14ac:dyDescent="0.25">
      <c r="A1227" s="10"/>
      <c r="B1227" s="10"/>
      <c r="C1227" s="59"/>
      <c r="D1227" s="87"/>
      <c r="E1227" s="89"/>
      <c r="F1227" s="89"/>
    </row>
    <row r="1228" spans="1:6" x14ac:dyDescent="0.25">
      <c r="A1228" s="10"/>
      <c r="B1228" s="10"/>
      <c r="C1228" s="59"/>
      <c r="D1228" s="87"/>
      <c r="E1228" s="89"/>
      <c r="F1228" s="89"/>
    </row>
    <row r="1229" spans="1:6" x14ac:dyDescent="0.25">
      <c r="A1229" s="10"/>
      <c r="B1229" s="10"/>
      <c r="C1229" s="59"/>
      <c r="D1229" s="87"/>
      <c r="E1229" s="89"/>
      <c r="F1229" s="89"/>
    </row>
    <row r="1230" spans="1:6" x14ac:dyDescent="0.25">
      <c r="A1230" s="10"/>
      <c r="B1230" s="10"/>
      <c r="C1230" s="59"/>
      <c r="D1230" s="87"/>
      <c r="E1230" s="89"/>
      <c r="F1230" s="89"/>
    </row>
    <row r="1231" spans="1:6" x14ac:dyDescent="0.25">
      <c r="A1231" s="10"/>
      <c r="B1231" s="10"/>
      <c r="C1231" s="59"/>
      <c r="D1231" s="87"/>
      <c r="E1231" s="89"/>
      <c r="F1231" s="89"/>
    </row>
    <row r="1232" spans="1:6" x14ac:dyDescent="0.25">
      <c r="A1232" s="10"/>
      <c r="B1232" s="10"/>
      <c r="C1232" s="59"/>
      <c r="D1232" s="87"/>
      <c r="E1232" s="89"/>
      <c r="F1232" s="89"/>
    </row>
    <row r="1233" spans="1:6" x14ac:dyDescent="0.25">
      <c r="A1233" s="10"/>
      <c r="B1233" s="10"/>
      <c r="C1233" s="59"/>
      <c r="D1233" s="87"/>
      <c r="E1233" s="89"/>
      <c r="F1233" s="89"/>
    </row>
    <row r="1234" spans="1:6" x14ac:dyDescent="0.25">
      <c r="A1234" s="10"/>
      <c r="B1234" s="10"/>
      <c r="C1234" s="59"/>
      <c r="D1234" s="87"/>
      <c r="E1234" s="89"/>
      <c r="F1234" s="89"/>
    </row>
    <row r="1235" spans="1:6" x14ac:dyDescent="0.25">
      <c r="A1235" s="10"/>
      <c r="B1235" s="10"/>
      <c r="C1235" s="59"/>
      <c r="D1235" s="87"/>
      <c r="E1235" s="89"/>
      <c r="F1235" s="89"/>
    </row>
    <row r="1236" spans="1:6" x14ac:dyDescent="0.25">
      <c r="A1236" s="10"/>
      <c r="B1236" s="10"/>
      <c r="C1236" s="59"/>
      <c r="D1236" s="87"/>
      <c r="E1236" s="89"/>
      <c r="F1236" s="89"/>
    </row>
    <row r="1237" spans="1:6" x14ac:dyDescent="0.25">
      <c r="A1237" s="10"/>
      <c r="B1237" s="10"/>
      <c r="C1237" s="59"/>
      <c r="D1237" s="87"/>
      <c r="E1237" s="89"/>
      <c r="F1237" s="89"/>
    </row>
    <row r="1238" spans="1:6" x14ac:dyDescent="0.25">
      <c r="A1238" s="10"/>
      <c r="B1238" s="10"/>
      <c r="C1238" s="59"/>
      <c r="D1238" s="87"/>
      <c r="E1238" s="89"/>
      <c r="F1238" s="89"/>
    </row>
    <row r="1239" spans="1:6" x14ac:dyDescent="0.25">
      <c r="A1239" s="10"/>
      <c r="B1239" s="10"/>
      <c r="C1239" s="59"/>
      <c r="D1239" s="87"/>
      <c r="E1239" s="89"/>
      <c r="F1239" s="89"/>
    </row>
    <row r="1240" spans="1:6" x14ac:dyDescent="0.25">
      <c r="A1240" s="10"/>
      <c r="B1240" s="10"/>
      <c r="C1240" s="59"/>
      <c r="D1240" s="87"/>
      <c r="E1240" s="89"/>
      <c r="F1240" s="89"/>
    </row>
    <row r="1241" spans="1:6" x14ac:dyDescent="0.25">
      <c r="A1241" s="10"/>
      <c r="B1241" s="10"/>
      <c r="C1241" s="59"/>
      <c r="D1241" s="87"/>
      <c r="E1241" s="89"/>
      <c r="F1241" s="89"/>
    </row>
    <row r="1242" spans="1:6" x14ac:dyDescent="0.25">
      <c r="A1242" s="10"/>
      <c r="B1242" s="10"/>
      <c r="C1242" s="59"/>
      <c r="D1242" s="87"/>
      <c r="E1242" s="89"/>
      <c r="F1242" s="89"/>
    </row>
    <row r="1243" spans="1:6" x14ac:dyDescent="0.25">
      <c r="A1243" s="10"/>
      <c r="B1243" s="10"/>
      <c r="C1243" s="59"/>
      <c r="D1243" s="87"/>
      <c r="E1243" s="89"/>
      <c r="F1243" s="89"/>
    </row>
    <row r="1244" spans="1:6" x14ac:dyDescent="0.25">
      <c r="A1244" s="10"/>
      <c r="B1244" s="10"/>
      <c r="C1244" s="59"/>
      <c r="D1244" s="87"/>
      <c r="E1244" s="89"/>
      <c r="F1244" s="89"/>
    </row>
    <row r="1245" spans="1:6" x14ac:dyDescent="0.25">
      <c r="A1245" s="10"/>
      <c r="B1245" s="10"/>
      <c r="C1245" s="59"/>
      <c r="D1245" s="87"/>
      <c r="E1245" s="89"/>
      <c r="F1245" s="89"/>
    </row>
    <row r="1246" spans="1:6" x14ac:dyDescent="0.25">
      <c r="A1246" s="10"/>
      <c r="B1246" s="10"/>
      <c r="C1246" s="59"/>
      <c r="D1246" s="87"/>
      <c r="E1246" s="89"/>
      <c r="F1246" s="89"/>
    </row>
    <row r="1247" spans="1:6" x14ac:dyDescent="0.25">
      <c r="A1247" s="10"/>
      <c r="B1247" s="10"/>
      <c r="C1247" s="59"/>
      <c r="D1247" s="87"/>
      <c r="E1247" s="89"/>
      <c r="F1247" s="89"/>
    </row>
    <row r="1248" spans="1:6" x14ac:dyDescent="0.25">
      <c r="A1248" s="10"/>
      <c r="B1248" s="10"/>
      <c r="C1248" s="59"/>
      <c r="D1248" s="87"/>
      <c r="E1248" s="89"/>
      <c r="F1248" s="89"/>
    </row>
    <row r="1249" spans="1:6" x14ac:dyDescent="0.25">
      <c r="A1249" s="10"/>
      <c r="B1249" s="10"/>
      <c r="C1249" s="59"/>
      <c r="D1249" s="87"/>
      <c r="E1249" s="89"/>
      <c r="F1249" s="89"/>
    </row>
    <row r="1250" spans="1:6" x14ac:dyDescent="0.25">
      <c r="A1250" s="10"/>
      <c r="B1250" s="10"/>
      <c r="C1250" s="59"/>
      <c r="D1250" s="87"/>
      <c r="E1250" s="89"/>
      <c r="F1250" s="89"/>
    </row>
    <row r="1251" spans="1:6" x14ac:dyDescent="0.25">
      <c r="A1251" s="10"/>
      <c r="B1251" s="10"/>
      <c r="C1251" s="59"/>
      <c r="D1251" s="87"/>
      <c r="E1251" s="89"/>
      <c r="F1251" s="89"/>
    </row>
    <row r="1252" spans="1:6" x14ac:dyDescent="0.25">
      <c r="A1252" s="10"/>
      <c r="B1252" s="10"/>
      <c r="C1252" s="59"/>
      <c r="D1252" s="87"/>
      <c r="E1252" s="89"/>
      <c r="F1252" s="89"/>
    </row>
    <row r="1253" spans="1:6" x14ac:dyDescent="0.25">
      <c r="A1253" s="10"/>
      <c r="B1253" s="10"/>
      <c r="C1253" s="59"/>
      <c r="D1253" s="87"/>
      <c r="E1253" s="89"/>
      <c r="F1253" s="89"/>
    </row>
    <row r="1254" spans="1:6" x14ac:dyDescent="0.25">
      <c r="A1254" s="10"/>
      <c r="B1254" s="10"/>
      <c r="C1254" s="59"/>
      <c r="D1254" s="87"/>
      <c r="E1254" s="89"/>
      <c r="F1254" s="89"/>
    </row>
    <row r="1255" spans="1:6" x14ac:dyDescent="0.25">
      <c r="A1255" s="10"/>
      <c r="B1255" s="10"/>
      <c r="C1255" s="59"/>
      <c r="D1255" s="87"/>
      <c r="E1255" s="89"/>
      <c r="F1255" s="89"/>
    </row>
    <row r="1256" spans="1:6" x14ac:dyDescent="0.25">
      <c r="A1256" s="10"/>
      <c r="B1256" s="10"/>
      <c r="C1256" s="59"/>
      <c r="D1256" s="87"/>
      <c r="E1256" s="89"/>
      <c r="F1256" s="89"/>
    </row>
    <row r="1257" spans="1:6" x14ac:dyDescent="0.25">
      <c r="A1257" s="10"/>
      <c r="B1257" s="10"/>
      <c r="C1257" s="59"/>
      <c r="D1257" s="87"/>
      <c r="E1257" s="89"/>
      <c r="F1257" s="89"/>
    </row>
    <row r="1258" spans="1:6" x14ac:dyDescent="0.25">
      <c r="A1258" s="10"/>
      <c r="B1258" s="10"/>
      <c r="C1258" s="59"/>
      <c r="D1258" s="87"/>
      <c r="E1258" s="89"/>
      <c r="F1258" s="89"/>
    </row>
    <row r="1259" spans="1:6" x14ac:dyDescent="0.25">
      <c r="A1259" s="10"/>
      <c r="B1259" s="10"/>
      <c r="C1259" s="59"/>
      <c r="D1259" s="87"/>
      <c r="E1259" s="89"/>
      <c r="F1259" s="89"/>
    </row>
    <row r="1260" spans="1:6" x14ac:dyDescent="0.25">
      <c r="A1260" s="10"/>
      <c r="B1260" s="10"/>
      <c r="C1260" s="59"/>
      <c r="D1260" s="87"/>
      <c r="E1260" s="89"/>
      <c r="F1260" s="89"/>
    </row>
    <row r="1261" spans="1:6" x14ac:dyDescent="0.25">
      <c r="A1261" s="10"/>
      <c r="B1261" s="10"/>
      <c r="C1261" s="59"/>
      <c r="D1261" s="87"/>
      <c r="E1261" s="89"/>
      <c r="F1261" s="89"/>
    </row>
    <row r="1262" spans="1:6" x14ac:dyDescent="0.25">
      <c r="A1262" s="10"/>
      <c r="B1262" s="10"/>
      <c r="C1262" s="59"/>
      <c r="D1262" s="87"/>
      <c r="E1262" s="89"/>
      <c r="F1262" s="89"/>
    </row>
    <row r="1263" spans="1:6" x14ac:dyDescent="0.25">
      <c r="A1263" s="10"/>
      <c r="B1263" s="10"/>
      <c r="C1263" s="59"/>
      <c r="D1263" s="87"/>
      <c r="E1263" s="89"/>
      <c r="F1263" s="89"/>
    </row>
    <row r="1264" spans="1:6" x14ac:dyDescent="0.25">
      <c r="A1264" s="10"/>
      <c r="B1264" s="10"/>
      <c r="C1264" s="59"/>
      <c r="D1264" s="87"/>
      <c r="E1264" s="89"/>
      <c r="F1264" s="89"/>
    </row>
    <row r="1265" spans="1:6" x14ac:dyDescent="0.25">
      <c r="A1265" s="10"/>
      <c r="B1265" s="10"/>
      <c r="C1265" s="59"/>
      <c r="D1265" s="87"/>
      <c r="E1265" s="89"/>
      <c r="F1265" s="89"/>
    </row>
    <row r="1266" spans="1:6" x14ac:dyDescent="0.25">
      <c r="A1266" s="10"/>
      <c r="B1266" s="10"/>
      <c r="C1266" s="59"/>
      <c r="D1266" s="87"/>
      <c r="E1266" s="89"/>
      <c r="F1266" s="89"/>
    </row>
    <row r="1267" spans="1:6" x14ac:dyDescent="0.25">
      <c r="A1267" s="10"/>
      <c r="B1267" s="10"/>
      <c r="C1267" s="59"/>
      <c r="D1267" s="87"/>
      <c r="E1267" s="89"/>
      <c r="F1267" s="89"/>
    </row>
    <row r="1268" spans="1:6" x14ac:dyDescent="0.25">
      <c r="A1268" s="10"/>
      <c r="B1268" s="10"/>
      <c r="C1268" s="59"/>
      <c r="D1268" s="87"/>
      <c r="E1268" s="89"/>
      <c r="F1268" s="89"/>
    </row>
    <row r="1269" spans="1:6" x14ac:dyDescent="0.25">
      <c r="A1269" s="10"/>
      <c r="B1269" s="10"/>
      <c r="C1269" s="59"/>
      <c r="D1269" s="87"/>
      <c r="E1269" s="89"/>
      <c r="F1269" s="89"/>
    </row>
    <row r="1270" spans="1:6" x14ac:dyDescent="0.25">
      <c r="A1270" s="10"/>
      <c r="B1270" s="10"/>
      <c r="C1270" s="59"/>
      <c r="D1270" s="87"/>
      <c r="E1270" s="89"/>
      <c r="F1270" s="89"/>
    </row>
    <row r="1271" spans="1:6" x14ac:dyDescent="0.25">
      <c r="A1271" s="10"/>
      <c r="B1271" s="10"/>
      <c r="C1271" s="59"/>
      <c r="D1271" s="87"/>
      <c r="E1271" s="89"/>
      <c r="F1271" s="89"/>
    </row>
    <row r="1272" spans="1:6" x14ac:dyDescent="0.25">
      <c r="A1272" s="10"/>
      <c r="B1272" s="10"/>
      <c r="C1272" s="59"/>
      <c r="D1272" s="87"/>
      <c r="E1272" s="89"/>
      <c r="F1272" s="89"/>
    </row>
    <row r="1273" spans="1:6" x14ac:dyDescent="0.25">
      <c r="A1273" s="10"/>
      <c r="B1273" s="10"/>
      <c r="C1273" s="59"/>
      <c r="D1273" s="87"/>
      <c r="E1273" s="89"/>
      <c r="F1273" s="89"/>
    </row>
    <row r="1274" spans="1:6" x14ac:dyDescent="0.25">
      <c r="A1274" s="10"/>
      <c r="B1274" s="10"/>
      <c r="C1274" s="59"/>
      <c r="D1274" s="87"/>
      <c r="E1274" s="89"/>
      <c r="F1274" s="89"/>
    </row>
    <row r="1275" spans="1:6" x14ac:dyDescent="0.25">
      <c r="A1275" s="10"/>
      <c r="B1275" s="10"/>
      <c r="C1275" s="59"/>
      <c r="D1275" s="87"/>
      <c r="E1275" s="89"/>
      <c r="F1275" s="89"/>
    </row>
    <row r="1276" spans="1:6" x14ac:dyDescent="0.25">
      <c r="A1276" s="10"/>
      <c r="B1276" s="10"/>
      <c r="C1276" s="59"/>
      <c r="D1276" s="87"/>
      <c r="E1276" s="89"/>
      <c r="F1276" s="89"/>
    </row>
    <row r="1277" spans="1:6" x14ac:dyDescent="0.25">
      <c r="A1277" s="10"/>
      <c r="B1277" s="10"/>
      <c r="C1277" s="59"/>
      <c r="D1277" s="87"/>
      <c r="E1277" s="89"/>
      <c r="F1277" s="89"/>
    </row>
    <row r="1278" spans="1:6" x14ac:dyDescent="0.25">
      <c r="A1278" s="10"/>
      <c r="B1278" s="10"/>
      <c r="C1278" s="59"/>
      <c r="D1278" s="87"/>
      <c r="E1278" s="89"/>
      <c r="F1278" s="89"/>
    </row>
    <row r="1279" spans="1:6" x14ac:dyDescent="0.25">
      <c r="A1279" s="10"/>
      <c r="B1279" s="10"/>
      <c r="C1279" s="59"/>
      <c r="D1279" s="87"/>
      <c r="E1279" s="89"/>
      <c r="F1279" s="89"/>
    </row>
    <row r="1280" spans="1:6" x14ac:dyDescent="0.25">
      <c r="A1280" s="10"/>
      <c r="B1280" s="10"/>
      <c r="C1280" s="59"/>
      <c r="D1280" s="87"/>
      <c r="E1280" s="89"/>
      <c r="F1280" s="89"/>
    </row>
    <row r="1281" spans="1:6" x14ac:dyDescent="0.25">
      <c r="A1281" s="10"/>
      <c r="B1281" s="10"/>
      <c r="C1281" s="59"/>
      <c r="D1281" s="87"/>
      <c r="E1281" s="89"/>
      <c r="F1281" s="89"/>
    </row>
    <row r="1282" spans="1:6" x14ac:dyDescent="0.25">
      <c r="A1282" s="10"/>
      <c r="B1282" s="10"/>
      <c r="C1282" s="59"/>
      <c r="D1282" s="87"/>
      <c r="E1282" s="89"/>
      <c r="F1282" s="89"/>
    </row>
    <row r="1283" spans="1:6" x14ac:dyDescent="0.25">
      <c r="A1283" s="10"/>
      <c r="B1283" s="10"/>
      <c r="C1283" s="59"/>
      <c r="D1283" s="87"/>
      <c r="E1283" s="89"/>
      <c r="F1283" s="89"/>
    </row>
    <row r="1284" spans="1:6" x14ac:dyDescent="0.25">
      <c r="A1284" s="10"/>
      <c r="B1284" s="10"/>
      <c r="C1284" s="59"/>
      <c r="D1284" s="87"/>
      <c r="E1284" s="89"/>
      <c r="F1284" s="89"/>
    </row>
    <row r="1285" spans="1:6" x14ac:dyDescent="0.25">
      <c r="A1285" s="10"/>
      <c r="B1285" s="10"/>
      <c r="C1285" s="59"/>
      <c r="D1285" s="87"/>
      <c r="E1285" s="89"/>
      <c r="F1285" s="89"/>
    </row>
    <row r="1286" spans="1:6" x14ac:dyDescent="0.25">
      <c r="A1286" s="10"/>
      <c r="B1286" s="10"/>
      <c r="C1286" s="59"/>
      <c r="D1286" s="87"/>
      <c r="E1286" s="89"/>
      <c r="F1286" s="89"/>
    </row>
    <row r="1287" spans="1:6" x14ac:dyDescent="0.25">
      <c r="A1287" s="10"/>
      <c r="B1287" s="10"/>
      <c r="C1287" s="59"/>
      <c r="D1287" s="87"/>
      <c r="E1287" s="89"/>
      <c r="F1287" s="89"/>
    </row>
    <row r="1288" spans="1:6" x14ac:dyDescent="0.25">
      <c r="A1288" s="10"/>
      <c r="B1288" s="10"/>
      <c r="C1288" s="59"/>
      <c r="D1288" s="87"/>
      <c r="E1288" s="89"/>
      <c r="F1288" s="89"/>
    </row>
    <row r="1289" spans="1:6" x14ac:dyDescent="0.25">
      <c r="A1289" s="10"/>
      <c r="B1289" s="10"/>
      <c r="C1289" s="59"/>
      <c r="D1289" s="87"/>
      <c r="E1289" s="89"/>
      <c r="F1289" s="89"/>
    </row>
    <row r="1290" spans="1:6" x14ac:dyDescent="0.25">
      <c r="A1290" s="10"/>
      <c r="B1290" s="10"/>
      <c r="C1290" s="59"/>
      <c r="D1290" s="87"/>
      <c r="E1290" s="89"/>
      <c r="F1290" s="89"/>
    </row>
    <row r="1291" spans="1:6" x14ac:dyDescent="0.25">
      <c r="A1291" s="10"/>
      <c r="B1291" s="10"/>
      <c r="C1291" s="59"/>
      <c r="D1291" s="87"/>
      <c r="E1291" s="89"/>
      <c r="F1291" s="89"/>
    </row>
    <row r="1292" spans="1:6" x14ac:dyDescent="0.25">
      <c r="A1292" s="10"/>
      <c r="B1292" s="10"/>
      <c r="C1292" s="59"/>
      <c r="D1292" s="87"/>
      <c r="E1292" s="89"/>
      <c r="F1292" s="89"/>
    </row>
    <row r="1293" spans="1:6" x14ac:dyDescent="0.25">
      <c r="A1293" s="10"/>
      <c r="B1293" s="10"/>
      <c r="C1293" s="59"/>
      <c r="D1293" s="87"/>
      <c r="E1293" s="89"/>
      <c r="F1293" s="89"/>
    </row>
    <row r="1294" spans="1:6" x14ac:dyDescent="0.25">
      <c r="A1294" s="10"/>
      <c r="B1294" s="10"/>
      <c r="C1294" s="59"/>
      <c r="D1294" s="87"/>
      <c r="E1294" s="89"/>
      <c r="F1294" s="89"/>
    </row>
    <row r="1295" spans="1:6" x14ac:dyDescent="0.25">
      <c r="A1295" s="10"/>
      <c r="B1295" s="10"/>
      <c r="C1295" s="59"/>
      <c r="D1295" s="87"/>
      <c r="E1295" s="89"/>
      <c r="F1295" s="89"/>
    </row>
    <row r="1296" spans="1:6" x14ac:dyDescent="0.25">
      <c r="A1296" s="10"/>
      <c r="B1296" s="10"/>
      <c r="C1296" s="59"/>
      <c r="D1296" s="87"/>
      <c r="E1296" s="89"/>
      <c r="F1296" s="89"/>
    </row>
    <row r="1297" spans="1:6" x14ac:dyDescent="0.25">
      <c r="A1297" s="10"/>
      <c r="B1297" s="10"/>
      <c r="C1297" s="59"/>
      <c r="D1297" s="87"/>
      <c r="E1297" s="89"/>
      <c r="F1297" s="89"/>
    </row>
    <row r="1298" spans="1:6" x14ac:dyDescent="0.25">
      <c r="A1298" s="10"/>
      <c r="B1298" s="10"/>
      <c r="C1298" s="59"/>
      <c r="D1298" s="87"/>
      <c r="E1298" s="89"/>
      <c r="F1298" s="89"/>
    </row>
    <row r="1299" spans="1:6" x14ac:dyDescent="0.25">
      <c r="A1299" s="10"/>
      <c r="B1299" s="10"/>
      <c r="C1299" s="59"/>
      <c r="D1299" s="87"/>
      <c r="E1299" s="89"/>
      <c r="F1299" s="89"/>
    </row>
    <row r="1300" spans="1:6" x14ac:dyDescent="0.25">
      <c r="A1300" s="10"/>
      <c r="B1300" s="10"/>
      <c r="C1300" s="59"/>
      <c r="D1300" s="87"/>
      <c r="E1300" s="89"/>
      <c r="F1300" s="89"/>
    </row>
    <row r="1301" spans="1:6" x14ac:dyDescent="0.25">
      <c r="A1301" s="10"/>
      <c r="B1301" s="10"/>
      <c r="C1301" s="59"/>
      <c r="D1301" s="87"/>
      <c r="E1301" s="89"/>
      <c r="F1301" s="89"/>
    </row>
    <row r="1302" spans="1:6" x14ac:dyDescent="0.25">
      <c r="A1302" s="10"/>
      <c r="B1302" s="10"/>
      <c r="C1302" s="59"/>
      <c r="D1302" s="87"/>
      <c r="E1302" s="89"/>
      <c r="F1302" s="89"/>
    </row>
    <row r="1303" spans="1:6" x14ac:dyDescent="0.25">
      <c r="A1303" s="10"/>
      <c r="B1303" s="10"/>
      <c r="C1303" s="59"/>
      <c r="D1303" s="87"/>
      <c r="E1303" s="89"/>
      <c r="F1303" s="89"/>
    </row>
    <row r="1304" spans="1:6" x14ac:dyDescent="0.25">
      <c r="A1304" s="10"/>
      <c r="B1304" s="10"/>
      <c r="C1304" s="59"/>
      <c r="D1304" s="87"/>
      <c r="E1304" s="89"/>
      <c r="F1304" s="89"/>
    </row>
    <row r="1305" spans="1:6" x14ac:dyDescent="0.25">
      <c r="A1305" s="10"/>
      <c r="B1305" s="10"/>
      <c r="C1305" s="59"/>
      <c r="D1305" s="87"/>
      <c r="E1305" s="89"/>
      <c r="F1305" s="89"/>
    </row>
    <row r="1306" spans="1:6" x14ac:dyDescent="0.25">
      <c r="A1306" s="10"/>
      <c r="B1306" s="10"/>
      <c r="C1306" s="59"/>
      <c r="D1306" s="87"/>
      <c r="E1306" s="89"/>
      <c r="F1306" s="89"/>
    </row>
    <row r="1307" spans="1:6" x14ac:dyDescent="0.25">
      <c r="A1307" s="10"/>
      <c r="B1307" s="10"/>
      <c r="C1307" s="59"/>
      <c r="D1307" s="87"/>
      <c r="E1307" s="89"/>
      <c r="F1307" s="89"/>
    </row>
    <row r="1308" spans="1:6" x14ac:dyDescent="0.25">
      <c r="A1308" s="10"/>
      <c r="B1308" s="10"/>
      <c r="C1308" s="59"/>
      <c r="D1308" s="87"/>
      <c r="E1308" s="89"/>
      <c r="F1308" s="89"/>
    </row>
    <row r="1309" spans="1:6" x14ac:dyDescent="0.25">
      <c r="A1309" s="10"/>
      <c r="B1309" s="10"/>
      <c r="C1309" s="59"/>
      <c r="D1309" s="87"/>
      <c r="E1309" s="89"/>
      <c r="F1309" s="89"/>
    </row>
    <row r="1310" spans="1:6" x14ac:dyDescent="0.25">
      <c r="A1310" s="10"/>
      <c r="B1310" s="10"/>
      <c r="C1310" s="59"/>
      <c r="D1310" s="87"/>
      <c r="E1310" s="89"/>
      <c r="F1310" s="89"/>
    </row>
    <row r="1311" spans="1:6" x14ac:dyDescent="0.25">
      <c r="A1311" s="10"/>
      <c r="B1311" s="10"/>
      <c r="C1311" s="59"/>
      <c r="D1311" s="87"/>
      <c r="E1311" s="89"/>
      <c r="F1311" s="89"/>
    </row>
    <row r="1312" spans="1:6" x14ac:dyDescent="0.25">
      <c r="A1312" s="10"/>
      <c r="B1312" s="10"/>
      <c r="C1312" s="59"/>
      <c r="D1312" s="87"/>
      <c r="E1312" s="89"/>
      <c r="F1312" s="89"/>
    </row>
    <row r="1313" spans="1:6" x14ac:dyDescent="0.25">
      <c r="A1313" s="10"/>
      <c r="B1313" s="10"/>
      <c r="C1313" s="59"/>
      <c r="D1313" s="87"/>
      <c r="E1313" s="89"/>
      <c r="F1313" s="89"/>
    </row>
    <row r="1314" spans="1:6" x14ac:dyDescent="0.25">
      <c r="A1314" s="10"/>
      <c r="B1314" s="10"/>
      <c r="C1314" s="59"/>
      <c r="D1314" s="87"/>
      <c r="E1314" s="89"/>
      <c r="F1314" s="89"/>
    </row>
    <row r="1315" spans="1:6" x14ac:dyDescent="0.25">
      <c r="A1315" s="10"/>
      <c r="B1315" s="10"/>
      <c r="C1315" s="59"/>
      <c r="D1315" s="87"/>
      <c r="E1315" s="89"/>
      <c r="F1315" s="89"/>
    </row>
    <row r="1316" spans="1:6" x14ac:dyDescent="0.25">
      <c r="A1316" s="10"/>
      <c r="B1316" s="10"/>
      <c r="C1316" s="59"/>
      <c r="D1316" s="87"/>
      <c r="E1316" s="89"/>
      <c r="F1316" s="89"/>
    </row>
    <row r="1317" spans="1:6" x14ac:dyDescent="0.25">
      <c r="A1317" s="10"/>
      <c r="B1317" s="10"/>
      <c r="C1317" s="59"/>
      <c r="D1317" s="87"/>
      <c r="E1317" s="89"/>
      <c r="F1317" s="89"/>
    </row>
    <row r="1318" spans="1:6" x14ac:dyDescent="0.25">
      <c r="A1318" s="10"/>
      <c r="B1318" s="10"/>
      <c r="C1318" s="59"/>
      <c r="D1318" s="87"/>
      <c r="E1318" s="89"/>
      <c r="F1318" s="89"/>
    </row>
    <row r="1319" spans="1:6" x14ac:dyDescent="0.25">
      <c r="A1319" s="10"/>
      <c r="B1319" s="10"/>
      <c r="C1319" s="59"/>
      <c r="D1319" s="87"/>
      <c r="E1319" s="89"/>
      <c r="F1319" s="89"/>
    </row>
    <row r="1320" spans="1:6" x14ac:dyDescent="0.25">
      <c r="A1320" s="10"/>
      <c r="B1320" s="10"/>
      <c r="C1320" s="59"/>
      <c r="D1320" s="87"/>
      <c r="E1320" s="89"/>
      <c r="F1320" s="89"/>
    </row>
    <row r="1321" spans="1:6" x14ac:dyDescent="0.25">
      <c r="A1321" s="10"/>
      <c r="B1321" s="10"/>
      <c r="C1321" s="59"/>
      <c r="D1321" s="87"/>
      <c r="E1321" s="89"/>
      <c r="F1321" s="89"/>
    </row>
    <row r="1322" spans="1:6" x14ac:dyDescent="0.25">
      <c r="A1322" s="10"/>
      <c r="B1322" s="10"/>
      <c r="C1322" s="59"/>
      <c r="D1322" s="87"/>
      <c r="E1322" s="89"/>
      <c r="F1322" s="89"/>
    </row>
    <row r="1323" spans="1:6" x14ac:dyDescent="0.25">
      <c r="A1323" s="10"/>
      <c r="B1323" s="10"/>
      <c r="C1323" s="59"/>
      <c r="D1323" s="87"/>
      <c r="E1323" s="89"/>
      <c r="F1323" s="89"/>
    </row>
    <row r="1324" spans="1:6" x14ac:dyDescent="0.25">
      <c r="A1324" s="10"/>
      <c r="B1324" s="10"/>
      <c r="C1324" s="59"/>
      <c r="D1324" s="87"/>
      <c r="E1324" s="89"/>
      <c r="F1324" s="89"/>
    </row>
    <row r="1325" spans="1:6" x14ac:dyDescent="0.25">
      <c r="A1325" s="10"/>
      <c r="B1325" s="10"/>
      <c r="C1325" s="59"/>
      <c r="D1325" s="87"/>
      <c r="E1325" s="89"/>
      <c r="F1325" s="89"/>
    </row>
    <row r="1326" spans="1:6" x14ac:dyDescent="0.25">
      <c r="A1326" s="10"/>
      <c r="B1326" s="10"/>
      <c r="C1326" s="59"/>
      <c r="D1326" s="87"/>
      <c r="E1326" s="89"/>
      <c r="F1326" s="89"/>
    </row>
    <row r="1327" spans="1:6" x14ac:dyDescent="0.25">
      <c r="A1327" s="10"/>
      <c r="B1327" s="10"/>
      <c r="C1327" s="59"/>
      <c r="D1327" s="87"/>
      <c r="E1327" s="89"/>
      <c r="F1327" s="89"/>
    </row>
    <row r="1328" spans="1:6" x14ac:dyDescent="0.25">
      <c r="A1328" s="10"/>
      <c r="B1328" s="10"/>
      <c r="C1328" s="59"/>
      <c r="D1328" s="87"/>
      <c r="E1328" s="89"/>
      <c r="F1328" s="89"/>
    </row>
    <row r="1329" spans="1:6" x14ac:dyDescent="0.25">
      <c r="A1329" s="10"/>
      <c r="B1329" s="10"/>
      <c r="C1329" s="59"/>
      <c r="D1329" s="87"/>
      <c r="E1329" s="89"/>
      <c r="F1329" s="89"/>
    </row>
    <row r="1330" spans="1:6" x14ac:dyDescent="0.25">
      <c r="A1330" s="10"/>
      <c r="B1330" s="10"/>
      <c r="C1330" s="59"/>
      <c r="D1330" s="87"/>
      <c r="E1330" s="89"/>
      <c r="F1330" s="89"/>
    </row>
    <row r="1331" spans="1:6" x14ac:dyDescent="0.25">
      <c r="A1331" s="10"/>
      <c r="B1331" s="10"/>
      <c r="C1331" s="59"/>
      <c r="D1331" s="87"/>
      <c r="E1331" s="89"/>
      <c r="F1331" s="89"/>
    </row>
    <row r="1332" spans="1:6" x14ac:dyDescent="0.25">
      <c r="A1332" s="10"/>
      <c r="B1332" s="10"/>
      <c r="C1332" s="59"/>
      <c r="D1332" s="87"/>
      <c r="E1332" s="89"/>
      <c r="F1332" s="89"/>
    </row>
    <row r="1333" spans="1:6" x14ac:dyDescent="0.25">
      <c r="A1333" s="10"/>
      <c r="B1333" s="10"/>
      <c r="C1333" s="59"/>
      <c r="D1333" s="87"/>
      <c r="E1333" s="89"/>
      <c r="F1333" s="89"/>
    </row>
    <row r="1334" spans="1:6" x14ac:dyDescent="0.25">
      <c r="A1334" s="10"/>
      <c r="B1334" s="10"/>
      <c r="C1334" s="59"/>
      <c r="D1334" s="87"/>
      <c r="E1334" s="89"/>
      <c r="F1334" s="89"/>
    </row>
    <row r="1335" spans="1:6" x14ac:dyDescent="0.25">
      <c r="A1335" s="10"/>
      <c r="B1335" s="10"/>
      <c r="C1335" s="59"/>
      <c r="D1335" s="87"/>
      <c r="E1335" s="89"/>
      <c r="F1335" s="89"/>
    </row>
    <row r="1336" spans="1:6" x14ac:dyDescent="0.25">
      <c r="A1336" s="10"/>
      <c r="B1336" s="10"/>
      <c r="C1336" s="59"/>
      <c r="D1336" s="87"/>
      <c r="E1336" s="89"/>
      <c r="F1336" s="89"/>
    </row>
    <row r="1337" spans="1:6" x14ac:dyDescent="0.25">
      <c r="A1337" s="10"/>
      <c r="B1337" s="10"/>
      <c r="C1337" s="59"/>
      <c r="D1337" s="87"/>
      <c r="E1337" s="89"/>
      <c r="F1337" s="89"/>
    </row>
    <row r="1338" spans="1:6" x14ac:dyDescent="0.25">
      <c r="A1338" s="10"/>
      <c r="B1338" s="10"/>
      <c r="C1338" s="59"/>
      <c r="D1338" s="87"/>
      <c r="E1338" s="89"/>
      <c r="F1338" s="89"/>
    </row>
    <row r="1339" spans="1:6" x14ac:dyDescent="0.25">
      <c r="A1339" s="10"/>
      <c r="B1339" s="10"/>
      <c r="C1339" s="59"/>
      <c r="D1339" s="87"/>
      <c r="E1339" s="89"/>
      <c r="F1339" s="89"/>
    </row>
    <row r="1340" spans="1:6" x14ac:dyDescent="0.25">
      <c r="A1340" s="10"/>
      <c r="B1340" s="10"/>
      <c r="C1340" s="59"/>
      <c r="D1340" s="87"/>
      <c r="E1340" s="89"/>
      <c r="F1340" s="89"/>
    </row>
    <row r="1341" spans="1:6" x14ac:dyDescent="0.25">
      <c r="A1341" s="10"/>
      <c r="B1341" s="10"/>
      <c r="C1341" s="59"/>
      <c r="D1341" s="87"/>
      <c r="E1341" s="89"/>
      <c r="F1341" s="89"/>
    </row>
    <row r="1342" spans="1:6" x14ac:dyDescent="0.25">
      <c r="A1342" s="10"/>
      <c r="B1342" s="10"/>
      <c r="C1342" s="59"/>
      <c r="D1342" s="87"/>
      <c r="E1342" s="89"/>
      <c r="F1342" s="89"/>
    </row>
    <row r="1343" spans="1:6" x14ac:dyDescent="0.25">
      <c r="A1343" s="10"/>
      <c r="B1343" s="10"/>
      <c r="C1343" s="59"/>
      <c r="D1343" s="87"/>
      <c r="E1343" s="89"/>
      <c r="F1343" s="89"/>
    </row>
    <row r="1344" spans="1:6" x14ac:dyDescent="0.25">
      <c r="A1344" s="10"/>
      <c r="B1344" s="10"/>
      <c r="C1344" s="59"/>
      <c r="D1344" s="87"/>
      <c r="E1344" s="89"/>
      <c r="F1344" s="89"/>
    </row>
    <row r="1345" spans="1:6" x14ac:dyDescent="0.25">
      <c r="A1345" s="10"/>
      <c r="B1345" s="10"/>
      <c r="C1345" s="59"/>
      <c r="D1345" s="87"/>
      <c r="E1345" s="89"/>
      <c r="F1345" s="89"/>
    </row>
    <row r="1346" spans="1:6" x14ac:dyDescent="0.25">
      <c r="A1346" s="10"/>
      <c r="B1346" s="10"/>
      <c r="C1346" s="59"/>
      <c r="D1346" s="87"/>
      <c r="E1346" s="89"/>
      <c r="F1346" s="89"/>
    </row>
    <row r="1347" spans="1:6" x14ac:dyDescent="0.25">
      <c r="A1347" s="10"/>
      <c r="B1347" s="10"/>
      <c r="C1347" s="59"/>
      <c r="D1347" s="87"/>
      <c r="E1347" s="89"/>
      <c r="F1347" s="89"/>
    </row>
    <row r="1348" spans="1:6" x14ac:dyDescent="0.25">
      <c r="A1348" s="10"/>
      <c r="B1348" s="10"/>
      <c r="C1348" s="59"/>
      <c r="D1348" s="87"/>
      <c r="E1348" s="89"/>
      <c r="F1348" s="89"/>
    </row>
    <row r="1349" spans="1:6" x14ac:dyDescent="0.25">
      <c r="A1349" s="10"/>
      <c r="B1349" s="10"/>
      <c r="C1349" s="59"/>
      <c r="D1349" s="87"/>
      <c r="E1349" s="89"/>
      <c r="F1349" s="89"/>
    </row>
    <row r="1350" spans="1:6" x14ac:dyDescent="0.25">
      <c r="A1350" s="10"/>
      <c r="B1350" s="10"/>
      <c r="C1350" s="59"/>
      <c r="D1350" s="87"/>
      <c r="E1350" s="89"/>
      <c r="F1350" s="89"/>
    </row>
    <row r="1351" spans="1:6" x14ac:dyDescent="0.25">
      <c r="A1351" s="10"/>
      <c r="B1351" s="10"/>
      <c r="C1351" s="59"/>
      <c r="D1351" s="87"/>
      <c r="E1351" s="89"/>
      <c r="F1351" s="89"/>
    </row>
    <row r="1352" spans="1:6" x14ac:dyDescent="0.25">
      <c r="A1352" s="10"/>
      <c r="B1352" s="10"/>
      <c r="C1352" s="59"/>
      <c r="D1352" s="87"/>
      <c r="E1352" s="89"/>
      <c r="F1352" s="89"/>
    </row>
    <row r="1353" spans="1:6" x14ac:dyDescent="0.25">
      <c r="A1353" s="10"/>
      <c r="B1353" s="10"/>
      <c r="C1353" s="59"/>
      <c r="D1353" s="87"/>
      <c r="E1353" s="89"/>
      <c r="F1353" s="89"/>
    </row>
    <row r="1354" spans="1:6" x14ac:dyDescent="0.25">
      <c r="A1354" s="10"/>
      <c r="B1354" s="10"/>
      <c r="C1354" s="59"/>
      <c r="D1354" s="87"/>
      <c r="E1354" s="89"/>
      <c r="F1354" s="89"/>
    </row>
    <row r="1355" spans="1:6" x14ac:dyDescent="0.25">
      <c r="A1355" s="10"/>
      <c r="B1355" s="10"/>
      <c r="C1355" s="59"/>
      <c r="D1355" s="87"/>
      <c r="E1355" s="89"/>
      <c r="F1355" s="89"/>
    </row>
    <row r="1356" spans="1:6" x14ac:dyDescent="0.25">
      <c r="A1356" s="10"/>
      <c r="B1356" s="10"/>
      <c r="C1356" s="59"/>
      <c r="D1356" s="87"/>
      <c r="E1356" s="89"/>
      <c r="F1356" s="89"/>
    </row>
    <row r="1357" spans="1:6" x14ac:dyDescent="0.25">
      <c r="A1357" s="10"/>
      <c r="B1357" s="10"/>
      <c r="C1357" s="59"/>
      <c r="D1357" s="87"/>
      <c r="E1357" s="89"/>
      <c r="F1357" s="89"/>
    </row>
    <row r="1358" spans="1:6" x14ac:dyDescent="0.25">
      <c r="A1358" s="10"/>
      <c r="B1358" s="10"/>
      <c r="C1358" s="59"/>
      <c r="D1358" s="87"/>
      <c r="E1358" s="89"/>
      <c r="F1358" s="89"/>
    </row>
    <row r="1359" spans="1:6" x14ac:dyDescent="0.25">
      <c r="A1359" s="10"/>
      <c r="B1359" s="10"/>
      <c r="C1359" s="59"/>
      <c r="D1359" s="87"/>
      <c r="E1359" s="89"/>
      <c r="F1359" s="89"/>
    </row>
    <row r="1360" spans="1:6" x14ac:dyDescent="0.25">
      <c r="A1360" s="10"/>
      <c r="B1360" s="10"/>
      <c r="C1360" s="59"/>
      <c r="D1360" s="87"/>
      <c r="E1360" s="89"/>
      <c r="F1360" s="89"/>
    </row>
    <row r="1361" spans="1:6" x14ac:dyDescent="0.25">
      <c r="A1361" s="10"/>
      <c r="B1361" s="10"/>
      <c r="C1361" s="59"/>
      <c r="D1361" s="87"/>
      <c r="E1361" s="89"/>
      <c r="F1361" s="89"/>
    </row>
    <row r="1362" spans="1:6" x14ac:dyDescent="0.25">
      <c r="A1362" s="10"/>
      <c r="B1362" s="10"/>
      <c r="C1362" s="59"/>
      <c r="D1362" s="87"/>
      <c r="E1362" s="89"/>
      <c r="F1362" s="89"/>
    </row>
    <row r="1363" spans="1:6" x14ac:dyDescent="0.25">
      <c r="A1363" s="10"/>
      <c r="B1363" s="10"/>
      <c r="C1363" s="59"/>
      <c r="D1363" s="87"/>
      <c r="E1363" s="89"/>
      <c r="F1363" s="89"/>
    </row>
    <row r="1364" spans="1:6" x14ac:dyDescent="0.25">
      <c r="A1364" s="10"/>
      <c r="B1364" s="10"/>
      <c r="C1364" s="59"/>
      <c r="D1364" s="87"/>
      <c r="E1364" s="89"/>
      <c r="F1364" s="89"/>
    </row>
    <row r="1365" spans="1:6" x14ac:dyDescent="0.25">
      <c r="A1365" s="10"/>
      <c r="B1365" s="10"/>
      <c r="C1365" s="59"/>
      <c r="D1365" s="87"/>
      <c r="E1365" s="89"/>
      <c r="F1365" s="89"/>
    </row>
    <row r="1366" spans="1:6" x14ac:dyDescent="0.25">
      <c r="A1366" s="10"/>
      <c r="B1366" s="10"/>
      <c r="C1366" s="59"/>
      <c r="D1366" s="87"/>
      <c r="E1366" s="89"/>
      <c r="F1366" s="89"/>
    </row>
    <row r="1367" spans="1:6" x14ac:dyDescent="0.25">
      <c r="A1367" s="10"/>
      <c r="B1367" s="10"/>
      <c r="C1367" s="59"/>
      <c r="D1367" s="87"/>
      <c r="E1367" s="89"/>
      <c r="F1367" s="89"/>
    </row>
    <row r="1368" spans="1:6" x14ac:dyDescent="0.25">
      <c r="A1368" s="10"/>
      <c r="B1368" s="10"/>
      <c r="C1368" s="59"/>
      <c r="D1368" s="87"/>
      <c r="E1368" s="89"/>
      <c r="F1368" s="89"/>
    </row>
    <row r="1369" spans="1:6" x14ac:dyDescent="0.25">
      <c r="A1369" s="10"/>
      <c r="B1369" s="10"/>
      <c r="C1369" s="59"/>
      <c r="D1369" s="87"/>
      <c r="E1369" s="89"/>
      <c r="F1369" s="89"/>
    </row>
    <row r="1370" spans="1:6" x14ac:dyDescent="0.25">
      <c r="A1370" s="10"/>
      <c r="B1370" s="10"/>
      <c r="C1370" s="59"/>
      <c r="D1370" s="87"/>
      <c r="E1370" s="89"/>
      <c r="F1370" s="89"/>
    </row>
    <row r="1371" spans="1:6" x14ac:dyDescent="0.25">
      <c r="A1371" s="10"/>
      <c r="B1371" s="10"/>
      <c r="C1371" s="59"/>
      <c r="D1371" s="87"/>
      <c r="E1371" s="89"/>
      <c r="F1371" s="89"/>
    </row>
    <row r="1372" spans="1:6" x14ac:dyDescent="0.25">
      <c r="A1372" s="10"/>
      <c r="B1372" s="10"/>
      <c r="C1372" s="59"/>
      <c r="D1372" s="87"/>
      <c r="E1372" s="89"/>
      <c r="F1372" s="89"/>
    </row>
    <row r="1373" spans="1:6" x14ac:dyDescent="0.25">
      <c r="A1373" s="10"/>
      <c r="B1373" s="10"/>
      <c r="C1373" s="59"/>
      <c r="D1373" s="87"/>
      <c r="E1373" s="89"/>
      <c r="F1373" s="89"/>
    </row>
    <row r="1374" spans="1:6" x14ac:dyDescent="0.25">
      <c r="A1374" s="10"/>
      <c r="B1374" s="10"/>
      <c r="C1374" s="59"/>
      <c r="D1374" s="87"/>
      <c r="E1374" s="89"/>
      <c r="F1374" s="89"/>
    </row>
    <row r="1375" spans="1:6" x14ac:dyDescent="0.25">
      <c r="A1375" s="10"/>
      <c r="B1375" s="10"/>
      <c r="C1375" s="59"/>
      <c r="D1375" s="87"/>
      <c r="E1375" s="89"/>
      <c r="F1375" s="89"/>
    </row>
    <row r="1376" spans="1:6" x14ac:dyDescent="0.25">
      <c r="A1376" s="10"/>
      <c r="B1376" s="10"/>
      <c r="C1376" s="59"/>
      <c r="D1376" s="87"/>
      <c r="E1376" s="89"/>
      <c r="F1376" s="89"/>
    </row>
    <row r="1377" spans="1:6" x14ac:dyDescent="0.25">
      <c r="A1377" s="10"/>
      <c r="B1377" s="10"/>
      <c r="C1377" s="59"/>
      <c r="D1377" s="87"/>
      <c r="E1377" s="89"/>
      <c r="F1377" s="89"/>
    </row>
    <row r="1378" spans="1:6" x14ac:dyDescent="0.25">
      <c r="A1378" s="10"/>
      <c r="B1378" s="10"/>
      <c r="C1378" s="59"/>
      <c r="D1378" s="87"/>
      <c r="E1378" s="89"/>
      <c r="F1378" s="89"/>
    </row>
    <row r="1379" spans="1:6" x14ac:dyDescent="0.25">
      <c r="A1379" s="10"/>
      <c r="B1379" s="10"/>
      <c r="C1379" s="59"/>
      <c r="D1379" s="87"/>
      <c r="E1379" s="89"/>
      <c r="F1379" s="89"/>
    </row>
    <row r="1380" spans="1:6" x14ac:dyDescent="0.25">
      <c r="A1380" s="10"/>
      <c r="B1380" s="10"/>
      <c r="C1380" s="59"/>
      <c r="D1380" s="87"/>
      <c r="E1380" s="89"/>
      <c r="F1380" s="89"/>
    </row>
    <row r="1381" spans="1:6" x14ac:dyDescent="0.25">
      <c r="A1381" s="10"/>
      <c r="B1381" s="10"/>
      <c r="C1381" s="59"/>
      <c r="D1381" s="87"/>
      <c r="E1381" s="89"/>
      <c r="F1381" s="89"/>
    </row>
    <row r="1382" spans="1:6" x14ac:dyDescent="0.25">
      <c r="A1382" s="10"/>
      <c r="B1382" s="10"/>
      <c r="C1382" s="59"/>
      <c r="D1382" s="87"/>
      <c r="E1382" s="89"/>
      <c r="F1382" s="89"/>
    </row>
    <row r="1383" spans="1:6" x14ac:dyDescent="0.25">
      <c r="A1383" s="10"/>
      <c r="B1383" s="10"/>
      <c r="C1383" s="59"/>
      <c r="D1383" s="87"/>
      <c r="E1383" s="89"/>
      <c r="F1383" s="89"/>
    </row>
    <row r="1384" spans="1:6" x14ac:dyDescent="0.25">
      <c r="A1384" s="10"/>
      <c r="B1384" s="10"/>
      <c r="C1384" s="59"/>
      <c r="D1384" s="87"/>
      <c r="E1384" s="89"/>
      <c r="F1384" s="89"/>
    </row>
    <row r="1385" spans="1:6" x14ac:dyDescent="0.25">
      <c r="A1385" s="10"/>
      <c r="B1385" s="10"/>
      <c r="C1385" s="59"/>
      <c r="D1385" s="87"/>
      <c r="E1385" s="89"/>
      <c r="F1385" s="89"/>
    </row>
    <row r="1386" spans="1:6" x14ac:dyDescent="0.25">
      <c r="A1386" s="10"/>
      <c r="B1386" s="10"/>
      <c r="C1386" s="59"/>
      <c r="D1386" s="87"/>
      <c r="E1386" s="89"/>
      <c r="F1386" s="89"/>
    </row>
    <row r="1387" spans="1:6" x14ac:dyDescent="0.25">
      <c r="A1387" s="10"/>
      <c r="B1387" s="10"/>
      <c r="C1387" s="59"/>
      <c r="D1387" s="87"/>
      <c r="E1387" s="89"/>
      <c r="F1387" s="89"/>
    </row>
    <row r="1388" spans="1:6" x14ac:dyDescent="0.25">
      <c r="A1388" s="10"/>
      <c r="B1388" s="10"/>
      <c r="C1388" s="59"/>
      <c r="D1388" s="87"/>
      <c r="E1388" s="89"/>
      <c r="F1388" s="89"/>
    </row>
    <row r="1389" spans="1:6" x14ac:dyDescent="0.25">
      <c r="A1389" s="10"/>
      <c r="B1389" s="10"/>
      <c r="C1389" s="59"/>
      <c r="D1389" s="87"/>
      <c r="E1389" s="89"/>
      <c r="F1389" s="89"/>
    </row>
    <row r="1390" spans="1:6" x14ac:dyDescent="0.25">
      <c r="A1390" s="10"/>
      <c r="B1390" s="10"/>
      <c r="C1390" s="59"/>
      <c r="D1390" s="87"/>
      <c r="E1390" s="89"/>
      <c r="F1390" s="89"/>
    </row>
    <row r="1391" spans="1:6" x14ac:dyDescent="0.25">
      <c r="A1391" s="10"/>
      <c r="B1391" s="10"/>
      <c r="C1391" s="59"/>
      <c r="D1391" s="87"/>
      <c r="E1391" s="89"/>
      <c r="F1391" s="89"/>
    </row>
    <row r="1392" spans="1:6" x14ac:dyDescent="0.25">
      <c r="A1392" s="10"/>
      <c r="B1392" s="10"/>
      <c r="C1392" s="59"/>
      <c r="D1392" s="87"/>
      <c r="E1392" s="89"/>
      <c r="F1392" s="89"/>
    </row>
    <row r="1393" spans="1:6" x14ac:dyDescent="0.25">
      <c r="A1393" s="10"/>
      <c r="B1393" s="10"/>
      <c r="C1393" s="59"/>
      <c r="D1393" s="87"/>
      <c r="E1393" s="89"/>
      <c r="F1393" s="89"/>
    </row>
    <row r="1394" spans="1:6" x14ac:dyDescent="0.25">
      <c r="A1394" s="10"/>
      <c r="B1394" s="10"/>
      <c r="C1394" s="59"/>
      <c r="D1394" s="87"/>
      <c r="E1394" s="89"/>
      <c r="F1394" s="89"/>
    </row>
    <row r="1395" spans="1:6" x14ac:dyDescent="0.25">
      <c r="A1395" s="10"/>
      <c r="B1395" s="10"/>
      <c r="C1395" s="59"/>
      <c r="D1395" s="87"/>
      <c r="E1395" s="89"/>
      <c r="F1395" s="89"/>
    </row>
    <row r="1396" spans="1:6" x14ac:dyDescent="0.25">
      <c r="A1396" s="10"/>
      <c r="B1396" s="10"/>
      <c r="C1396" s="59"/>
      <c r="D1396" s="87"/>
      <c r="E1396" s="89"/>
      <c r="F1396" s="89"/>
    </row>
    <row r="1397" spans="1:6" x14ac:dyDescent="0.25">
      <c r="A1397" s="10"/>
      <c r="B1397" s="10"/>
      <c r="C1397" s="59"/>
      <c r="D1397" s="87"/>
      <c r="E1397" s="89"/>
      <c r="F1397" s="89"/>
    </row>
    <row r="1398" spans="1:6" x14ac:dyDescent="0.25">
      <c r="A1398" s="10"/>
      <c r="B1398" s="10"/>
      <c r="C1398" s="59"/>
      <c r="D1398" s="87"/>
      <c r="E1398" s="89"/>
      <c r="F1398" s="89"/>
    </row>
    <row r="1399" spans="1:6" x14ac:dyDescent="0.25">
      <c r="A1399" s="10"/>
      <c r="B1399" s="10"/>
      <c r="C1399" s="59"/>
      <c r="D1399" s="87"/>
      <c r="E1399" s="89"/>
      <c r="F1399" s="89"/>
    </row>
    <row r="1400" spans="1:6" x14ac:dyDescent="0.25">
      <c r="A1400" s="10"/>
      <c r="B1400" s="10"/>
      <c r="C1400" s="59"/>
      <c r="D1400" s="87"/>
      <c r="E1400" s="89"/>
      <c r="F1400" s="89"/>
    </row>
    <row r="1401" spans="1:6" x14ac:dyDescent="0.25">
      <c r="A1401" s="10"/>
      <c r="B1401" s="10"/>
      <c r="C1401" s="59"/>
      <c r="D1401" s="87"/>
      <c r="E1401" s="89"/>
      <c r="F1401" s="89"/>
    </row>
    <row r="1402" spans="1:6" x14ac:dyDescent="0.25">
      <c r="A1402" s="10"/>
      <c r="B1402" s="10"/>
      <c r="C1402" s="59"/>
      <c r="D1402" s="87"/>
      <c r="E1402" s="89"/>
      <c r="F1402" s="89"/>
    </row>
    <row r="1403" spans="1:6" x14ac:dyDescent="0.25">
      <c r="A1403" s="10"/>
      <c r="B1403" s="10"/>
      <c r="C1403" s="59"/>
      <c r="D1403" s="87"/>
      <c r="E1403" s="89"/>
      <c r="F1403" s="89"/>
    </row>
    <row r="1404" spans="1:6" x14ac:dyDescent="0.25">
      <c r="A1404" s="10"/>
      <c r="B1404" s="10"/>
      <c r="C1404" s="59"/>
      <c r="D1404" s="87"/>
      <c r="E1404" s="89"/>
      <c r="F1404" s="89"/>
    </row>
    <row r="1405" spans="1:6" x14ac:dyDescent="0.25">
      <c r="A1405" s="10"/>
      <c r="B1405" s="10"/>
      <c r="C1405" s="59"/>
      <c r="D1405" s="87"/>
      <c r="E1405" s="89"/>
      <c r="F1405" s="89"/>
    </row>
    <row r="1406" spans="1:6" x14ac:dyDescent="0.25">
      <c r="A1406" s="10"/>
      <c r="B1406" s="10"/>
      <c r="C1406" s="59"/>
      <c r="D1406" s="87"/>
      <c r="E1406" s="89"/>
      <c r="F1406" s="89"/>
    </row>
    <row r="1407" spans="1:6" x14ac:dyDescent="0.25">
      <c r="A1407" s="10"/>
      <c r="B1407" s="10"/>
      <c r="C1407" s="59"/>
      <c r="D1407" s="87"/>
      <c r="E1407" s="89"/>
      <c r="F1407" s="89"/>
    </row>
    <row r="1408" spans="1:6" x14ac:dyDescent="0.25">
      <c r="A1408" s="10"/>
      <c r="B1408" s="10"/>
      <c r="C1408" s="59"/>
      <c r="D1408" s="87"/>
      <c r="E1408" s="89"/>
      <c r="F1408" s="89"/>
    </row>
    <row r="1409" spans="1:6" x14ac:dyDescent="0.25">
      <c r="A1409" s="10"/>
      <c r="B1409" s="10"/>
      <c r="C1409" s="59"/>
      <c r="D1409" s="87"/>
      <c r="E1409" s="89"/>
      <c r="F1409" s="89"/>
    </row>
    <row r="1410" spans="1:6" x14ac:dyDescent="0.25">
      <c r="A1410" s="10"/>
      <c r="B1410" s="10"/>
      <c r="C1410" s="59"/>
      <c r="D1410" s="87"/>
      <c r="E1410" s="89"/>
      <c r="F1410" s="89"/>
    </row>
    <row r="1411" spans="1:6" x14ac:dyDescent="0.25">
      <c r="A1411" s="10"/>
      <c r="B1411" s="10"/>
      <c r="C1411" s="59"/>
      <c r="D1411" s="87"/>
      <c r="E1411" s="89"/>
      <c r="F1411" s="89"/>
    </row>
    <row r="1412" spans="1:6" x14ac:dyDescent="0.25">
      <c r="A1412" s="10"/>
      <c r="B1412" s="10"/>
      <c r="C1412" s="59"/>
      <c r="D1412" s="87"/>
      <c r="E1412" s="89"/>
      <c r="F1412" s="89"/>
    </row>
    <row r="1413" spans="1:6" x14ac:dyDescent="0.25">
      <c r="A1413" s="10"/>
      <c r="B1413" s="10"/>
      <c r="C1413" s="59"/>
      <c r="D1413" s="87"/>
      <c r="E1413" s="89"/>
      <c r="F1413" s="89"/>
    </row>
    <row r="1414" spans="1:6" x14ac:dyDescent="0.25">
      <c r="A1414" s="10"/>
      <c r="B1414" s="10"/>
      <c r="C1414" s="59"/>
      <c r="D1414" s="87"/>
      <c r="E1414" s="89"/>
      <c r="F1414" s="89"/>
    </row>
    <row r="1415" spans="1:6" x14ac:dyDescent="0.25">
      <c r="A1415" s="10"/>
      <c r="B1415" s="10"/>
      <c r="C1415" s="59"/>
      <c r="D1415" s="87"/>
      <c r="E1415" s="89"/>
      <c r="F1415" s="89"/>
    </row>
    <row r="1416" spans="1:6" x14ac:dyDescent="0.25">
      <c r="A1416" s="10"/>
      <c r="B1416" s="10"/>
      <c r="C1416" s="59"/>
      <c r="D1416" s="87"/>
      <c r="E1416" s="89"/>
      <c r="F1416" s="89"/>
    </row>
    <row r="1417" spans="1:6" x14ac:dyDescent="0.25">
      <c r="A1417" s="10"/>
      <c r="B1417" s="10"/>
      <c r="C1417" s="59"/>
      <c r="D1417" s="87"/>
      <c r="E1417" s="89"/>
      <c r="F1417" s="89"/>
    </row>
    <row r="1418" spans="1:6" x14ac:dyDescent="0.25">
      <c r="A1418" s="10"/>
      <c r="B1418" s="10"/>
      <c r="C1418" s="59"/>
      <c r="D1418" s="87"/>
      <c r="E1418" s="89"/>
      <c r="F1418" s="89"/>
    </row>
    <row r="1419" spans="1:6" x14ac:dyDescent="0.25">
      <c r="A1419" s="10"/>
      <c r="B1419" s="10"/>
      <c r="C1419" s="59"/>
      <c r="D1419" s="87"/>
      <c r="E1419" s="89"/>
      <c r="F1419" s="89"/>
    </row>
    <row r="1420" spans="1:6" x14ac:dyDescent="0.25">
      <c r="A1420" s="10"/>
      <c r="B1420" s="10"/>
      <c r="C1420" s="59"/>
      <c r="D1420" s="87"/>
      <c r="E1420" s="89"/>
      <c r="F1420" s="89"/>
    </row>
    <row r="1421" spans="1:6" x14ac:dyDescent="0.25">
      <c r="A1421" s="10"/>
      <c r="B1421" s="10"/>
      <c r="C1421" s="59"/>
      <c r="D1421" s="87"/>
      <c r="E1421" s="89"/>
      <c r="F1421" s="89"/>
    </row>
    <row r="1422" spans="1:6" x14ac:dyDescent="0.25">
      <c r="A1422" s="10"/>
      <c r="B1422" s="10"/>
      <c r="C1422" s="59"/>
      <c r="D1422" s="87"/>
      <c r="E1422" s="89"/>
      <c r="F1422" s="89"/>
    </row>
    <row r="1423" spans="1:6" x14ac:dyDescent="0.25">
      <c r="A1423" s="10"/>
      <c r="B1423" s="10"/>
      <c r="C1423" s="59"/>
      <c r="D1423" s="87"/>
      <c r="E1423" s="89"/>
      <c r="F1423" s="89"/>
    </row>
    <row r="1424" spans="1:6" x14ac:dyDescent="0.25">
      <c r="A1424" s="10"/>
      <c r="B1424" s="10"/>
      <c r="C1424" s="59"/>
      <c r="D1424" s="87"/>
      <c r="E1424" s="89"/>
      <c r="F1424" s="89"/>
    </row>
    <row r="1425" spans="1:6" x14ac:dyDescent="0.25">
      <c r="A1425" s="10"/>
      <c r="B1425" s="10"/>
      <c r="C1425" s="59"/>
      <c r="D1425" s="87"/>
      <c r="E1425" s="89"/>
      <c r="F1425" s="89"/>
    </row>
    <row r="1426" spans="1:6" x14ac:dyDescent="0.25">
      <c r="A1426" s="10"/>
      <c r="B1426" s="10"/>
      <c r="C1426" s="59"/>
      <c r="D1426" s="87"/>
      <c r="E1426" s="89"/>
      <c r="F1426" s="89"/>
    </row>
    <row r="1427" spans="1:6" x14ac:dyDescent="0.25">
      <c r="A1427" s="10"/>
      <c r="B1427" s="10"/>
      <c r="C1427" s="59"/>
      <c r="D1427" s="87"/>
      <c r="E1427" s="89"/>
      <c r="F1427" s="89"/>
    </row>
    <row r="1428" spans="1:6" x14ac:dyDescent="0.25">
      <c r="A1428" s="10"/>
      <c r="B1428" s="10"/>
      <c r="C1428" s="59"/>
      <c r="D1428" s="87"/>
      <c r="E1428" s="89"/>
      <c r="F1428" s="89"/>
    </row>
    <row r="1429" spans="1:6" x14ac:dyDescent="0.25">
      <c r="A1429" s="10"/>
      <c r="B1429" s="10"/>
      <c r="C1429" s="59"/>
      <c r="D1429" s="87"/>
      <c r="E1429" s="89"/>
      <c r="F1429" s="89"/>
    </row>
    <row r="1430" spans="1:6" x14ac:dyDescent="0.25">
      <c r="A1430" s="10"/>
      <c r="B1430" s="10"/>
      <c r="C1430" s="59"/>
      <c r="D1430" s="87"/>
      <c r="E1430" s="89"/>
      <c r="F1430" s="89"/>
    </row>
    <row r="1431" spans="1:6" x14ac:dyDescent="0.25">
      <c r="A1431" s="10"/>
      <c r="B1431" s="10"/>
      <c r="C1431" s="59"/>
      <c r="D1431" s="87"/>
      <c r="E1431" s="89"/>
      <c r="F1431" s="89"/>
    </row>
    <row r="1432" spans="1:6" x14ac:dyDescent="0.25">
      <c r="A1432" s="10"/>
      <c r="B1432" s="10"/>
      <c r="C1432" s="59"/>
      <c r="D1432" s="87"/>
      <c r="E1432" s="89"/>
      <c r="F1432" s="89"/>
    </row>
    <row r="1433" spans="1:6" x14ac:dyDescent="0.25">
      <c r="A1433" s="10"/>
      <c r="B1433" s="10"/>
      <c r="C1433" s="59"/>
      <c r="D1433" s="87"/>
      <c r="E1433" s="89"/>
      <c r="F1433" s="89"/>
    </row>
    <row r="1434" spans="1:6" x14ac:dyDescent="0.25">
      <c r="A1434" s="10"/>
      <c r="B1434" s="10"/>
      <c r="C1434" s="59"/>
      <c r="D1434" s="87"/>
      <c r="E1434" s="89"/>
      <c r="F1434" s="89"/>
    </row>
    <row r="1435" spans="1:6" x14ac:dyDescent="0.25">
      <c r="A1435" s="10"/>
      <c r="B1435" s="10"/>
      <c r="C1435" s="59"/>
      <c r="D1435" s="87"/>
      <c r="E1435" s="89"/>
      <c r="F1435" s="89"/>
    </row>
    <row r="1436" spans="1:6" x14ac:dyDescent="0.25">
      <c r="A1436" s="10"/>
      <c r="B1436" s="10"/>
      <c r="C1436" s="59"/>
      <c r="D1436" s="87"/>
      <c r="E1436" s="89"/>
      <c r="F1436" s="89"/>
    </row>
    <row r="1437" spans="1:6" x14ac:dyDescent="0.25">
      <c r="A1437" s="10"/>
      <c r="B1437" s="10"/>
      <c r="C1437" s="59"/>
      <c r="D1437" s="87"/>
      <c r="E1437" s="89"/>
      <c r="F1437" s="89"/>
    </row>
    <row r="1438" spans="1:6" x14ac:dyDescent="0.25">
      <c r="A1438" s="10"/>
      <c r="B1438" s="10"/>
      <c r="C1438" s="59"/>
      <c r="D1438" s="87"/>
      <c r="E1438" s="89"/>
      <c r="F1438" s="89"/>
    </row>
    <row r="1439" spans="1:6" x14ac:dyDescent="0.25">
      <c r="A1439" s="10"/>
      <c r="B1439" s="10"/>
      <c r="C1439" s="59"/>
      <c r="D1439" s="87"/>
      <c r="E1439" s="89"/>
      <c r="F1439" s="89"/>
    </row>
    <row r="1440" spans="1:6" x14ac:dyDescent="0.25">
      <c r="A1440" s="10"/>
      <c r="B1440" s="10"/>
      <c r="C1440" s="59"/>
      <c r="D1440" s="87"/>
      <c r="E1440" s="89"/>
      <c r="F1440" s="89"/>
    </row>
    <row r="1441" spans="1:6" x14ac:dyDescent="0.25">
      <c r="A1441" s="10"/>
      <c r="B1441" s="10"/>
      <c r="C1441" s="59"/>
      <c r="D1441" s="87"/>
      <c r="E1441" s="89"/>
      <c r="F1441" s="89"/>
    </row>
    <row r="1442" spans="1:6" x14ac:dyDescent="0.25">
      <c r="A1442" s="10"/>
      <c r="B1442" s="10"/>
      <c r="C1442" s="59"/>
      <c r="D1442" s="87"/>
      <c r="E1442" s="89"/>
      <c r="F1442" s="89"/>
    </row>
    <row r="1443" spans="1:6" x14ac:dyDescent="0.25">
      <c r="A1443" s="10"/>
      <c r="B1443" s="10"/>
      <c r="C1443" s="59"/>
      <c r="D1443" s="87"/>
      <c r="E1443" s="89"/>
      <c r="F1443" s="89"/>
    </row>
    <row r="1444" spans="1:6" x14ac:dyDescent="0.25">
      <c r="A1444" s="10"/>
      <c r="B1444" s="10"/>
      <c r="C1444" s="59"/>
      <c r="D1444" s="87"/>
      <c r="E1444" s="89"/>
      <c r="F1444" s="89"/>
    </row>
    <row r="1445" spans="1:6" x14ac:dyDescent="0.25">
      <c r="A1445" s="10"/>
      <c r="B1445" s="10"/>
      <c r="C1445" s="59"/>
      <c r="D1445" s="87"/>
      <c r="E1445" s="89"/>
      <c r="F1445" s="89"/>
    </row>
    <row r="1446" spans="1:6" x14ac:dyDescent="0.25">
      <c r="A1446" s="10"/>
      <c r="B1446" s="10"/>
      <c r="C1446" s="59"/>
      <c r="D1446" s="87"/>
      <c r="E1446" s="89"/>
      <c r="F1446" s="89"/>
    </row>
    <row r="1447" spans="1:6" x14ac:dyDescent="0.25">
      <c r="A1447" s="10"/>
      <c r="B1447" s="10"/>
      <c r="C1447" s="59"/>
      <c r="D1447" s="87"/>
      <c r="E1447" s="89"/>
      <c r="F1447" s="89"/>
    </row>
    <row r="1448" spans="1:6" x14ac:dyDescent="0.25">
      <c r="A1448" s="10"/>
      <c r="B1448" s="10"/>
      <c r="C1448" s="59"/>
      <c r="D1448" s="87"/>
      <c r="E1448" s="89"/>
      <c r="F1448" s="89"/>
    </row>
    <row r="1449" spans="1:6" x14ac:dyDescent="0.25">
      <c r="A1449" s="10"/>
      <c r="B1449" s="10"/>
      <c r="C1449" s="59"/>
      <c r="D1449" s="87"/>
      <c r="E1449" s="89"/>
      <c r="F1449" s="89"/>
    </row>
    <row r="1450" spans="1:6" x14ac:dyDescent="0.25">
      <c r="A1450" s="10"/>
      <c r="B1450" s="10"/>
      <c r="C1450" s="59"/>
      <c r="D1450" s="87"/>
      <c r="E1450" s="89"/>
      <c r="F1450" s="89"/>
    </row>
    <row r="1451" spans="1:6" x14ac:dyDescent="0.25">
      <c r="A1451" s="10"/>
      <c r="B1451" s="10"/>
      <c r="C1451" s="59"/>
      <c r="D1451" s="87"/>
      <c r="E1451" s="89"/>
      <c r="F1451" s="89"/>
    </row>
    <row r="1452" spans="1:6" x14ac:dyDescent="0.25">
      <c r="A1452" s="10"/>
      <c r="B1452" s="10"/>
      <c r="C1452" s="59"/>
      <c r="D1452" s="87"/>
      <c r="E1452" s="89"/>
      <c r="F1452" s="89"/>
    </row>
    <row r="1453" spans="1:6" x14ac:dyDescent="0.25">
      <c r="A1453" s="10"/>
      <c r="B1453" s="10"/>
      <c r="C1453" s="59"/>
      <c r="D1453" s="87"/>
      <c r="E1453" s="89"/>
      <c r="F1453" s="89"/>
    </row>
    <row r="1454" spans="1:6" x14ac:dyDescent="0.25">
      <c r="A1454" s="10"/>
      <c r="B1454" s="10"/>
      <c r="C1454" s="59"/>
      <c r="D1454" s="87"/>
      <c r="E1454" s="89"/>
      <c r="F1454" s="89"/>
    </row>
    <row r="1455" spans="1:6" x14ac:dyDescent="0.25">
      <c r="A1455" s="10"/>
      <c r="B1455" s="10"/>
      <c r="C1455" s="59"/>
      <c r="D1455" s="87"/>
      <c r="E1455" s="89"/>
      <c r="F1455" s="89"/>
    </row>
    <row r="1456" spans="1:6" x14ac:dyDescent="0.25">
      <c r="A1456" s="10"/>
      <c r="B1456" s="10"/>
      <c r="C1456" s="59"/>
      <c r="D1456" s="87"/>
      <c r="E1456" s="89"/>
      <c r="F1456" s="89"/>
    </row>
    <row r="1457" spans="1:6" x14ac:dyDescent="0.25">
      <c r="A1457" s="10"/>
      <c r="B1457" s="10"/>
      <c r="C1457" s="59"/>
      <c r="D1457" s="87"/>
      <c r="E1457" s="89"/>
      <c r="F1457" s="89"/>
    </row>
    <row r="1458" spans="1:6" x14ac:dyDescent="0.25">
      <c r="A1458" s="10"/>
      <c r="B1458" s="10"/>
      <c r="C1458" s="59"/>
      <c r="D1458" s="87"/>
      <c r="E1458" s="89"/>
      <c r="F1458" s="89"/>
    </row>
    <row r="1459" spans="1:6" x14ac:dyDescent="0.25">
      <c r="A1459" s="10"/>
      <c r="B1459" s="10"/>
      <c r="C1459" s="59"/>
      <c r="D1459" s="87"/>
      <c r="E1459" s="89"/>
      <c r="F1459" s="89"/>
    </row>
    <row r="1460" spans="1:6" x14ac:dyDescent="0.25">
      <c r="A1460" s="10"/>
      <c r="B1460" s="10"/>
      <c r="C1460" s="59"/>
      <c r="D1460" s="87"/>
      <c r="E1460" s="89"/>
      <c r="F1460" s="89"/>
    </row>
    <row r="1461" spans="1:6" x14ac:dyDescent="0.25">
      <c r="A1461" s="10"/>
      <c r="B1461" s="10"/>
      <c r="C1461" s="59"/>
      <c r="D1461" s="87"/>
      <c r="E1461" s="89"/>
      <c r="F1461" s="89"/>
    </row>
    <row r="1462" spans="1:6" x14ac:dyDescent="0.25">
      <c r="A1462" s="10"/>
      <c r="B1462" s="10"/>
      <c r="C1462" s="59"/>
      <c r="D1462" s="87"/>
      <c r="E1462" s="89"/>
      <c r="F1462" s="89"/>
    </row>
    <row r="1463" spans="1:6" x14ac:dyDescent="0.25">
      <c r="A1463" s="10"/>
      <c r="B1463" s="10"/>
      <c r="C1463" s="59"/>
      <c r="D1463" s="87"/>
      <c r="E1463" s="89"/>
      <c r="F1463" s="89"/>
    </row>
    <row r="1464" spans="1:6" x14ac:dyDescent="0.25">
      <c r="A1464" s="10"/>
      <c r="B1464" s="10"/>
      <c r="C1464" s="59"/>
      <c r="D1464" s="87"/>
      <c r="E1464" s="89"/>
      <c r="F1464" s="89"/>
    </row>
    <row r="1465" spans="1:6" x14ac:dyDescent="0.25">
      <c r="A1465" s="10"/>
      <c r="B1465" s="10"/>
      <c r="C1465" s="59"/>
      <c r="D1465" s="87"/>
      <c r="E1465" s="89"/>
      <c r="F1465" s="89"/>
    </row>
    <row r="1466" spans="1:6" x14ac:dyDescent="0.25">
      <c r="A1466" s="10"/>
      <c r="B1466" s="10"/>
      <c r="C1466" s="59"/>
      <c r="D1466" s="87"/>
      <c r="E1466" s="89"/>
      <c r="F1466" s="89"/>
    </row>
    <row r="1467" spans="1:6" x14ac:dyDescent="0.25">
      <c r="A1467" s="10"/>
      <c r="B1467" s="10"/>
      <c r="C1467" s="59"/>
      <c r="D1467" s="87"/>
      <c r="E1467" s="89"/>
      <c r="F1467" s="89"/>
    </row>
    <row r="1468" spans="1:6" x14ac:dyDescent="0.25">
      <c r="A1468" s="10"/>
      <c r="B1468" s="10"/>
      <c r="C1468" s="59"/>
      <c r="D1468" s="87"/>
      <c r="E1468" s="89"/>
      <c r="F1468" s="89"/>
    </row>
    <row r="1469" spans="1:6" x14ac:dyDescent="0.25">
      <c r="A1469" s="10"/>
      <c r="B1469" s="10"/>
      <c r="C1469" s="59"/>
      <c r="D1469" s="87"/>
      <c r="E1469" s="89"/>
      <c r="F1469" s="89"/>
    </row>
    <row r="1470" spans="1:6" x14ac:dyDescent="0.25">
      <c r="A1470" s="10"/>
      <c r="B1470" s="10"/>
      <c r="C1470" s="59"/>
      <c r="D1470" s="87"/>
      <c r="E1470" s="89"/>
      <c r="F1470" s="89"/>
    </row>
    <row r="1471" spans="1:6" x14ac:dyDescent="0.25">
      <c r="A1471" s="10"/>
      <c r="B1471" s="10"/>
      <c r="C1471" s="59"/>
      <c r="D1471" s="87"/>
      <c r="E1471" s="89"/>
      <c r="F1471" s="89"/>
    </row>
    <row r="1472" spans="1:6" x14ac:dyDescent="0.25">
      <c r="A1472" s="10"/>
      <c r="B1472" s="10"/>
      <c r="C1472" s="59"/>
      <c r="D1472" s="87"/>
      <c r="E1472" s="89"/>
      <c r="F1472" s="89"/>
    </row>
    <row r="1473" spans="1:6" x14ac:dyDescent="0.25">
      <c r="A1473" s="10"/>
      <c r="B1473" s="10"/>
      <c r="C1473" s="59"/>
      <c r="D1473" s="87"/>
      <c r="E1473" s="89"/>
      <c r="F1473" s="89"/>
    </row>
    <row r="1474" spans="1:6" x14ac:dyDescent="0.25">
      <c r="A1474" s="10"/>
      <c r="B1474" s="10"/>
      <c r="C1474" s="59"/>
      <c r="D1474" s="87"/>
      <c r="E1474" s="89"/>
      <c r="F1474" s="89"/>
    </row>
    <row r="1475" spans="1:6" x14ac:dyDescent="0.25">
      <c r="A1475" s="10"/>
      <c r="B1475" s="10"/>
      <c r="C1475" s="59"/>
      <c r="D1475" s="87"/>
      <c r="E1475" s="89"/>
      <c r="F1475" s="89"/>
    </row>
    <row r="1476" spans="1:6" x14ac:dyDescent="0.25">
      <c r="A1476" s="10"/>
      <c r="B1476" s="10"/>
      <c r="C1476" s="59"/>
      <c r="D1476" s="87"/>
      <c r="E1476" s="89"/>
      <c r="F1476" s="89"/>
    </row>
    <row r="1477" spans="1:6" x14ac:dyDescent="0.25">
      <c r="A1477" s="10"/>
      <c r="B1477" s="10"/>
      <c r="C1477" s="59"/>
      <c r="D1477" s="87"/>
      <c r="E1477" s="89"/>
      <c r="F1477" s="89"/>
    </row>
    <row r="1478" spans="1:6" x14ac:dyDescent="0.25">
      <c r="A1478" s="10"/>
      <c r="B1478" s="10"/>
      <c r="C1478" s="59"/>
      <c r="D1478" s="87"/>
      <c r="E1478" s="89"/>
      <c r="F1478" s="89"/>
    </row>
    <row r="1479" spans="1:6" x14ac:dyDescent="0.25">
      <c r="A1479" s="10"/>
      <c r="B1479" s="10"/>
      <c r="C1479" s="59"/>
      <c r="D1479" s="87"/>
      <c r="E1479" s="89"/>
      <c r="F1479" s="89"/>
    </row>
    <row r="1480" spans="1:6" x14ac:dyDescent="0.25">
      <c r="A1480" s="10"/>
      <c r="B1480" s="10"/>
      <c r="C1480" s="59"/>
      <c r="D1480" s="87"/>
      <c r="E1480" s="89"/>
      <c r="F1480" s="89"/>
    </row>
    <row r="1481" spans="1:6" x14ac:dyDescent="0.25">
      <c r="A1481" s="10"/>
      <c r="B1481" s="10"/>
      <c r="C1481" s="59"/>
      <c r="D1481" s="87"/>
      <c r="E1481" s="89"/>
      <c r="F1481" s="89"/>
    </row>
    <row r="1482" spans="1:6" x14ac:dyDescent="0.25">
      <c r="A1482" s="10"/>
      <c r="B1482" s="10"/>
      <c r="C1482" s="59"/>
      <c r="D1482" s="87"/>
      <c r="E1482" s="89"/>
      <c r="F1482" s="89"/>
    </row>
    <row r="1483" spans="1:6" x14ac:dyDescent="0.25">
      <c r="A1483" s="10"/>
      <c r="B1483" s="10"/>
      <c r="C1483" s="59"/>
      <c r="D1483" s="87"/>
      <c r="E1483" s="89"/>
      <c r="F1483" s="89"/>
    </row>
    <row r="1484" spans="1:6" x14ac:dyDescent="0.25">
      <c r="A1484" s="10"/>
      <c r="B1484" s="10"/>
      <c r="C1484" s="59"/>
      <c r="D1484" s="87"/>
      <c r="E1484" s="89"/>
      <c r="F1484" s="89"/>
    </row>
    <row r="1485" spans="1:6" x14ac:dyDescent="0.25">
      <c r="A1485" s="10"/>
      <c r="B1485" s="10"/>
      <c r="C1485" s="59"/>
      <c r="D1485" s="87"/>
      <c r="E1485" s="89"/>
      <c r="F1485" s="89"/>
    </row>
    <row r="1486" spans="1:6" x14ac:dyDescent="0.25">
      <c r="A1486" s="10"/>
      <c r="B1486" s="10"/>
      <c r="C1486" s="59"/>
      <c r="D1486" s="87"/>
      <c r="E1486" s="89"/>
      <c r="F1486" s="89"/>
    </row>
    <row r="1487" spans="1:6" x14ac:dyDescent="0.25">
      <c r="A1487" s="10"/>
      <c r="B1487" s="10"/>
      <c r="C1487" s="59"/>
      <c r="D1487" s="87"/>
      <c r="E1487" s="89"/>
      <c r="F1487" s="89"/>
    </row>
    <row r="1488" spans="1:6" x14ac:dyDescent="0.25">
      <c r="A1488" s="10"/>
      <c r="B1488" s="10"/>
      <c r="C1488" s="59"/>
      <c r="D1488" s="87"/>
      <c r="E1488" s="89"/>
      <c r="F1488" s="89"/>
    </row>
    <row r="1489" spans="1:6" x14ac:dyDescent="0.25">
      <c r="A1489" s="10"/>
      <c r="B1489" s="10"/>
      <c r="C1489" s="59"/>
      <c r="D1489" s="87"/>
      <c r="E1489" s="89"/>
      <c r="F1489" s="89"/>
    </row>
    <row r="1490" spans="1:6" x14ac:dyDescent="0.25">
      <c r="A1490" s="10"/>
      <c r="B1490" s="10"/>
      <c r="C1490" s="59"/>
      <c r="D1490" s="87"/>
      <c r="E1490" s="89"/>
      <c r="F1490" s="89"/>
    </row>
    <row r="1491" spans="1:6" x14ac:dyDescent="0.25">
      <c r="A1491" s="10"/>
      <c r="B1491" s="10"/>
      <c r="C1491" s="59"/>
      <c r="D1491" s="87"/>
      <c r="E1491" s="89"/>
      <c r="F1491" s="89"/>
    </row>
    <row r="1492" spans="1:6" x14ac:dyDescent="0.25">
      <c r="A1492" s="10"/>
      <c r="B1492" s="10"/>
      <c r="C1492" s="59"/>
      <c r="D1492" s="87"/>
      <c r="E1492" s="89"/>
      <c r="F1492" s="89"/>
    </row>
    <row r="1493" spans="1:6" x14ac:dyDescent="0.25">
      <c r="A1493" s="10"/>
      <c r="B1493" s="10"/>
      <c r="C1493" s="59"/>
      <c r="D1493" s="87"/>
      <c r="E1493" s="89"/>
      <c r="F1493" s="89"/>
    </row>
    <row r="1494" spans="1:6" x14ac:dyDescent="0.25">
      <c r="A1494" s="10"/>
      <c r="B1494" s="10"/>
      <c r="C1494" s="59"/>
      <c r="D1494" s="87"/>
      <c r="E1494" s="89"/>
      <c r="F1494" s="89"/>
    </row>
    <row r="1495" spans="1:6" x14ac:dyDescent="0.25">
      <c r="A1495" s="10"/>
      <c r="B1495" s="10"/>
      <c r="C1495" s="59"/>
      <c r="D1495" s="87"/>
      <c r="E1495" s="89"/>
      <c r="F1495" s="89"/>
    </row>
    <row r="1496" spans="1:6" x14ac:dyDescent="0.25">
      <c r="A1496" s="10"/>
      <c r="B1496" s="10"/>
      <c r="C1496" s="59"/>
      <c r="D1496" s="87"/>
      <c r="E1496" s="89"/>
      <c r="F1496" s="89"/>
    </row>
    <row r="1497" spans="1:6" x14ac:dyDescent="0.25">
      <c r="A1497" s="10"/>
      <c r="B1497" s="10"/>
      <c r="C1497" s="59"/>
      <c r="D1497" s="87"/>
      <c r="E1497" s="89"/>
      <c r="F1497" s="89"/>
    </row>
    <row r="1498" spans="1:6" x14ac:dyDescent="0.25">
      <c r="A1498" s="10"/>
      <c r="B1498" s="10"/>
      <c r="C1498" s="59"/>
      <c r="D1498" s="87"/>
      <c r="E1498" s="89"/>
      <c r="F1498" s="89"/>
    </row>
    <row r="1499" spans="1:6" x14ac:dyDescent="0.25">
      <c r="A1499" s="10"/>
      <c r="B1499" s="10"/>
      <c r="C1499" s="59"/>
      <c r="D1499" s="87"/>
      <c r="E1499" s="89"/>
      <c r="F1499" s="89"/>
    </row>
    <row r="1500" spans="1:6" x14ac:dyDescent="0.25">
      <c r="A1500" s="10"/>
      <c r="B1500" s="10"/>
      <c r="C1500" s="59"/>
      <c r="D1500" s="87"/>
      <c r="E1500" s="89"/>
      <c r="F1500" s="89"/>
    </row>
    <row r="1501" spans="1:6" x14ac:dyDescent="0.25">
      <c r="A1501" s="10"/>
      <c r="B1501" s="10"/>
      <c r="C1501" s="59"/>
      <c r="D1501" s="87"/>
      <c r="E1501" s="89"/>
      <c r="F1501" s="89"/>
    </row>
    <row r="1502" spans="1:6" x14ac:dyDescent="0.25">
      <c r="A1502" s="10"/>
      <c r="B1502" s="10"/>
      <c r="C1502" s="59"/>
      <c r="D1502" s="87"/>
      <c r="E1502" s="89"/>
      <c r="F1502" s="89"/>
    </row>
    <row r="1503" spans="1:6" x14ac:dyDescent="0.25">
      <c r="A1503" s="10"/>
      <c r="B1503" s="10"/>
      <c r="C1503" s="59"/>
      <c r="D1503" s="87"/>
      <c r="E1503" s="89"/>
      <c r="F1503" s="89"/>
    </row>
    <row r="1504" spans="1:6" x14ac:dyDescent="0.25">
      <c r="A1504" s="10"/>
      <c r="B1504" s="10"/>
      <c r="C1504" s="59"/>
      <c r="D1504" s="87"/>
      <c r="E1504" s="89"/>
      <c r="F1504" s="89"/>
    </row>
    <row r="1505" spans="1:6" x14ac:dyDescent="0.25">
      <c r="A1505" s="10"/>
      <c r="B1505" s="10"/>
      <c r="C1505" s="59"/>
      <c r="D1505" s="87"/>
      <c r="E1505" s="89"/>
      <c r="F1505" s="89"/>
    </row>
    <row r="1506" spans="1:6" x14ac:dyDescent="0.25">
      <c r="A1506" s="10"/>
      <c r="B1506" s="10"/>
      <c r="C1506" s="59"/>
      <c r="D1506" s="87"/>
      <c r="E1506" s="89"/>
      <c r="F1506" s="89"/>
    </row>
    <row r="1507" spans="1:6" x14ac:dyDescent="0.25">
      <c r="A1507" s="10"/>
      <c r="B1507" s="10"/>
      <c r="C1507" s="59"/>
      <c r="D1507" s="87"/>
      <c r="E1507" s="89"/>
      <c r="F1507" s="89"/>
    </row>
    <row r="1508" spans="1:6" x14ac:dyDescent="0.25">
      <c r="A1508" s="10"/>
      <c r="B1508" s="10"/>
      <c r="C1508" s="59"/>
      <c r="D1508" s="87"/>
      <c r="E1508" s="89"/>
      <c r="F1508" s="89"/>
    </row>
    <row r="1509" spans="1:6" x14ac:dyDescent="0.25">
      <c r="A1509" s="10"/>
      <c r="B1509" s="10"/>
      <c r="C1509" s="59"/>
      <c r="D1509" s="87"/>
      <c r="E1509" s="89"/>
      <c r="F1509" s="89"/>
    </row>
    <row r="1510" spans="1:6" x14ac:dyDescent="0.25">
      <c r="A1510" s="10"/>
      <c r="B1510" s="10"/>
      <c r="C1510" s="59"/>
      <c r="D1510" s="87"/>
      <c r="E1510" s="89"/>
      <c r="F1510" s="89"/>
    </row>
    <row r="1511" spans="1:6" x14ac:dyDescent="0.25">
      <c r="A1511" s="10"/>
      <c r="B1511" s="10"/>
      <c r="C1511" s="59"/>
      <c r="D1511" s="87"/>
      <c r="E1511" s="89"/>
      <c r="F1511" s="89"/>
    </row>
    <row r="1512" spans="1:6" x14ac:dyDescent="0.25">
      <c r="A1512" s="10"/>
      <c r="B1512" s="10"/>
      <c r="C1512" s="59"/>
      <c r="D1512" s="87"/>
      <c r="E1512" s="89"/>
      <c r="F1512" s="89"/>
    </row>
    <row r="1513" spans="1:6" x14ac:dyDescent="0.25">
      <c r="A1513" s="10"/>
      <c r="B1513" s="10"/>
      <c r="C1513" s="59"/>
      <c r="D1513" s="87"/>
      <c r="E1513" s="89"/>
      <c r="F1513" s="89"/>
    </row>
    <row r="1514" spans="1:6" x14ac:dyDescent="0.25">
      <c r="A1514" s="10"/>
      <c r="B1514" s="10"/>
      <c r="C1514" s="59"/>
      <c r="D1514" s="87"/>
      <c r="E1514" s="89"/>
      <c r="F1514" s="89"/>
    </row>
    <row r="1515" spans="1:6" x14ac:dyDescent="0.25">
      <c r="A1515" s="10"/>
      <c r="B1515" s="10"/>
      <c r="C1515" s="59"/>
      <c r="D1515" s="87"/>
      <c r="E1515" s="89"/>
      <c r="F1515" s="89"/>
    </row>
    <row r="1516" spans="1:6" x14ac:dyDescent="0.25">
      <c r="A1516" s="10"/>
      <c r="B1516" s="10"/>
      <c r="C1516" s="59"/>
      <c r="D1516" s="87"/>
      <c r="E1516" s="89"/>
      <c r="F1516" s="89"/>
    </row>
    <row r="1517" spans="1:6" x14ac:dyDescent="0.25">
      <c r="A1517" s="10"/>
      <c r="B1517" s="10"/>
      <c r="C1517" s="59"/>
      <c r="D1517" s="87"/>
      <c r="E1517" s="89"/>
      <c r="F1517" s="89"/>
    </row>
    <row r="1518" spans="1:6" x14ac:dyDescent="0.25">
      <c r="A1518" s="10"/>
      <c r="B1518" s="10"/>
      <c r="C1518" s="59"/>
      <c r="D1518" s="87"/>
      <c r="E1518" s="89"/>
      <c r="F1518" s="89"/>
    </row>
    <row r="1519" spans="1:6" x14ac:dyDescent="0.25">
      <c r="A1519" s="10"/>
      <c r="B1519" s="10"/>
      <c r="C1519" s="59"/>
      <c r="D1519" s="87"/>
      <c r="E1519" s="89"/>
      <c r="F1519" s="89"/>
    </row>
    <row r="1520" spans="1:6" x14ac:dyDescent="0.25">
      <c r="A1520" s="10"/>
      <c r="B1520" s="10"/>
      <c r="C1520" s="59"/>
      <c r="D1520" s="87"/>
      <c r="E1520" s="89"/>
      <c r="F1520" s="89"/>
    </row>
    <row r="1521" spans="1:6" x14ac:dyDescent="0.25">
      <c r="A1521" s="10"/>
      <c r="B1521" s="10"/>
      <c r="C1521" s="59"/>
      <c r="D1521" s="87"/>
      <c r="E1521" s="89"/>
      <c r="F1521" s="89"/>
    </row>
    <row r="1522" spans="1:6" x14ac:dyDescent="0.25">
      <c r="A1522" s="10"/>
      <c r="B1522" s="10"/>
      <c r="C1522" s="59"/>
      <c r="D1522" s="87"/>
      <c r="E1522" s="89"/>
      <c r="F1522" s="89"/>
    </row>
    <row r="1523" spans="1:6" x14ac:dyDescent="0.25">
      <c r="A1523" s="10"/>
      <c r="B1523" s="10"/>
      <c r="C1523" s="59"/>
      <c r="D1523" s="87"/>
      <c r="E1523" s="89"/>
      <c r="F1523" s="89"/>
    </row>
    <row r="1524" spans="1:6" x14ac:dyDescent="0.25">
      <c r="A1524" s="10"/>
      <c r="B1524" s="10"/>
      <c r="C1524" s="59"/>
      <c r="D1524" s="87"/>
      <c r="E1524" s="89"/>
      <c r="F1524" s="89"/>
    </row>
    <row r="1525" spans="1:6" x14ac:dyDescent="0.25">
      <c r="A1525" s="10"/>
      <c r="B1525" s="10"/>
      <c r="C1525" s="59"/>
      <c r="D1525" s="87"/>
      <c r="E1525" s="89"/>
      <c r="F1525" s="89"/>
    </row>
    <row r="1526" spans="1:6" x14ac:dyDescent="0.25">
      <c r="A1526" s="10"/>
      <c r="B1526" s="10"/>
      <c r="C1526" s="59"/>
      <c r="D1526" s="87"/>
      <c r="E1526" s="89"/>
      <c r="F1526" s="89"/>
    </row>
    <row r="1527" spans="1:6" x14ac:dyDescent="0.25">
      <c r="A1527" s="10"/>
      <c r="B1527" s="10"/>
      <c r="C1527" s="59"/>
      <c r="D1527" s="87"/>
      <c r="E1527" s="89"/>
      <c r="F1527" s="89"/>
    </row>
    <row r="1528" spans="1:6" x14ac:dyDescent="0.25">
      <c r="A1528" s="10"/>
      <c r="B1528" s="10"/>
      <c r="C1528" s="59"/>
      <c r="D1528" s="87"/>
      <c r="E1528" s="89"/>
      <c r="F1528" s="89"/>
    </row>
    <row r="1529" spans="1:6" x14ac:dyDescent="0.25">
      <c r="A1529" s="10"/>
      <c r="B1529" s="10"/>
      <c r="C1529" s="59"/>
      <c r="D1529" s="87"/>
      <c r="E1529" s="89"/>
      <c r="F1529" s="89"/>
    </row>
    <row r="1530" spans="1:6" x14ac:dyDescent="0.25">
      <c r="A1530" s="10"/>
      <c r="B1530" s="10"/>
      <c r="C1530" s="59"/>
      <c r="D1530" s="87"/>
      <c r="E1530" s="89"/>
      <c r="F1530" s="89"/>
    </row>
    <row r="1531" spans="1:6" x14ac:dyDescent="0.25">
      <c r="A1531" s="10"/>
      <c r="B1531" s="10"/>
      <c r="C1531" s="59"/>
      <c r="D1531" s="87"/>
      <c r="E1531" s="89"/>
      <c r="F1531" s="89"/>
    </row>
    <row r="1532" spans="1:6" x14ac:dyDescent="0.25">
      <c r="A1532" s="10"/>
      <c r="B1532" s="10"/>
      <c r="C1532" s="59"/>
      <c r="D1532" s="87"/>
      <c r="E1532" s="89"/>
      <c r="F1532" s="89"/>
    </row>
    <row r="1533" spans="1:6" x14ac:dyDescent="0.25">
      <c r="A1533" s="10"/>
      <c r="B1533" s="10"/>
      <c r="C1533" s="59"/>
      <c r="D1533" s="87"/>
      <c r="E1533" s="89"/>
      <c r="F1533" s="89"/>
    </row>
    <row r="1534" spans="1:6" x14ac:dyDescent="0.25">
      <c r="A1534" s="10"/>
      <c r="B1534" s="10"/>
      <c r="C1534" s="59"/>
      <c r="D1534" s="87"/>
      <c r="E1534" s="89"/>
      <c r="F1534" s="89"/>
    </row>
    <row r="1535" spans="1:6" x14ac:dyDescent="0.25">
      <c r="A1535" s="10"/>
      <c r="B1535" s="10"/>
      <c r="C1535" s="59"/>
      <c r="D1535" s="87"/>
      <c r="E1535" s="89"/>
      <c r="F1535" s="89"/>
    </row>
    <row r="1536" spans="1:6" x14ac:dyDescent="0.25">
      <c r="A1536" s="10"/>
      <c r="B1536" s="10"/>
      <c r="C1536" s="59"/>
      <c r="D1536" s="87"/>
      <c r="E1536" s="89"/>
      <c r="F1536" s="89"/>
    </row>
    <row r="1537" spans="1:6" x14ac:dyDescent="0.25">
      <c r="A1537" s="10"/>
      <c r="B1537" s="10"/>
      <c r="C1537" s="59"/>
      <c r="D1537" s="87"/>
      <c r="E1537" s="89"/>
      <c r="F1537" s="89"/>
    </row>
    <row r="1538" spans="1:6" x14ac:dyDescent="0.25">
      <c r="A1538" s="10"/>
      <c r="B1538" s="10"/>
      <c r="C1538" s="59"/>
      <c r="D1538" s="87"/>
      <c r="E1538" s="89"/>
      <c r="F1538" s="89"/>
    </row>
    <row r="1539" spans="1:6" x14ac:dyDescent="0.25">
      <c r="A1539" s="10"/>
      <c r="B1539" s="10"/>
      <c r="C1539" s="59"/>
      <c r="D1539" s="87"/>
      <c r="E1539" s="89"/>
      <c r="F1539" s="89"/>
    </row>
    <row r="1540" spans="1:6" x14ac:dyDescent="0.25">
      <c r="A1540" s="10"/>
      <c r="B1540" s="10"/>
      <c r="C1540" s="59"/>
      <c r="D1540" s="87"/>
      <c r="E1540" s="89"/>
      <c r="F1540" s="89"/>
    </row>
    <row r="1541" spans="1:6" x14ac:dyDescent="0.25">
      <c r="A1541" s="10"/>
      <c r="B1541" s="10"/>
      <c r="C1541" s="59"/>
      <c r="D1541" s="87"/>
      <c r="E1541" s="89"/>
      <c r="F1541" s="89"/>
    </row>
    <row r="1542" spans="1:6" x14ac:dyDescent="0.25">
      <c r="A1542" s="10"/>
      <c r="B1542" s="10"/>
      <c r="C1542" s="59"/>
      <c r="D1542" s="87"/>
      <c r="E1542" s="89"/>
      <c r="F1542" s="89"/>
    </row>
    <row r="1543" spans="1:6" x14ac:dyDescent="0.25">
      <c r="A1543" s="10"/>
      <c r="B1543" s="10"/>
      <c r="C1543" s="59"/>
      <c r="D1543" s="87"/>
      <c r="E1543" s="89"/>
      <c r="F1543" s="89"/>
    </row>
    <row r="1544" spans="1:6" x14ac:dyDescent="0.25">
      <c r="A1544" s="10"/>
      <c r="B1544" s="10"/>
      <c r="C1544" s="59"/>
      <c r="D1544" s="87"/>
      <c r="E1544" s="89"/>
      <c r="F1544" s="89"/>
    </row>
    <row r="1545" spans="1:6" x14ac:dyDescent="0.25">
      <c r="A1545" s="10"/>
      <c r="B1545" s="10"/>
      <c r="C1545" s="59"/>
      <c r="D1545" s="87"/>
      <c r="E1545" s="89"/>
      <c r="F1545" s="89"/>
    </row>
    <row r="1546" spans="1:6" x14ac:dyDescent="0.25">
      <c r="A1546" s="10"/>
      <c r="B1546" s="10"/>
      <c r="C1546" s="59"/>
      <c r="D1546" s="87"/>
      <c r="E1546" s="89"/>
      <c r="F1546" s="89"/>
    </row>
    <row r="1547" spans="1:6" x14ac:dyDescent="0.25">
      <c r="A1547" s="10"/>
      <c r="B1547" s="10"/>
      <c r="C1547" s="59"/>
      <c r="D1547" s="87"/>
      <c r="E1547" s="89"/>
      <c r="F1547" s="89"/>
    </row>
    <row r="1548" spans="1:6" x14ac:dyDescent="0.25">
      <c r="A1548" s="10"/>
      <c r="B1548" s="10"/>
      <c r="C1548" s="59"/>
      <c r="D1548" s="87"/>
      <c r="E1548" s="89"/>
      <c r="F1548" s="89"/>
    </row>
    <row r="1549" spans="1:6" x14ac:dyDescent="0.25">
      <c r="A1549" s="10"/>
      <c r="B1549" s="10"/>
      <c r="C1549" s="59"/>
      <c r="D1549" s="87"/>
      <c r="E1549" s="89"/>
      <c r="F1549" s="89"/>
    </row>
    <row r="1550" spans="1:6" x14ac:dyDescent="0.25">
      <c r="A1550" s="10"/>
      <c r="B1550" s="10"/>
      <c r="C1550" s="59"/>
      <c r="D1550" s="87"/>
      <c r="E1550" s="89"/>
      <c r="F1550" s="89"/>
    </row>
    <row r="1551" spans="1:6" x14ac:dyDescent="0.25">
      <c r="A1551" s="10"/>
      <c r="B1551" s="10"/>
      <c r="C1551" s="59"/>
      <c r="D1551" s="87"/>
      <c r="E1551" s="89"/>
      <c r="F1551" s="89"/>
    </row>
    <row r="1552" spans="1:6" x14ac:dyDescent="0.25">
      <c r="A1552" s="10"/>
      <c r="B1552" s="10"/>
      <c r="C1552" s="59"/>
      <c r="D1552" s="87"/>
      <c r="E1552" s="89"/>
      <c r="F1552" s="89"/>
    </row>
    <row r="1553" spans="1:6" x14ac:dyDescent="0.25">
      <c r="A1553" s="10"/>
      <c r="B1553" s="10"/>
      <c r="C1553" s="59"/>
      <c r="D1553" s="87"/>
      <c r="E1553" s="89"/>
      <c r="F1553" s="89"/>
    </row>
    <row r="1554" spans="1:6" x14ac:dyDescent="0.25">
      <c r="A1554" s="10"/>
      <c r="B1554" s="10"/>
      <c r="C1554" s="59"/>
      <c r="D1554" s="87"/>
      <c r="E1554" s="89"/>
      <c r="F1554" s="89"/>
    </row>
    <row r="1555" spans="1:6" x14ac:dyDescent="0.25">
      <c r="A1555" s="10"/>
      <c r="B1555" s="10"/>
      <c r="C1555" s="59"/>
      <c r="D1555" s="87"/>
      <c r="E1555" s="89"/>
      <c r="F1555" s="89"/>
    </row>
    <row r="1556" spans="1:6" x14ac:dyDescent="0.25">
      <c r="A1556" s="10"/>
      <c r="B1556" s="10"/>
      <c r="C1556" s="59"/>
      <c r="D1556" s="87"/>
      <c r="E1556" s="89"/>
      <c r="F1556" s="89"/>
    </row>
    <row r="1557" spans="1:6" x14ac:dyDescent="0.25">
      <c r="A1557" s="10"/>
      <c r="B1557" s="10"/>
      <c r="C1557" s="59"/>
      <c r="D1557" s="87"/>
      <c r="E1557" s="89"/>
      <c r="F1557" s="89"/>
    </row>
    <row r="1558" spans="1:6" x14ac:dyDescent="0.25">
      <c r="A1558" s="10"/>
      <c r="B1558" s="10"/>
      <c r="C1558" s="59"/>
      <c r="D1558" s="87"/>
      <c r="E1558" s="89"/>
      <c r="F1558" s="89"/>
    </row>
    <row r="1559" spans="1:6" x14ac:dyDescent="0.25">
      <c r="A1559" s="10"/>
      <c r="B1559" s="10"/>
      <c r="C1559" s="59"/>
      <c r="D1559" s="87"/>
      <c r="E1559" s="89"/>
      <c r="F1559" s="89"/>
    </row>
    <row r="1560" spans="1:6" x14ac:dyDescent="0.25">
      <c r="A1560" s="10"/>
      <c r="B1560" s="10"/>
      <c r="C1560" s="59"/>
      <c r="D1560" s="87"/>
      <c r="E1560" s="89"/>
      <c r="F1560" s="89"/>
    </row>
    <row r="1561" spans="1:6" x14ac:dyDescent="0.25">
      <c r="A1561" s="10"/>
      <c r="B1561" s="10"/>
      <c r="C1561" s="59"/>
      <c r="D1561" s="87"/>
      <c r="E1561" s="89"/>
      <c r="F1561" s="89"/>
    </row>
    <row r="1562" spans="1:6" x14ac:dyDescent="0.25">
      <c r="A1562" s="10"/>
      <c r="B1562" s="10"/>
      <c r="C1562" s="59"/>
      <c r="D1562" s="87"/>
      <c r="E1562" s="89"/>
      <c r="F1562" s="89"/>
    </row>
    <row r="1563" spans="1:6" x14ac:dyDescent="0.25">
      <c r="A1563" s="10"/>
      <c r="B1563" s="10"/>
      <c r="C1563" s="59"/>
      <c r="D1563" s="87"/>
      <c r="E1563" s="89"/>
      <c r="F1563" s="89"/>
    </row>
    <row r="1564" spans="1:6" x14ac:dyDescent="0.25">
      <c r="A1564" s="10"/>
      <c r="B1564" s="10"/>
      <c r="C1564" s="59"/>
      <c r="D1564" s="87"/>
      <c r="E1564" s="89"/>
      <c r="F1564" s="89"/>
    </row>
    <row r="1565" spans="1:6" x14ac:dyDescent="0.25">
      <c r="A1565" s="10"/>
      <c r="B1565" s="10"/>
      <c r="C1565" s="59"/>
      <c r="D1565" s="87"/>
      <c r="E1565" s="89"/>
      <c r="F1565" s="89"/>
    </row>
    <row r="1566" spans="1:6" x14ac:dyDescent="0.25">
      <c r="A1566" s="10"/>
      <c r="B1566" s="10"/>
      <c r="C1566" s="59"/>
      <c r="D1566" s="87"/>
      <c r="E1566" s="89"/>
      <c r="F1566" s="89"/>
    </row>
    <row r="1567" spans="1:6" x14ac:dyDescent="0.25">
      <c r="A1567" s="10"/>
      <c r="B1567" s="10"/>
      <c r="C1567" s="59"/>
      <c r="D1567" s="87"/>
      <c r="E1567" s="89"/>
      <c r="F1567" s="89"/>
    </row>
    <row r="1568" spans="1:6" x14ac:dyDescent="0.25">
      <c r="A1568" s="10"/>
      <c r="B1568" s="10"/>
      <c r="C1568" s="59"/>
      <c r="D1568" s="87"/>
      <c r="E1568" s="89"/>
      <c r="F1568" s="89"/>
    </row>
    <row r="1569" spans="1:6" x14ac:dyDescent="0.25">
      <c r="A1569" s="10"/>
      <c r="B1569" s="10"/>
      <c r="C1569" s="59"/>
      <c r="D1569" s="87"/>
      <c r="E1569" s="89"/>
      <c r="F1569" s="89"/>
    </row>
    <row r="1570" spans="1:6" x14ac:dyDescent="0.25">
      <c r="A1570" s="10"/>
      <c r="B1570" s="10"/>
      <c r="C1570" s="59"/>
      <c r="D1570" s="87"/>
      <c r="E1570" s="89"/>
      <c r="F1570" s="89"/>
    </row>
    <row r="1571" spans="1:6" x14ac:dyDescent="0.25">
      <c r="A1571" s="10"/>
      <c r="B1571" s="10"/>
      <c r="C1571" s="59"/>
      <c r="D1571" s="87"/>
      <c r="E1571" s="89"/>
      <c r="F1571" s="89"/>
    </row>
    <row r="1572" spans="1:6" x14ac:dyDescent="0.25">
      <c r="A1572" s="10"/>
      <c r="B1572" s="10"/>
      <c r="C1572" s="59"/>
      <c r="D1572" s="87"/>
      <c r="E1572" s="89"/>
      <c r="F1572" s="89"/>
    </row>
    <row r="1573" spans="1:6" x14ac:dyDescent="0.25">
      <c r="A1573" s="10"/>
      <c r="B1573" s="10"/>
      <c r="C1573" s="59"/>
      <c r="D1573" s="87"/>
      <c r="E1573" s="89"/>
      <c r="F1573" s="89"/>
    </row>
    <row r="1574" spans="1:6" x14ac:dyDescent="0.25">
      <c r="A1574" s="10"/>
      <c r="B1574" s="10"/>
      <c r="C1574" s="59"/>
      <c r="D1574" s="87"/>
      <c r="E1574" s="89"/>
      <c r="F1574" s="89"/>
    </row>
    <row r="1575" spans="1:6" x14ac:dyDescent="0.25">
      <c r="A1575" s="10"/>
      <c r="B1575" s="10"/>
      <c r="C1575" s="59"/>
      <c r="D1575" s="87"/>
      <c r="E1575" s="89"/>
      <c r="F1575" s="89"/>
    </row>
    <row r="1576" spans="1:6" x14ac:dyDescent="0.25">
      <c r="A1576" s="10"/>
      <c r="B1576" s="10"/>
      <c r="C1576" s="59"/>
      <c r="D1576" s="87"/>
      <c r="E1576" s="89"/>
      <c r="F1576" s="89"/>
    </row>
    <row r="1577" spans="1:6" x14ac:dyDescent="0.25">
      <c r="A1577" s="10"/>
      <c r="B1577" s="10"/>
      <c r="C1577" s="59"/>
      <c r="D1577" s="87"/>
      <c r="E1577" s="89"/>
      <c r="F1577" s="89"/>
    </row>
    <row r="1578" spans="1:6" x14ac:dyDescent="0.25">
      <c r="A1578" s="10"/>
      <c r="B1578" s="10"/>
      <c r="C1578" s="59"/>
      <c r="D1578" s="87"/>
      <c r="E1578" s="89"/>
      <c r="F1578" s="89"/>
    </row>
    <row r="1579" spans="1:6" x14ac:dyDescent="0.25">
      <c r="A1579" s="10"/>
      <c r="B1579" s="10"/>
      <c r="C1579" s="59"/>
      <c r="D1579" s="87"/>
      <c r="E1579" s="89"/>
      <c r="F1579" s="89"/>
    </row>
    <row r="1580" spans="1:6" x14ac:dyDescent="0.25">
      <c r="A1580" s="10"/>
      <c r="B1580" s="10"/>
      <c r="C1580" s="59"/>
      <c r="D1580" s="87"/>
      <c r="E1580" s="89"/>
      <c r="F1580" s="89"/>
    </row>
    <row r="1581" spans="1:6" x14ac:dyDescent="0.25">
      <c r="A1581" s="10"/>
      <c r="B1581" s="10"/>
      <c r="C1581" s="59"/>
      <c r="D1581" s="87"/>
      <c r="E1581" s="89"/>
      <c r="F1581" s="89"/>
    </row>
    <row r="1582" spans="1:6" x14ac:dyDescent="0.25">
      <c r="A1582" s="10"/>
      <c r="B1582" s="10"/>
      <c r="C1582" s="59"/>
      <c r="D1582" s="87"/>
      <c r="E1582" s="89"/>
      <c r="F1582" s="89"/>
    </row>
    <row r="1583" spans="1:6" x14ac:dyDescent="0.25">
      <c r="A1583" s="10"/>
      <c r="B1583" s="10"/>
      <c r="C1583" s="59"/>
      <c r="D1583" s="87"/>
      <c r="E1583" s="89"/>
      <c r="F1583" s="89"/>
    </row>
    <row r="1584" spans="1:6" x14ac:dyDescent="0.25">
      <c r="A1584" s="10"/>
      <c r="B1584" s="10"/>
      <c r="C1584" s="59"/>
      <c r="D1584" s="87"/>
      <c r="E1584" s="89"/>
      <c r="F1584" s="89"/>
    </row>
    <row r="1585" spans="1:6" x14ac:dyDescent="0.25">
      <c r="A1585" s="10"/>
      <c r="B1585" s="10"/>
      <c r="C1585" s="59"/>
      <c r="D1585" s="87"/>
      <c r="E1585" s="89"/>
      <c r="F1585" s="89"/>
    </row>
    <row r="1586" spans="1:6" x14ac:dyDescent="0.25">
      <c r="A1586" s="10"/>
      <c r="B1586" s="10"/>
      <c r="C1586" s="59"/>
      <c r="D1586" s="87"/>
      <c r="E1586" s="89"/>
      <c r="F1586" s="89"/>
    </row>
    <row r="1587" spans="1:6" x14ac:dyDescent="0.25">
      <c r="A1587" s="10"/>
      <c r="B1587" s="10"/>
      <c r="C1587" s="59"/>
      <c r="D1587" s="87"/>
      <c r="E1587" s="89"/>
      <c r="F1587" s="89"/>
    </row>
    <row r="1588" spans="1:6" x14ac:dyDescent="0.25">
      <c r="A1588" s="10"/>
      <c r="B1588" s="10"/>
      <c r="C1588" s="59"/>
      <c r="D1588" s="87"/>
      <c r="E1588" s="89"/>
      <c r="F1588" s="89"/>
    </row>
    <row r="1589" spans="1:6" x14ac:dyDescent="0.25">
      <c r="A1589" s="10"/>
      <c r="B1589" s="10"/>
      <c r="C1589" s="59"/>
      <c r="D1589" s="87"/>
      <c r="E1589" s="89"/>
      <c r="F1589" s="89"/>
    </row>
    <row r="1590" spans="1:6" x14ac:dyDescent="0.25">
      <c r="A1590" s="10"/>
      <c r="B1590" s="10"/>
      <c r="C1590" s="59"/>
      <c r="D1590" s="87"/>
      <c r="E1590" s="89"/>
      <c r="F1590" s="89"/>
    </row>
    <row r="1591" spans="1:6" x14ac:dyDescent="0.25">
      <c r="A1591" s="10"/>
      <c r="B1591" s="10"/>
      <c r="C1591" s="59"/>
      <c r="D1591" s="87"/>
      <c r="E1591" s="89"/>
      <c r="F1591" s="89"/>
    </row>
    <row r="1592" spans="1:6" x14ac:dyDescent="0.25">
      <c r="A1592" s="10"/>
      <c r="B1592" s="10"/>
      <c r="C1592" s="59"/>
      <c r="D1592" s="87"/>
      <c r="E1592" s="89"/>
      <c r="F1592" s="89"/>
    </row>
    <row r="1593" spans="1:6" x14ac:dyDescent="0.25">
      <c r="A1593" s="10"/>
      <c r="B1593" s="10"/>
      <c r="C1593" s="59"/>
      <c r="D1593" s="87"/>
      <c r="E1593" s="89"/>
      <c r="F1593" s="89"/>
    </row>
    <row r="1594" spans="1:6" x14ac:dyDescent="0.25">
      <c r="A1594" s="10"/>
      <c r="B1594" s="10"/>
      <c r="C1594" s="59"/>
      <c r="D1594" s="87"/>
      <c r="E1594" s="89"/>
      <c r="F1594" s="89"/>
    </row>
    <row r="1595" spans="1:6" x14ac:dyDescent="0.25">
      <c r="A1595" s="10"/>
      <c r="B1595" s="10"/>
      <c r="C1595" s="59"/>
      <c r="D1595" s="87"/>
      <c r="E1595" s="89"/>
      <c r="F1595" s="89"/>
    </row>
    <row r="1596" spans="1:6" x14ac:dyDescent="0.25">
      <c r="A1596" s="10"/>
      <c r="B1596" s="10"/>
      <c r="C1596" s="59"/>
      <c r="D1596" s="87"/>
      <c r="E1596" s="89"/>
      <c r="F1596" s="89"/>
    </row>
    <row r="1597" spans="1:6" x14ac:dyDescent="0.25">
      <c r="A1597" s="10"/>
      <c r="B1597" s="10"/>
      <c r="C1597" s="59"/>
      <c r="D1597" s="87"/>
      <c r="E1597" s="89"/>
      <c r="F1597" s="89"/>
    </row>
    <row r="1598" spans="1:6" x14ac:dyDescent="0.25">
      <c r="A1598" s="10"/>
      <c r="B1598" s="10"/>
      <c r="C1598" s="59"/>
      <c r="D1598" s="87"/>
      <c r="E1598" s="89"/>
      <c r="F1598" s="89"/>
    </row>
    <row r="1599" spans="1:6" x14ac:dyDescent="0.25">
      <c r="A1599" s="10"/>
      <c r="B1599" s="10"/>
      <c r="C1599" s="59"/>
      <c r="D1599" s="87"/>
      <c r="E1599" s="89"/>
      <c r="F1599" s="89"/>
    </row>
    <row r="1600" spans="1:6" x14ac:dyDescent="0.25">
      <c r="A1600" s="10"/>
      <c r="B1600" s="10"/>
      <c r="C1600" s="59"/>
      <c r="D1600" s="87"/>
      <c r="E1600" s="89"/>
      <c r="F1600" s="89"/>
    </row>
    <row r="1601" spans="1:6" x14ac:dyDescent="0.25">
      <c r="A1601" s="10"/>
      <c r="B1601" s="10"/>
      <c r="C1601" s="59"/>
      <c r="D1601" s="87"/>
      <c r="E1601" s="89"/>
      <c r="F1601" s="89"/>
    </row>
    <row r="1602" spans="1:6" x14ac:dyDescent="0.25">
      <c r="A1602" s="10"/>
      <c r="B1602" s="10"/>
      <c r="C1602" s="59"/>
      <c r="D1602" s="87"/>
      <c r="E1602" s="89"/>
      <c r="F1602" s="89"/>
    </row>
    <row r="1603" spans="1:6" x14ac:dyDescent="0.25">
      <c r="A1603" s="10"/>
      <c r="B1603" s="10"/>
      <c r="C1603" s="59"/>
      <c r="D1603" s="87"/>
      <c r="E1603" s="89"/>
      <c r="F1603" s="89"/>
    </row>
    <row r="1604" spans="1:6" x14ac:dyDescent="0.25">
      <c r="A1604" s="10"/>
      <c r="B1604" s="10"/>
      <c r="C1604" s="59"/>
      <c r="D1604" s="87"/>
      <c r="E1604" s="89"/>
      <c r="F1604" s="89"/>
    </row>
    <row r="1605" spans="1:6" x14ac:dyDescent="0.25">
      <c r="A1605" s="10"/>
      <c r="B1605" s="10"/>
      <c r="C1605" s="59"/>
      <c r="D1605" s="87"/>
      <c r="E1605" s="89"/>
      <c r="F1605" s="89"/>
    </row>
    <row r="1606" spans="1:6" x14ac:dyDescent="0.25">
      <c r="A1606" s="10"/>
      <c r="B1606" s="10"/>
      <c r="C1606" s="59"/>
      <c r="D1606" s="87"/>
      <c r="E1606" s="89"/>
      <c r="F1606" s="89"/>
    </row>
    <row r="1607" spans="1:6" x14ac:dyDescent="0.25">
      <c r="A1607" s="10"/>
      <c r="B1607" s="10"/>
      <c r="C1607" s="59"/>
      <c r="D1607" s="87"/>
      <c r="E1607" s="89"/>
      <c r="F1607" s="89"/>
    </row>
    <row r="1608" spans="1:6" x14ac:dyDescent="0.25">
      <c r="A1608" s="10"/>
      <c r="B1608" s="10"/>
      <c r="C1608" s="59"/>
      <c r="D1608" s="87"/>
      <c r="E1608" s="89"/>
      <c r="F1608" s="89"/>
    </row>
    <row r="1609" spans="1:6" x14ac:dyDescent="0.25">
      <c r="A1609" s="10"/>
      <c r="B1609" s="10"/>
      <c r="C1609" s="59"/>
      <c r="D1609" s="87"/>
      <c r="E1609" s="89"/>
      <c r="F1609" s="89"/>
    </row>
    <row r="1610" spans="1:6" x14ac:dyDescent="0.25">
      <c r="A1610" s="10"/>
      <c r="B1610" s="10"/>
      <c r="C1610" s="59"/>
      <c r="D1610" s="87"/>
      <c r="E1610" s="89"/>
      <c r="F1610" s="89"/>
    </row>
    <row r="1611" spans="1:6" x14ac:dyDescent="0.25">
      <c r="A1611" s="10"/>
      <c r="B1611" s="10"/>
      <c r="C1611" s="59"/>
      <c r="D1611" s="87"/>
      <c r="E1611" s="89"/>
      <c r="F1611" s="89"/>
    </row>
    <row r="1612" spans="1:6" x14ac:dyDescent="0.25">
      <c r="A1612" s="10"/>
      <c r="B1612" s="10"/>
      <c r="C1612" s="59"/>
      <c r="D1612" s="87"/>
      <c r="E1612" s="89"/>
      <c r="F1612" s="89"/>
    </row>
    <row r="1613" spans="1:6" x14ac:dyDescent="0.25">
      <c r="A1613" s="10"/>
      <c r="B1613" s="10"/>
      <c r="C1613" s="59"/>
      <c r="D1613" s="87"/>
      <c r="E1613" s="89"/>
      <c r="F1613" s="89"/>
    </row>
    <row r="1614" spans="1:6" x14ac:dyDescent="0.25">
      <c r="A1614" s="10"/>
      <c r="B1614" s="10"/>
      <c r="C1614" s="59"/>
      <c r="D1614" s="87"/>
      <c r="E1614" s="89"/>
      <c r="F1614" s="89"/>
    </row>
    <row r="1615" spans="1:6" x14ac:dyDescent="0.25">
      <c r="A1615" s="10"/>
      <c r="B1615" s="10"/>
      <c r="C1615" s="59"/>
      <c r="D1615" s="87"/>
      <c r="E1615" s="89"/>
      <c r="F1615" s="89"/>
    </row>
    <row r="1616" spans="1:6" x14ac:dyDescent="0.25">
      <c r="A1616" s="10"/>
      <c r="B1616" s="10"/>
      <c r="C1616" s="59"/>
      <c r="D1616" s="87"/>
      <c r="E1616" s="89"/>
      <c r="F1616" s="89"/>
    </row>
    <row r="1617" spans="1:6" x14ac:dyDescent="0.25">
      <c r="A1617" s="10"/>
      <c r="B1617" s="10"/>
      <c r="C1617" s="59"/>
      <c r="D1617" s="87"/>
      <c r="E1617" s="89"/>
      <c r="F1617" s="89"/>
    </row>
    <row r="1618" spans="1:6" x14ac:dyDescent="0.25">
      <c r="A1618" s="10"/>
      <c r="B1618" s="10"/>
      <c r="C1618" s="59"/>
      <c r="D1618" s="87"/>
      <c r="E1618" s="89"/>
      <c r="F1618" s="89"/>
    </row>
    <row r="1619" spans="1:6" x14ac:dyDescent="0.25">
      <c r="A1619" s="10"/>
      <c r="B1619" s="10"/>
      <c r="C1619" s="59"/>
      <c r="D1619" s="87"/>
      <c r="E1619" s="89"/>
      <c r="F1619" s="89"/>
    </row>
    <row r="1620" spans="1:6" x14ac:dyDescent="0.25">
      <c r="A1620" s="10"/>
      <c r="B1620" s="10"/>
      <c r="C1620" s="59"/>
      <c r="D1620" s="87"/>
      <c r="E1620" s="89"/>
      <c r="F1620" s="89"/>
    </row>
    <row r="1621" spans="1:6" x14ac:dyDescent="0.25">
      <c r="A1621" s="10"/>
      <c r="B1621" s="10"/>
      <c r="C1621" s="59"/>
      <c r="D1621" s="87"/>
      <c r="E1621" s="89"/>
      <c r="F1621" s="89"/>
    </row>
    <row r="1622" spans="1:6" x14ac:dyDescent="0.25">
      <c r="A1622" s="10"/>
      <c r="B1622" s="10"/>
      <c r="C1622" s="59"/>
      <c r="D1622" s="87"/>
      <c r="E1622" s="89"/>
      <c r="F1622" s="89"/>
    </row>
    <row r="1623" spans="1:6" x14ac:dyDescent="0.25">
      <c r="A1623" s="10"/>
      <c r="B1623" s="10"/>
      <c r="C1623" s="59"/>
      <c r="D1623" s="87"/>
      <c r="E1623" s="89"/>
      <c r="F1623" s="89"/>
    </row>
    <row r="1624" spans="1:6" x14ac:dyDescent="0.25">
      <c r="A1624" s="10"/>
      <c r="B1624" s="10"/>
      <c r="C1624" s="59"/>
      <c r="D1624" s="87"/>
      <c r="E1624" s="89"/>
      <c r="F1624" s="89"/>
    </row>
    <row r="1625" spans="1:6" x14ac:dyDescent="0.25">
      <c r="A1625" s="10"/>
      <c r="B1625" s="10"/>
      <c r="C1625" s="59"/>
      <c r="D1625" s="87"/>
      <c r="E1625" s="89"/>
      <c r="F1625" s="89"/>
    </row>
    <row r="1626" spans="1:6" x14ac:dyDescent="0.25">
      <c r="A1626" s="10"/>
      <c r="B1626" s="10"/>
      <c r="C1626" s="59"/>
      <c r="D1626" s="87"/>
      <c r="E1626" s="89"/>
      <c r="F1626" s="89"/>
    </row>
    <row r="1627" spans="1:6" x14ac:dyDescent="0.25">
      <c r="A1627" s="10"/>
      <c r="B1627" s="10"/>
      <c r="C1627" s="59"/>
      <c r="D1627" s="87"/>
      <c r="E1627" s="89"/>
      <c r="F1627" s="89"/>
    </row>
    <row r="1628" spans="1:6" x14ac:dyDescent="0.25">
      <c r="A1628" s="10"/>
      <c r="B1628" s="10"/>
      <c r="C1628" s="59"/>
      <c r="D1628" s="87"/>
      <c r="E1628" s="89"/>
      <c r="F1628" s="89"/>
    </row>
    <row r="1629" spans="1:6" x14ac:dyDescent="0.25">
      <c r="A1629" s="10"/>
      <c r="B1629" s="10"/>
      <c r="C1629" s="59"/>
      <c r="D1629" s="87"/>
      <c r="E1629" s="89"/>
      <c r="F1629" s="89"/>
    </row>
    <row r="1630" spans="1:6" x14ac:dyDescent="0.25">
      <c r="A1630" s="10"/>
      <c r="B1630" s="10"/>
      <c r="C1630" s="59"/>
      <c r="D1630" s="87"/>
      <c r="E1630" s="89"/>
      <c r="F1630" s="89"/>
    </row>
    <row r="1631" spans="1:6" x14ac:dyDescent="0.25">
      <c r="A1631" s="10"/>
      <c r="B1631" s="10"/>
      <c r="C1631" s="59"/>
      <c r="D1631" s="87"/>
      <c r="E1631" s="89"/>
      <c r="F1631" s="89"/>
    </row>
    <row r="1632" spans="1:6" x14ac:dyDescent="0.25">
      <c r="A1632" s="10"/>
      <c r="B1632" s="10"/>
      <c r="C1632" s="59"/>
      <c r="D1632" s="87"/>
      <c r="E1632" s="89"/>
      <c r="F1632" s="89"/>
    </row>
    <row r="1633" spans="1:6" x14ac:dyDescent="0.25">
      <c r="A1633" s="10"/>
      <c r="B1633" s="10"/>
      <c r="C1633" s="59"/>
      <c r="D1633" s="87"/>
      <c r="E1633" s="89"/>
      <c r="F1633" s="89"/>
    </row>
    <row r="1634" spans="1:6" x14ac:dyDescent="0.25">
      <c r="A1634" s="10"/>
      <c r="B1634" s="10"/>
      <c r="C1634" s="59"/>
      <c r="D1634" s="87"/>
      <c r="E1634" s="89"/>
      <c r="F1634" s="89"/>
    </row>
    <row r="1635" spans="1:6" x14ac:dyDescent="0.25">
      <c r="A1635" s="10"/>
      <c r="B1635" s="10"/>
      <c r="C1635" s="59"/>
      <c r="D1635" s="87"/>
      <c r="E1635" s="89"/>
      <c r="F1635" s="89"/>
    </row>
    <row r="1636" spans="1:6" x14ac:dyDescent="0.25">
      <c r="A1636" s="10"/>
      <c r="B1636" s="10"/>
      <c r="C1636" s="59"/>
      <c r="D1636" s="87"/>
      <c r="E1636" s="89"/>
      <c r="F1636" s="89"/>
    </row>
    <row r="1637" spans="1:6" x14ac:dyDescent="0.25">
      <c r="A1637" s="10"/>
      <c r="B1637" s="10"/>
      <c r="C1637" s="59"/>
      <c r="D1637" s="87"/>
      <c r="E1637" s="89"/>
      <c r="F1637" s="89"/>
    </row>
    <row r="1638" spans="1:6" x14ac:dyDescent="0.25">
      <c r="A1638" s="10"/>
      <c r="B1638" s="10"/>
      <c r="C1638" s="59"/>
      <c r="D1638" s="87"/>
      <c r="E1638" s="89"/>
      <c r="F1638" s="89"/>
    </row>
    <row r="1639" spans="1:6" x14ac:dyDescent="0.25">
      <c r="A1639" s="10"/>
      <c r="B1639" s="10"/>
      <c r="C1639" s="59"/>
      <c r="D1639" s="87"/>
      <c r="E1639" s="89"/>
      <c r="F1639" s="89"/>
    </row>
    <row r="1640" spans="1:6" x14ac:dyDescent="0.25">
      <c r="A1640" s="10"/>
      <c r="B1640" s="10"/>
      <c r="C1640" s="59"/>
      <c r="D1640" s="87"/>
      <c r="E1640" s="89"/>
      <c r="F1640" s="89"/>
    </row>
    <row r="1641" spans="1:6" x14ac:dyDescent="0.25">
      <c r="A1641" s="10"/>
      <c r="B1641" s="10"/>
      <c r="C1641" s="59"/>
      <c r="D1641" s="87"/>
      <c r="E1641" s="89"/>
      <c r="F1641" s="89"/>
    </row>
    <row r="1642" spans="1:6" x14ac:dyDescent="0.25">
      <c r="A1642" s="10"/>
      <c r="B1642" s="10"/>
      <c r="C1642" s="59"/>
      <c r="D1642" s="87"/>
      <c r="E1642" s="89"/>
      <c r="F1642" s="89"/>
    </row>
    <row r="1643" spans="1:6" x14ac:dyDescent="0.25">
      <c r="A1643" s="10"/>
      <c r="B1643" s="10"/>
      <c r="C1643" s="59"/>
      <c r="D1643" s="87"/>
      <c r="E1643" s="89"/>
      <c r="F1643" s="89"/>
    </row>
    <row r="1644" spans="1:6" x14ac:dyDescent="0.25">
      <c r="A1644" s="10"/>
      <c r="B1644" s="10"/>
      <c r="C1644" s="59"/>
      <c r="D1644" s="87"/>
      <c r="E1644" s="89"/>
      <c r="F1644" s="89"/>
    </row>
    <row r="1645" spans="1:6" x14ac:dyDescent="0.25">
      <c r="A1645" s="10"/>
      <c r="B1645" s="10"/>
      <c r="C1645" s="59"/>
      <c r="D1645" s="87"/>
      <c r="E1645" s="89"/>
      <c r="F1645" s="89"/>
    </row>
    <row r="1646" spans="1:6" x14ac:dyDescent="0.25">
      <c r="A1646" s="10"/>
      <c r="B1646" s="10"/>
      <c r="C1646" s="59"/>
      <c r="D1646" s="87"/>
      <c r="E1646" s="89"/>
      <c r="F1646" s="89"/>
    </row>
    <row r="1647" spans="1:6" x14ac:dyDescent="0.25">
      <c r="A1647" s="10"/>
      <c r="B1647" s="10"/>
      <c r="C1647" s="59"/>
      <c r="D1647" s="87"/>
      <c r="E1647" s="89"/>
      <c r="F1647" s="89"/>
    </row>
    <row r="1648" spans="1:6" x14ac:dyDescent="0.25">
      <c r="A1648" s="10"/>
      <c r="B1648" s="10"/>
      <c r="C1648" s="59"/>
      <c r="D1648" s="87"/>
      <c r="E1648" s="89"/>
      <c r="F1648" s="89"/>
    </row>
    <row r="1649" spans="1:6" x14ac:dyDescent="0.25">
      <c r="A1649" s="10"/>
      <c r="B1649" s="10"/>
      <c r="C1649" s="59"/>
      <c r="D1649" s="87"/>
      <c r="E1649" s="89"/>
      <c r="F1649" s="89"/>
    </row>
    <row r="1650" spans="1:6" x14ac:dyDescent="0.25">
      <c r="A1650" s="10"/>
      <c r="B1650" s="10"/>
      <c r="C1650" s="59"/>
      <c r="D1650" s="87"/>
      <c r="E1650" s="89"/>
      <c r="F1650" s="89"/>
    </row>
    <row r="1651" spans="1:6" x14ac:dyDescent="0.25">
      <c r="A1651" s="10"/>
      <c r="B1651" s="10"/>
      <c r="C1651" s="59"/>
      <c r="D1651" s="87"/>
      <c r="E1651" s="89"/>
      <c r="F1651" s="89"/>
    </row>
    <row r="1652" spans="1:6" x14ac:dyDescent="0.25">
      <c r="A1652" s="10"/>
      <c r="B1652" s="10"/>
      <c r="C1652" s="59"/>
      <c r="D1652" s="87"/>
      <c r="E1652" s="89"/>
      <c r="F1652" s="89"/>
    </row>
    <row r="1653" spans="1:6" x14ac:dyDescent="0.25">
      <c r="A1653" s="10"/>
      <c r="B1653" s="10"/>
      <c r="C1653" s="59"/>
      <c r="D1653" s="87"/>
      <c r="E1653" s="89"/>
      <c r="F1653" s="89"/>
    </row>
    <row r="1654" spans="1:6" x14ac:dyDescent="0.25">
      <c r="A1654" s="10"/>
      <c r="B1654" s="10"/>
      <c r="C1654" s="59"/>
      <c r="D1654" s="87"/>
      <c r="E1654" s="89"/>
      <c r="F1654" s="89"/>
    </row>
    <row r="1655" spans="1:6" x14ac:dyDescent="0.25">
      <c r="A1655" s="10"/>
      <c r="B1655" s="10"/>
      <c r="C1655" s="59"/>
      <c r="D1655" s="87"/>
      <c r="E1655" s="89"/>
      <c r="F1655" s="89"/>
    </row>
    <row r="1656" spans="1:6" x14ac:dyDescent="0.25">
      <c r="A1656" s="10"/>
      <c r="B1656" s="10"/>
      <c r="C1656" s="59"/>
      <c r="D1656" s="87"/>
      <c r="E1656" s="89"/>
      <c r="F1656" s="89"/>
    </row>
    <row r="1657" spans="1:6" x14ac:dyDescent="0.25">
      <c r="A1657" s="10"/>
      <c r="B1657" s="10"/>
      <c r="C1657" s="59"/>
      <c r="D1657" s="87"/>
      <c r="E1657" s="89"/>
      <c r="F1657" s="89"/>
    </row>
    <row r="1658" spans="1:6" x14ac:dyDescent="0.25">
      <c r="A1658" s="10"/>
      <c r="B1658" s="10"/>
      <c r="C1658" s="59"/>
      <c r="D1658" s="87"/>
      <c r="E1658" s="89"/>
      <c r="F1658" s="89"/>
    </row>
    <row r="1659" spans="1:6" x14ac:dyDescent="0.25">
      <c r="A1659" s="10"/>
      <c r="B1659" s="10"/>
      <c r="C1659" s="59"/>
      <c r="D1659" s="87"/>
      <c r="E1659" s="89"/>
      <c r="F1659" s="89"/>
    </row>
    <row r="1660" spans="1:6" x14ac:dyDescent="0.25">
      <c r="A1660" s="10"/>
      <c r="B1660" s="10"/>
      <c r="C1660" s="59"/>
      <c r="D1660" s="87"/>
      <c r="E1660" s="89"/>
      <c r="F1660" s="89"/>
    </row>
    <row r="1661" spans="1:6" x14ac:dyDescent="0.25">
      <c r="A1661" s="10"/>
      <c r="B1661" s="10"/>
      <c r="C1661" s="59"/>
      <c r="D1661" s="87"/>
      <c r="E1661" s="89"/>
      <c r="F1661" s="89"/>
    </row>
    <row r="1662" spans="1:6" x14ac:dyDescent="0.25">
      <c r="A1662" s="10"/>
      <c r="B1662" s="10"/>
      <c r="C1662" s="59"/>
      <c r="D1662" s="87"/>
      <c r="E1662" s="89"/>
      <c r="F1662" s="89"/>
    </row>
    <row r="1663" spans="1:6" x14ac:dyDescent="0.25">
      <c r="A1663" s="10"/>
      <c r="B1663" s="10"/>
      <c r="C1663" s="59"/>
      <c r="D1663" s="87"/>
      <c r="E1663" s="89"/>
      <c r="F1663" s="89"/>
    </row>
    <row r="1664" spans="1:6" x14ac:dyDescent="0.25">
      <c r="A1664" s="10"/>
      <c r="B1664" s="10"/>
      <c r="C1664" s="59"/>
      <c r="D1664" s="87"/>
      <c r="E1664" s="89"/>
      <c r="F1664" s="89"/>
    </row>
    <row r="1665" spans="1:6" x14ac:dyDescent="0.25">
      <c r="A1665" s="10"/>
      <c r="B1665" s="10"/>
      <c r="C1665" s="59"/>
      <c r="D1665" s="87"/>
      <c r="E1665" s="89"/>
      <c r="F1665" s="89"/>
    </row>
    <row r="1666" spans="1:6" x14ac:dyDescent="0.25">
      <c r="A1666" s="10"/>
      <c r="B1666" s="10"/>
      <c r="C1666" s="59"/>
      <c r="D1666" s="87"/>
      <c r="E1666" s="89"/>
      <c r="F1666" s="89"/>
    </row>
    <row r="1667" spans="1:6" x14ac:dyDescent="0.25">
      <c r="A1667" s="10"/>
      <c r="B1667" s="10"/>
      <c r="C1667" s="59"/>
      <c r="D1667" s="87"/>
      <c r="E1667" s="89"/>
      <c r="F1667" s="89"/>
    </row>
    <row r="1668" spans="1:6" x14ac:dyDescent="0.25">
      <c r="A1668" s="10"/>
      <c r="B1668" s="10"/>
      <c r="C1668" s="59"/>
      <c r="D1668" s="87"/>
      <c r="E1668" s="89"/>
      <c r="F1668" s="89"/>
    </row>
    <row r="1669" spans="1:6" x14ac:dyDescent="0.25">
      <c r="A1669" s="10"/>
      <c r="B1669" s="10"/>
      <c r="C1669" s="59"/>
      <c r="D1669" s="87"/>
      <c r="E1669" s="89"/>
      <c r="F1669" s="89"/>
    </row>
    <row r="1670" spans="1:6" x14ac:dyDescent="0.25">
      <c r="A1670" s="10"/>
      <c r="B1670" s="10"/>
      <c r="C1670" s="59"/>
      <c r="D1670" s="87"/>
      <c r="E1670" s="89"/>
      <c r="F1670" s="89"/>
    </row>
    <row r="1671" spans="1:6" x14ac:dyDescent="0.25">
      <c r="A1671" s="10"/>
      <c r="B1671" s="10"/>
      <c r="C1671" s="59"/>
      <c r="D1671" s="87"/>
      <c r="E1671" s="89"/>
      <c r="F1671" s="89"/>
    </row>
    <row r="1672" spans="1:6" x14ac:dyDescent="0.25">
      <c r="A1672" s="10"/>
      <c r="B1672" s="10"/>
      <c r="C1672" s="59"/>
      <c r="D1672" s="87"/>
      <c r="E1672" s="89"/>
      <c r="F1672" s="89"/>
    </row>
    <row r="1673" spans="1:6" x14ac:dyDescent="0.25">
      <c r="A1673" s="10"/>
      <c r="B1673" s="10"/>
      <c r="C1673" s="59"/>
      <c r="D1673" s="87"/>
      <c r="E1673" s="89"/>
      <c r="F1673" s="89"/>
    </row>
    <row r="1674" spans="1:6" x14ac:dyDescent="0.25">
      <c r="A1674" s="10"/>
      <c r="B1674" s="10"/>
      <c r="C1674" s="59"/>
      <c r="D1674" s="87"/>
      <c r="E1674" s="89"/>
      <c r="F1674" s="89"/>
    </row>
    <row r="1675" spans="1:6" x14ac:dyDescent="0.25">
      <c r="A1675" s="10"/>
      <c r="B1675" s="10"/>
      <c r="C1675" s="59"/>
      <c r="D1675" s="87"/>
      <c r="E1675" s="89"/>
      <c r="F1675" s="89"/>
    </row>
    <row r="1676" spans="1:6" x14ac:dyDescent="0.25">
      <c r="A1676" s="10"/>
      <c r="B1676" s="10"/>
      <c r="C1676" s="59"/>
      <c r="D1676" s="87"/>
      <c r="E1676" s="89"/>
      <c r="F1676" s="89"/>
    </row>
    <row r="1677" spans="1:6" x14ac:dyDescent="0.25">
      <c r="A1677" s="10"/>
      <c r="B1677" s="10"/>
      <c r="C1677" s="59"/>
      <c r="D1677" s="87"/>
      <c r="E1677" s="89"/>
      <c r="F1677" s="89"/>
    </row>
    <row r="1678" spans="1:6" x14ac:dyDescent="0.25">
      <c r="A1678" s="10"/>
      <c r="B1678" s="10"/>
      <c r="C1678" s="59"/>
      <c r="D1678" s="87"/>
      <c r="E1678" s="89"/>
      <c r="F1678" s="89"/>
    </row>
    <row r="1679" spans="1:6" x14ac:dyDescent="0.25">
      <c r="A1679" s="10"/>
      <c r="B1679" s="10"/>
      <c r="C1679" s="59"/>
      <c r="D1679" s="87"/>
      <c r="E1679" s="89"/>
      <c r="F1679" s="89"/>
    </row>
    <row r="1680" spans="1:6" x14ac:dyDescent="0.25">
      <c r="A1680" s="10"/>
      <c r="B1680" s="10"/>
      <c r="C1680" s="59"/>
      <c r="D1680" s="87"/>
      <c r="E1680" s="89"/>
      <c r="F1680" s="89"/>
    </row>
    <row r="1681" spans="1:6" x14ac:dyDescent="0.25">
      <c r="A1681" s="10"/>
      <c r="B1681" s="10"/>
      <c r="C1681" s="59"/>
      <c r="D1681" s="87"/>
      <c r="E1681" s="89"/>
      <c r="F1681" s="89"/>
    </row>
    <row r="1682" spans="1:6" x14ac:dyDescent="0.25">
      <c r="A1682" s="10"/>
      <c r="B1682" s="10"/>
      <c r="C1682" s="59"/>
      <c r="D1682" s="87"/>
      <c r="E1682" s="89"/>
      <c r="F1682" s="89"/>
    </row>
    <row r="1683" spans="1:6" x14ac:dyDescent="0.25">
      <c r="A1683" s="10"/>
      <c r="B1683" s="10"/>
      <c r="C1683" s="59"/>
      <c r="D1683" s="87"/>
      <c r="E1683" s="89"/>
      <c r="F1683" s="89"/>
    </row>
    <row r="1684" spans="1:6" x14ac:dyDescent="0.25">
      <c r="A1684" s="10"/>
      <c r="B1684" s="10"/>
      <c r="C1684" s="59"/>
      <c r="D1684" s="87"/>
      <c r="E1684" s="89"/>
      <c r="F1684" s="89"/>
    </row>
    <row r="1685" spans="1:6" x14ac:dyDescent="0.25">
      <c r="A1685" s="10"/>
      <c r="B1685" s="10"/>
      <c r="C1685" s="59"/>
      <c r="D1685" s="87"/>
      <c r="E1685" s="89"/>
      <c r="F1685" s="89"/>
    </row>
    <row r="1686" spans="1:6" x14ac:dyDescent="0.25">
      <c r="A1686" s="10"/>
      <c r="B1686" s="10"/>
      <c r="C1686" s="59"/>
      <c r="D1686" s="87"/>
      <c r="E1686" s="89"/>
      <c r="F1686" s="89"/>
    </row>
    <row r="1687" spans="1:6" x14ac:dyDescent="0.25">
      <c r="A1687" s="10"/>
      <c r="B1687" s="10"/>
      <c r="C1687" s="59"/>
      <c r="D1687" s="87"/>
      <c r="E1687" s="89"/>
      <c r="F1687" s="89"/>
    </row>
    <row r="1688" spans="1:6" x14ac:dyDescent="0.25">
      <c r="A1688" s="10"/>
      <c r="B1688" s="10"/>
      <c r="C1688" s="59"/>
      <c r="D1688" s="87"/>
      <c r="E1688" s="89"/>
      <c r="F1688" s="89"/>
    </row>
    <row r="1689" spans="1:6" x14ac:dyDescent="0.25">
      <c r="A1689" s="10"/>
      <c r="B1689" s="10"/>
      <c r="C1689" s="59"/>
      <c r="D1689" s="87"/>
      <c r="E1689" s="89"/>
      <c r="F1689" s="89"/>
    </row>
    <row r="1690" spans="1:6" x14ac:dyDescent="0.25">
      <c r="A1690" s="10"/>
      <c r="B1690" s="10"/>
      <c r="C1690" s="59"/>
      <c r="D1690" s="87"/>
      <c r="E1690" s="89"/>
      <c r="F1690" s="89"/>
    </row>
    <row r="1691" spans="1:6" x14ac:dyDescent="0.25">
      <c r="A1691" s="10"/>
      <c r="B1691" s="10"/>
      <c r="C1691" s="59"/>
      <c r="D1691" s="87"/>
      <c r="E1691" s="89"/>
      <c r="F1691" s="89"/>
    </row>
    <row r="1692" spans="1:6" x14ac:dyDescent="0.25">
      <c r="A1692" s="10"/>
      <c r="B1692" s="10"/>
      <c r="C1692" s="59"/>
      <c r="D1692" s="87"/>
      <c r="E1692" s="89"/>
      <c r="F1692" s="89"/>
    </row>
    <row r="1693" spans="1:6" x14ac:dyDescent="0.25">
      <c r="A1693" s="10"/>
      <c r="B1693" s="10"/>
      <c r="C1693" s="59"/>
      <c r="D1693" s="87"/>
      <c r="E1693" s="89"/>
      <c r="F1693" s="89"/>
    </row>
    <row r="1694" spans="1:6" x14ac:dyDescent="0.25">
      <c r="A1694" s="10"/>
      <c r="B1694" s="10"/>
      <c r="C1694" s="59"/>
      <c r="D1694" s="87"/>
      <c r="E1694" s="89"/>
      <c r="F1694" s="89"/>
    </row>
    <row r="1695" spans="1:6" x14ac:dyDescent="0.25">
      <c r="A1695" s="10"/>
      <c r="B1695" s="10"/>
      <c r="C1695" s="59"/>
      <c r="D1695" s="87"/>
      <c r="E1695" s="89"/>
      <c r="F1695" s="89"/>
    </row>
    <row r="1696" spans="1:6" x14ac:dyDescent="0.25">
      <c r="A1696" s="10"/>
      <c r="B1696" s="10"/>
      <c r="C1696" s="59"/>
      <c r="D1696" s="87"/>
      <c r="E1696" s="89"/>
      <c r="F1696" s="89"/>
    </row>
    <row r="1697" spans="1:6" x14ac:dyDescent="0.25">
      <c r="A1697" s="10"/>
      <c r="B1697" s="10"/>
      <c r="C1697" s="59"/>
      <c r="D1697" s="87"/>
      <c r="E1697" s="89"/>
      <c r="F1697" s="89"/>
    </row>
    <row r="1698" spans="1:6" x14ac:dyDescent="0.25">
      <c r="A1698" s="10"/>
      <c r="B1698" s="10"/>
      <c r="C1698" s="59"/>
      <c r="D1698" s="87"/>
      <c r="E1698" s="89"/>
      <c r="F1698" s="89"/>
    </row>
    <row r="1699" spans="1:6" x14ac:dyDescent="0.25">
      <c r="A1699" s="10"/>
      <c r="B1699" s="10"/>
      <c r="C1699" s="59"/>
      <c r="D1699" s="87"/>
      <c r="E1699" s="89"/>
      <c r="F1699" s="89"/>
    </row>
    <row r="1700" spans="1:6" x14ac:dyDescent="0.25">
      <c r="A1700" s="10"/>
      <c r="B1700" s="10"/>
      <c r="C1700" s="59"/>
      <c r="D1700" s="87"/>
      <c r="E1700" s="89"/>
      <c r="F1700" s="89"/>
    </row>
    <row r="1701" spans="1:6" x14ac:dyDescent="0.25">
      <c r="A1701" s="10"/>
      <c r="B1701" s="10"/>
      <c r="C1701" s="59"/>
      <c r="D1701" s="87"/>
      <c r="E1701" s="89"/>
      <c r="F1701" s="89"/>
    </row>
    <row r="1702" spans="1:6" x14ac:dyDescent="0.25">
      <c r="A1702" s="10"/>
      <c r="B1702" s="10"/>
      <c r="C1702" s="59"/>
      <c r="D1702" s="87"/>
      <c r="E1702" s="89"/>
      <c r="F1702" s="89"/>
    </row>
    <row r="1703" spans="1:6" x14ac:dyDescent="0.25">
      <c r="A1703" s="10"/>
      <c r="B1703" s="10"/>
      <c r="C1703" s="59"/>
      <c r="D1703" s="87"/>
      <c r="E1703" s="89"/>
      <c r="F1703" s="89"/>
    </row>
    <row r="1704" spans="1:6" x14ac:dyDescent="0.25">
      <c r="A1704" s="10"/>
      <c r="B1704" s="10"/>
      <c r="C1704" s="59"/>
      <c r="D1704" s="87"/>
      <c r="E1704" s="89"/>
      <c r="F1704" s="89"/>
    </row>
    <row r="1705" spans="1:6" x14ac:dyDescent="0.25">
      <c r="A1705" s="10"/>
      <c r="B1705" s="10"/>
      <c r="C1705" s="59"/>
      <c r="D1705" s="87"/>
      <c r="E1705" s="89"/>
      <c r="F1705" s="89"/>
    </row>
    <row r="1706" spans="1:6" x14ac:dyDescent="0.25">
      <c r="A1706" s="10"/>
      <c r="B1706" s="10"/>
      <c r="C1706" s="59"/>
      <c r="D1706" s="87"/>
      <c r="E1706" s="89"/>
      <c r="F1706" s="89"/>
    </row>
    <row r="1707" spans="1:6" x14ac:dyDescent="0.25">
      <c r="A1707" s="10"/>
      <c r="B1707" s="10"/>
      <c r="C1707" s="59"/>
      <c r="D1707" s="87"/>
      <c r="E1707" s="89"/>
      <c r="F1707" s="89"/>
    </row>
    <row r="1708" spans="1:6" x14ac:dyDescent="0.25">
      <c r="A1708" s="10"/>
      <c r="B1708" s="10"/>
      <c r="C1708" s="59"/>
      <c r="D1708" s="87"/>
      <c r="E1708" s="89"/>
      <c r="F1708" s="89"/>
    </row>
    <row r="1709" spans="1:6" x14ac:dyDescent="0.25">
      <c r="A1709" s="10"/>
      <c r="B1709" s="10"/>
      <c r="C1709" s="59"/>
      <c r="D1709" s="87"/>
      <c r="E1709" s="89"/>
      <c r="F1709" s="89"/>
    </row>
    <row r="1710" spans="1:6" x14ac:dyDescent="0.25">
      <c r="A1710" s="10"/>
      <c r="B1710" s="10"/>
      <c r="C1710" s="59"/>
      <c r="D1710" s="87"/>
      <c r="E1710" s="89"/>
      <c r="F1710" s="89"/>
    </row>
    <row r="1711" spans="1:6" x14ac:dyDescent="0.25">
      <c r="A1711" s="10"/>
      <c r="B1711" s="10"/>
      <c r="C1711" s="59"/>
      <c r="D1711" s="87"/>
      <c r="E1711" s="89"/>
      <c r="F1711" s="89"/>
    </row>
    <row r="1712" spans="1:6" x14ac:dyDescent="0.25">
      <c r="A1712" s="10"/>
      <c r="B1712" s="10"/>
      <c r="C1712" s="59"/>
      <c r="D1712" s="87"/>
      <c r="E1712" s="89"/>
      <c r="F1712" s="89"/>
    </row>
    <row r="1713" spans="1:6" x14ac:dyDescent="0.25">
      <c r="A1713" s="10"/>
      <c r="B1713" s="10"/>
      <c r="C1713" s="59"/>
      <c r="D1713" s="87"/>
      <c r="E1713" s="89"/>
      <c r="F1713" s="89"/>
    </row>
    <row r="1714" spans="1:6" x14ac:dyDescent="0.25">
      <c r="A1714" s="10"/>
      <c r="B1714" s="10"/>
      <c r="C1714" s="59"/>
      <c r="D1714" s="87"/>
      <c r="E1714" s="89"/>
      <c r="F1714" s="89"/>
    </row>
    <row r="1715" spans="1:6" x14ac:dyDescent="0.25">
      <c r="A1715" s="10"/>
      <c r="B1715" s="10"/>
      <c r="C1715" s="59"/>
      <c r="D1715" s="87"/>
      <c r="E1715" s="89"/>
      <c r="F1715" s="89"/>
    </row>
    <row r="1716" spans="1:6" x14ac:dyDescent="0.25">
      <c r="A1716" s="10"/>
      <c r="B1716" s="10"/>
      <c r="C1716" s="59"/>
      <c r="D1716" s="87"/>
      <c r="E1716" s="89"/>
      <c r="F1716" s="89"/>
    </row>
    <row r="1717" spans="1:6" x14ac:dyDescent="0.25">
      <c r="A1717" s="10"/>
      <c r="B1717" s="10"/>
      <c r="C1717" s="59"/>
      <c r="D1717" s="87"/>
      <c r="E1717" s="89"/>
      <c r="F1717" s="89"/>
    </row>
    <row r="1718" spans="1:6" x14ac:dyDescent="0.25">
      <c r="A1718" s="10"/>
      <c r="B1718" s="10"/>
      <c r="C1718" s="59"/>
      <c r="D1718" s="87"/>
      <c r="E1718" s="89"/>
      <c r="F1718" s="89"/>
    </row>
    <row r="1719" spans="1:6" x14ac:dyDescent="0.25">
      <c r="A1719" s="10"/>
      <c r="B1719" s="10"/>
      <c r="C1719" s="59"/>
      <c r="D1719" s="87"/>
      <c r="E1719" s="89"/>
      <c r="F1719" s="89"/>
    </row>
    <row r="1720" spans="1:6" x14ac:dyDescent="0.25">
      <c r="A1720" s="10"/>
      <c r="B1720" s="10"/>
      <c r="C1720" s="59"/>
      <c r="D1720" s="87"/>
      <c r="E1720" s="89"/>
      <c r="F1720" s="89"/>
    </row>
    <row r="1721" spans="1:6" x14ac:dyDescent="0.25">
      <c r="A1721" s="10"/>
      <c r="B1721" s="10"/>
      <c r="C1721" s="59"/>
      <c r="D1721" s="87"/>
      <c r="E1721" s="89"/>
      <c r="F1721" s="89"/>
    </row>
    <row r="1722" spans="1:6" x14ac:dyDescent="0.25">
      <c r="A1722" s="10"/>
      <c r="B1722" s="10"/>
      <c r="C1722" s="59"/>
      <c r="D1722" s="87"/>
      <c r="E1722" s="89"/>
      <c r="F1722" s="89"/>
    </row>
    <row r="1723" spans="1:6" x14ac:dyDescent="0.25">
      <c r="A1723" s="10"/>
      <c r="B1723" s="10"/>
      <c r="C1723" s="59"/>
      <c r="D1723" s="87"/>
      <c r="E1723" s="89"/>
      <c r="F1723" s="89"/>
    </row>
    <row r="1724" spans="1:6" x14ac:dyDescent="0.25">
      <c r="A1724" s="10"/>
      <c r="B1724" s="10"/>
      <c r="C1724" s="59"/>
      <c r="D1724" s="87"/>
      <c r="E1724" s="89"/>
      <c r="F1724" s="89"/>
    </row>
    <row r="1725" spans="1:6" x14ac:dyDescent="0.25">
      <c r="A1725" s="10"/>
      <c r="B1725" s="10"/>
      <c r="C1725" s="59"/>
      <c r="D1725" s="87"/>
      <c r="E1725" s="89"/>
      <c r="F1725" s="89"/>
    </row>
    <row r="1726" spans="1:6" x14ac:dyDescent="0.25">
      <c r="A1726" s="10"/>
      <c r="B1726" s="10"/>
      <c r="C1726" s="59"/>
      <c r="D1726" s="87"/>
      <c r="E1726" s="89"/>
      <c r="F1726" s="89"/>
    </row>
    <row r="1727" spans="1:6" x14ac:dyDescent="0.25">
      <c r="A1727" s="10"/>
      <c r="B1727" s="10"/>
      <c r="C1727" s="59"/>
      <c r="D1727" s="87"/>
      <c r="E1727" s="89"/>
      <c r="F1727" s="89"/>
    </row>
    <row r="1728" spans="1:6" x14ac:dyDescent="0.25">
      <c r="A1728" s="10"/>
      <c r="B1728" s="10"/>
      <c r="C1728" s="59"/>
      <c r="D1728" s="87"/>
      <c r="E1728" s="89"/>
      <c r="F1728" s="89"/>
    </row>
    <row r="1729" spans="1:6" x14ac:dyDescent="0.25">
      <c r="A1729" s="10"/>
      <c r="B1729" s="10"/>
      <c r="C1729" s="59"/>
      <c r="D1729" s="87"/>
      <c r="E1729" s="89"/>
      <c r="F1729" s="89"/>
    </row>
    <row r="1730" spans="1:6" x14ac:dyDescent="0.25">
      <c r="A1730" s="10"/>
      <c r="B1730" s="10"/>
      <c r="C1730" s="59"/>
      <c r="D1730" s="87"/>
      <c r="E1730" s="89"/>
      <c r="F1730" s="89"/>
    </row>
    <row r="1731" spans="1:6" x14ac:dyDescent="0.25">
      <c r="A1731" s="10"/>
      <c r="B1731" s="10"/>
      <c r="C1731" s="59"/>
      <c r="D1731" s="87"/>
      <c r="E1731" s="89"/>
      <c r="F1731" s="89"/>
    </row>
    <row r="1732" spans="1:6" x14ac:dyDescent="0.25">
      <c r="A1732" s="10"/>
      <c r="B1732" s="10"/>
      <c r="C1732" s="59"/>
      <c r="D1732" s="87"/>
      <c r="E1732" s="89"/>
      <c r="F1732" s="89"/>
    </row>
    <row r="1733" spans="1:6" x14ac:dyDescent="0.25">
      <c r="A1733" s="10"/>
      <c r="B1733" s="10"/>
      <c r="C1733" s="59"/>
      <c r="D1733" s="87"/>
      <c r="E1733" s="89"/>
      <c r="F1733" s="89"/>
    </row>
    <row r="1734" spans="1:6" x14ac:dyDescent="0.25">
      <c r="A1734" s="10"/>
      <c r="B1734" s="10"/>
      <c r="C1734" s="59"/>
      <c r="D1734" s="87"/>
      <c r="E1734" s="89"/>
      <c r="F1734" s="89"/>
    </row>
    <row r="1735" spans="1:6" x14ac:dyDescent="0.25">
      <c r="A1735" s="10"/>
      <c r="B1735" s="10"/>
      <c r="C1735" s="59"/>
      <c r="D1735" s="87"/>
      <c r="E1735" s="89"/>
      <c r="F1735" s="89"/>
    </row>
    <row r="1736" spans="1:6" x14ac:dyDescent="0.25">
      <c r="A1736" s="10"/>
      <c r="B1736" s="10"/>
      <c r="C1736" s="59"/>
      <c r="D1736" s="87"/>
      <c r="E1736" s="89"/>
      <c r="F1736" s="89"/>
    </row>
    <row r="1737" spans="1:6" x14ac:dyDescent="0.25">
      <c r="A1737" s="10"/>
      <c r="B1737" s="10"/>
      <c r="C1737" s="59"/>
      <c r="D1737" s="87"/>
      <c r="E1737" s="89"/>
      <c r="F1737" s="89"/>
    </row>
    <row r="1738" spans="1:6" x14ac:dyDescent="0.25">
      <c r="A1738" s="10"/>
      <c r="B1738" s="10"/>
      <c r="C1738" s="59"/>
      <c r="D1738" s="87"/>
      <c r="E1738" s="89"/>
      <c r="F1738" s="89"/>
    </row>
    <row r="1739" spans="1:6" x14ac:dyDescent="0.25">
      <c r="A1739" s="10"/>
      <c r="B1739" s="10"/>
      <c r="C1739" s="59"/>
      <c r="D1739" s="87"/>
      <c r="E1739" s="89"/>
      <c r="F1739" s="89"/>
    </row>
    <row r="1740" spans="1:6" x14ac:dyDescent="0.25">
      <c r="A1740" s="10"/>
      <c r="B1740" s="10"/>
      <c r="C1740" s="59"/>
      <c r="D1740" s="87"/>
      <c r="E1740" s="89"/>
      <c r="F1740" s="89"/>
    </row>
    <row r="1741" spans="1:6" x14ac:dyDescent="0.25">
      <c r="A1741" s="10"/>
      <c r="B1741" s="10"/>
      <c r="C1741" s="59"/>
      <c r="D1741" s="87"/>
      <c r="E1741" s="89"/>
      <c r="F1741" s="89"/>
    </row>
    <row r="1742" spans="1:6" x14ac:dyDescent="0.25">
      <c r="A1742" s="10"/>
      <c r="B1742" s="10"/>
      <c r="C1742" s="59"/>
      <c r="D1742" s="87"/>
      <c r="E1742" s="89"/>
      <c r="F1742" s="89"/>
    </row>
    <row r="1743" spans="1:6" x14ac:dyDescent="0.25">
      <c r="A1743" s="10"/>
      <c r="B1743" s="10"/>
      <c r="C1743" s="59"/>
      <c r="D1743" s="87"/>
      <c r="E1743" s="89"/>
      <c r="F1743" s="89"/>
    </row>
    <row r="1744" spans="1:6" x14ac:dyDescent="0.25">
      <c r="A1744" s="10"/>
      <c r="B1744" s="10"/>
      <c r="C1744" s="59"/>
      <c r="D1744" s="87"/>
      <c r="E1744" s="89"/>
      <c r="F1744" s="89"/>
    </row>
    <row r="1745" spans="1:6" x14ac:dyDescent="0.25">
      <c r="A1745" s="10"/>
      <c r="B1745" s="10"/>
      <c r="C1745" s="59"/>
      <c r="D1745" s="87"/>
      <c r="E1745" s="89"/>
      <c r="F1745" s="89"/>
    </row>
    <row r="1746" spans="1:6" x14ac:dyDescent="0.25">
      <c r="A1746" s="10"/>
      <c r="B1746" s="10"/>
      <c r="C1746" s="59"/>
      <c r="D1746" s="87"/>
      <c r="E1746" s="89"/>
      <c r="F1746" s="89"/>
    </row>
    <row r="1747" spans="1:6" x14ac:dyDescent="0.25">
      <c r="A1747" s="10"/>
      <c r="B1747" s="10"/>
      <c r="C1747" s="59"/>
      <c r="D1747" s="87"/>
      <c r="E1747" s="89"/>
      <c r="F1747" s="89"/>
    </row>
    <row r="1748" spans="1:6" x14ac:dyDescent="0.25">
      <c r="A1748" s="10"/>
      <c r="B1748" s="10"/>
      <c r="C1748" s="59"/>
      <c r="D1748" s="87"/>
      <c r="E1748" s="89"/>
      <c r="F1748" s="89"/>
    </row>
    <row r="1749" spans="1:6" x14ac:dyDescent="0.25">
      <c r="A1749" s="10"/>
      <c r="B1749" s="10"/>
      <c r="C1749" s="59"/>
      <c r="D1749" s="87"/>
      <c r="E1749" s="89"/>
      <c r="F1749" s="89"/>
    </row>
    <row r="1750" spans="1:6" x14ac:dyDescent="0.25">
      <c r="A1750" s="10"/>
      <c r="B1750" s="10"/>
      <c r="C1750" s="59"/>
      <c r="D1750" s="87"/>
      <c r="E1750" s="89"/>
      <c r="F1750" s="89"/>
    </row>
    <row r="1751" spans="1:6" x14ac:dyDescent="0.25">
      <c r="A1751" s="10"/>
      <c r="B1751" s="10"/>
      <c r="C1751" s="59"/>
      <c r="D1751" s="87"/>
      <c r="E1751" s="89"/>
      <c r="F1751" s="89"/>
    </row>
    <row r="1752" spans="1:6" x14ac:dyDescent="0.25">
      <c r="A1752" s="10"/>
      <c r="B1752" s="10"/>
      <c r="C1752" s="59"/>
      <c r="D1752" s="87"/>
      <c r="E1752" s="89"/>
      <c r="F1752" s="89"/>
    </row>
    <row r="1753" spans="1:6" x14ac:dyDescent="0.25">
      <c r="A1753" s="10"/>
      <c r="B1753" s="10"/>
      <c r="C1753" s="59"/>
      <c r="D1753" s="87"/>
      <c r="E1753" s="89"/>
      <c r="F1753" s="89"/>
    </row>
    <row r="1754" spans="1:6" x14ac:dyDescent="0.25">
      <c r="A1754" s="10"/>
      <c r="B1754" s="10"/>
      <c r="C1754" s="59"/>
      <c r="D1754" s="87"/>
      <c r="E1754" s="89"/>
      <c r="F1754" s="89"/>
    </row>
    <row r="1755" spans="1:6" x14ac:dyDescent="0.25">
      <c r="A1755" s="10"/>
      <c r="B1755" s="10"/>
      <c r="C1755" s="59"/>
      <c r="D1755" s="87"/>
      <c r="E1755" s="89"/>
      <c r="F1755" s="89"/>
    </row>
    <row r="1756" spans="1:6" x14ac:dyDescent="0.25">
      <c r="A1756" s="10"/>
      <c r="B1756" s="10"/>
      <c r="C1756" s="59"/>
      <c r="D1756" s="87"/>
      <c r="E1756" s="89"/>
      <c r="F1756" s="89"/>
    </row>
    <row r="1757" spans="1:6" x14ac:dyDescent="0.25">
      <c r="A1757" s="10"/>
      <c r="B1757" s="10"/>
      <c r="C1757" s="59"/>
      <c r="D1757" s="87"/>
      <c r="E1757" s="89"/>
      <c r="F1757" s="89"/>
    </row>
    <row r="1758" spans="1:6" x14ac:dyDescent="0.25">
      <c r="A1758" s="10"/>
      <c r="B1758" s="10"/>
      <c r="C1758" s="59"/>
      <c r="D1758" s="87"/>
      <c r="E1758" s="89"/>
      <c r="F1758" s="89"/>
    </row>
    <row r="1759" spans="1:6" x14ac:dyDescent="0.25">
      <c r="A1759" s="10"/>
      <c r="B1759" s="10"/>
      <c r="C1759" s="59"/>
      <c r="D1759" s="87"/>
      <c r="E1759" s="89"/>
      <c r="F1759" s="89"/>
    </row>
    <row r="1760" spans="1:6" x14ac:dyDescent="0.25">
      <c r="A1760" s="10"/>
      <c r="B1760" s="10"/>
      <c r="C1760" s="59"/>
      <c r="D1760" s="87"/>
      <c r="E1760" s="89"/>
      <c r="F1760" s="89"/>
    </row>
    <row r="1761" spans="1:6" x14ac:dyDescent="0.25">
      <c r="A1761" s="10"/>
      <c r="B1761" s="10"/>
      <c r="C1761" s="59"/>
      <c r="D1761" s="87"/>
      <c r="E1761" s="89"/>
      <c r="F1761" s="89"/>
    </row>
    <row r="1762" spans="1:6" x14ac:dyDescent="0.25">
      <c r="A1762" s="10"/>
      <c r="B1762" s="10"/>
      <c r="C1762" s="59"/>
      <c r="D1762" s="87"/>
      <c r="E1762" s="89"/>
      <c r="F1762" s="89"/>
    </row>
    <row r="1763" spans="1:6" x14ac:dyDescent="0.25">
      <c r="A1763" s="10"/>
      <c r="B1763" s="10"/>
      <c r="C1763" s="59"/>
      <c r="D1763" s="87"/>
      <c r="E1763" s="89"/>
      <c r="F1763" s="89"/>
    </row>
    <row r="1764" spans="1:6" x14ac:dyDescent="0.25">
      <c r="A1764" s="10"/>
      <c r="B1764" s="10"/>
      <c r="C1764" s="59"/>
      <c r="D1764" s="87"/>
      <c r="E1764" s="89"/>
      <c r="F1764" s="89"/>
    </row>
    <row r="1765" spans="1:6" x14ac:dyDescent="0.25">
      <c r="A1765" s="10"/>
      <c r="B1765" s="10"/>
      <c r="C1765" s="59"/>
      <c r="D1765" s="87"/>
      <c r="E1765" s="89"/>
      <c r="F1765" s="89"/>
    </row>
    <row r="1766" spans="1:6" x14ac:dyDescent="0.25">
      <c r="A1766" s="10"/>
      <c r="B1766" s="10"/>
      <c r="C1766" s="59"/>
      <c r="D1766" s="87"/>
      <c r="E1766" s="89"/>
      <c r="F1766" s="89"/>
    </row>
    <row r="1767" spans="1:6" x14ac:dyDescent="0.25">
      <c r="A1767" s="10"/>
      <c r="B1767" s="10"/>
      <c r="C1767" s="59"/>
      <c r="D1767" s="87"/>
      <c r="E1767" s="89"/>
      <c r="F1767" s="89"/>
    </row>
    <row r="1768" spans="1:6" x14ac:dyDescent="0.25">
      <c r="A1768" s="10"/>
      <c r="B1768" s="10"/>
      <c r="C1768" s="59"/>
      <c r="D1768" s="87"/>
      <c r="E1768" s="89"/>
      <c r="F1768" s="89"/>
    </row>
    <row r="1769" spans="1:6" x14ac:dyDescent="0.25">
      <c r="A1769" s="10"/>
      <c r="B1769" s="10"/>
      <c r="C1769" s="59"/>
      <c r="D1769" s="87"/>
      <c r="E1769" s="89"/>
      <c r="F1769" s="89"/>
    </row>
    <row r="1770" spans="1:6" x14ac:dyDescent="0.25">
      <c r="A1770" s="10"/>
      <c r="B1770" s="10"/>
      <c r="C1770" s="59"/>
      <c r="D1770" s="87"/>
      <c r="E1770" s="89"/>
      <c r="F1770" s="89"/>
    </row>
    <row r="1771" spans="1:6" x14ac:dyDescent="0.25">
      <c r="A1771" s="10"/>
      <c r="B1771" s="10"/>
      <c r="C1771" s="59"/>
      <c r="D1771" s="87"/>
      <c r="E1771" s="89"/>
      <c r="F1771" s="89"/>
    </row>
    <row r="1772" spans="1:6" x14ac:dyDescent="0.25">
      <c r="A1772" s="10"/>
      <c r="B1772" s="10"/>
      <c r="C1772" s="59"/>
      <c r="D1772" s="87"/>
      <c r="E1772" s="89"/>
      <c r="F1772" s="89"/>
    </row>
    <row r="1773" spans="1:6" x14ac:dyDescent="0.25">
      <c r="A1773" s="10"/>
      <c r="B1773" s="10"/>
      <c r="C1773" s="59"/>
      <c r="D1773" s="87"/>
      <c r="E1773" s="89"/>
      <c r="F1773" s="89"/>
    </row>
    <row r="1774" spans="1:6" x14ac:dyDescent="0.25">
      <c r="A1774" s="10"/>
      <c r="B1774" s="10"/>
      <c r="C1774" s="59"/>
      <c r="D1774" s="87"/>
      <c r="E1774" s="89"/>
      <c r="F1774" s="89"/>
    </row>
    <row r="1775" spans="1:6" x14ac:dyDescent="0.25">
      <c r="A1775" s="10"/>
      <c r="B1775" s="10"/>
      <c r="C1775" s="59"/>
      <c r="D1775" s="87"/>
      <c r="E1775" s="89"/>
      <c r="F1775" s="89"/>
    </row>
    <row r="1776" spans="1:6" x14ac:dyDescent="0.25">
      <c r="A1776" s="10"/>
      <c r="B1776" s="10"/>
      <c r="C1776" s="59"/>
      <c r="D1776" s="87"/>
      <c r="E1776" s="89"/>
      <c r="F1776" s="89"/>
    </row>
    <row r="1777" spans="1:6" x14ac:dyDescent="0.25">
      <c r="A1777" s="10"/>
      <c r="B1777" s="10"/>
      <c r="C1777" s="59"/>
      <c r="D1777" s="87"/>
      <c r="E1777" s="89"/>
      <c r="F1777" s="89"/>
    </row>
    <row r="1778" spans="1:6" x14ac:dyDescent="0.25">
      <c r="A1778" s="10"/>
      <c r="B1778" s="10"/>
      <c r="C1778" s="59"/>
      <c r="D1778" s="87"/>
      <c r="E1778" s="89"/>
      <c r="F1778" s="89"/>
    </row>
    <row r="1779" spans="1:6" x14ac:dyDescent="0.25">
      <c r="A1779" s="10"/>
      <c r="B1779" s="10"/>
      <c r="C1779" s="59"/>
      <c r="D1779" s="87"/>
      <c r="E1779" s="89"/>
      <c r="F1779" s="89"/>
    </row>
    <row r="1780" spans="1:6" x14ac:dyDescent="0.25">
      <c r="A1780" s="10"/>
      <c r="B1780" s="10"/>
      <c r="C1780" s="59"/>
      <c r="D1780" s="87"/>
      <c r="E1780" s="89"/>
      <c r="F1780" s="89"/>
    </row>
    <row r="1781" spans="1:6" x14ac:dyDescent="0.25">
      <c r="A1781" s="10"/>
      <c r="B1781" s="10"/>
      <c r="C1781" s="59"/>
      <c r="D1781" s="87"/>
      <c r="E1781" s="89"/>
      <c r="F1781" s="89"/>
    </row>
    <row r="1782" spans="1:6" x14ac:dyDescent="0.25">
      <c r="A1782" s="10"/>
      <c r="B1782" s="10"/>
      <c r="C1782" s="59"/>
      <c r="D1782" s="87"/>
      <c r="E1782" s="89"/>
      <c r="F1782" s="89"/>
    </row>
    <row r="1783" spans="1:6" x14ac:dyDescent="0.25">
      <c r="A1783" s="10"/>
      <c r="B1783" s="10"/>
      <c r="C1783" s="59"/>
      <c r="D1783" s="87"/>
      <c r="E1783" s="89"/>
      <c r="F1783" s="89"/>
    </row>
    <row r="1784" spans="1:6" x14ac:dyDescent="0.25">
      <c r="A1784" s="10"/>
      <c r="B1784" s="10"/>
      <c r="C1784" s="59"/>
      <c r="D1784" s="87"/>
      <c r="E1784" s="89"/>
      <c r="F1784" s="89"/>
    </row>
    <row r="1785" spans="1:6" x14ac:dyDescent="0.25">
      <c r="A1785" s="10"/>
      <c r="B1785" s="10"/>
      <c r="C1785" s="59"/>
      <c r="D1785" s="87"/>
      <c r="E1785" s="89"/>
      <c r="F1785" s="89"/>
    </row>
    <row r="1786" spans="1:6" x14ac:dyDescent="0.25">
      <c r="A1786" s="10"/>
      <c r="B1786" s="10"/>
      <c r="C1786" s="59"/>
      <c r="D1786" s="87"/>
      <c r="E1786" s="89"/>
      <c r="F1786" s="89"/>
    </row>
    <row r="1787" spans="1:6" x14ac:dyDescent="0.25">
      <c r="A1787" s="10"/>
      <c r="B1787" s="10"/>
      <c r="C1787" s="59"/>
      <c r="D1787" s="87"/>
      <c r="E1787" s="89"/>
      <c r="F1787" s="89"/>
    </row>
    <row r="1788" spans="1:6" x14ac:dyDescent="0.25">
      <c r="A1788" s="10"/>
      <c r="B1788" s="10"/>
      <c r="C1788" s="59"/>
      <c r="D1788" s="87"/>
      <c r="E1788" s="89"/>
      <c r="F1788" s="89"/>
    </row>
    <row r="1789" spans="1:6" x14ac:dyDescent="0.25">
      <c r="A1789" s="10"/>
      <c r="B1789" s="10"/>
      <c r="C1789" s="59"/>
      <c r="D1789" s="87"/>
      <c r="E1789" s="89"/>
      <c r="F1789" s="89"/>
    </row>
    <row r="1790" spans="1:6" x14ac:dyDescent="0.25">
      <c r="A1790" s="10"/>
      <c r="B1790" s="10"/>
      <c r="C1790" s="59"/>
      <c r="D1790" s="87"/>
      <c r="E1790" s="89"/>
      <c r="F1790" s="89"/>
    </row>
    <row r="1791" spans="1:6" x14ac:dyDescent="0.25">
      <c r="A1791" s="10"/>
      <c r="B1791" s="10"/>
      <c r="C1791" s="59"/>
      <c r="D1791" s="87"/>
      <c r="E1791" s="89"/>
      <c r="F1791" s="89"/>
    </row>
    <row r="1792" spans="1:6" x14ac:dyDescent="0.25">
      <c r="A1792" s="10"/>
      <c r="B1792" s="10"/>
      <c r="C1792" s="59"/>
      <c r="D1792" s="87"/>
      <c r="E1792" s="89"/>
      <c r="F1792" s="89"/>
    </row>
    <row r="1793" spans="1:6" x14ac:dyDescent="0.25">
      <c r="A1793" s="10"/>
      <c r="B1793" s="10"/>
      <c r="C1793" s="59"/>
      <c r="D1793" s="87"/>
      <c r="E1793" s="89"/>
      <c r="F1793" s="89"/>
    </row>
    <row r="1794" spans="1:6" x14ac:dyDescent="0.25">
      <c r="A1794" s="10"/>
      <c r="B1794" s="10"/>
      <c r="C1794" s="59"/>
      <c r="D1794" s="87"/>
      <c r="E1794" s="89"/>
      <c r="F1794" s="89"/>
    </row>
    <row r="1795" spans="1:6" x14ac:dyDescent="0.25">
      <c r="A1795" s="10"/>
      <c r="B1795" s="10"/>
      <c r="C1795" s="59"/>
      <c r="D1795" s="87"/>
      <c r="E1795" s="89"/>
      <c r="F1795" s="89"/>
    </row>
    <row r="1796" spans="1:6" x14ac:dyDescent="0.25">
      <c r="A1796" s="10"/>
      <c r="B1796" s="10"/>
      <c r="C1796" s="59"/>
      <c r="D1796" s="87"/>
      <c r="E1796" s="89"/>
      <c r="F1796" s="89"/>
    </row>
    <row r="1797" spans="1:6" x14ac:dyDescent="0.25">
      <c r="A1797" s="10"/>
      <c r="B1797" s="10"/>
      <c r="C1797" s="59"/>
      <c r="D1797" s="87"/>
      <c r="E1797" s="89"/>
      <c r="F1797" s="89"/>
    </row>
    <row r="1798" spans="1:6" x14ac:dyDescent="0.25">
      <c r="A1798" s="10"/>
      <c r="B1798" s="10"/>
      <c r="C1798" s="59"/>
      <c r="D1798" s="87"/>
      <c r="E1798" s="89"/>
      <c r="F1798" s="89"/>
    </row>
    <row r="1799" spans="1:6" x14ac:dyDescent="0.25">
      <c r="A1799" s="10"/>
      <c r="B1799" s="10"/>
      <c r="C1799" s="59"/>
      <c r="D1799" s="87"/>
      <c r="E1799" s="89"/>
      <c r="F1799" s="89"/>
    </row>
    <row r="1800" spans="1:6" x14ac:dyDescent="0.25">
      <c r="A1800" s="10"/>
      <c r="B1800" s="10"/>
      <c r="C1800" s="59"/>
      <c r="D1800" s="87"/>
      <c r="E1800" s="89"/>
      <c r="F1800" s="89"/>
    </row>
    <row r="1801" spans="1:6" x14ac:dyDescent="0.25">
      <c r="A1801" s="10"/>
      <c r="B1801" s="10"/>
      <c r="C1801" s="59"/>
      <c r="D1801" s="87"/>
      <c r="E1801" s="89"/>
      <c r="F1801" s="89"/>
    </row>
    <row r="1802" spans="1:6" x14ac:dyDescent="0.25">
      <c r="A1802" s="10"/>
      <c r="B1802" s="10"/>
      <c r="C1802" s="59"/>
      <c r="D1802" s="87"/>
      <c r="E1802" s="89"/>
      <c r="F1802" s="89"/>
    </row>
    <row r="1803" spans="1:6" x14ac:dyDescent="0.25">
      <c r="A1803" s="10"/>
      <c r="B1803" s="10"/>
      <c r="C1803" s="59"/>
      <c r="D1803" s="87"/>
      <c r="E1803" s="89"/>
      <c r="F1803" s="89"/>
    </row>
    <row r="1804" spans="1:6" x14ac:dyDescent="0.25">
      <c r="A1804" s="10"/>
      <c r="B1804" s="10"/>
      <c r="C1804" s="59"/>
      <c r="D1804" s="87"/>
      <c r="E1804" s="89"/>
      <c r="F1804" s="89"/>
    </row>
    <row r="1805" spans="1:6" x14ac:dyDescent="0.25">
      <c r="A1805" s="10"/>
      <c r="B1805" s="10"/>
      <c r="C1805" s="59"/>
      <c r="D1805" s="87"/>
      <c r="E1805" s="89"/>
      <c r="F1805" s="89"/>
    </row>
    <row r="1806" spans="1:6" x14ac:dyDescent="0.25">
      <c r="A1806" s="10"/>
      <c r="B1806" s="10"/>
      <c r="C1806" s="59"/>
      <c r="D1806" s="87"/>
      <c r="E1806" s="89"/>
      <c r="F1806" s="89"/>
    </row>
    <row r="1807" spans="1:6" x14ac:dyDescent="0.25">
      <c r="A1807" s="10"/>
      <c r="B1807" s="10"/>
      <c r="C1807" s="59"/>
      <c r="D1807" s="87"/>
      <c r="E1807" s="89"/>
      <c r="F1807" s="89"/>
    </row>
    <row r="1808" spans="1:6" x14ac:dyDescent="0.25">
      <c r="A1808" s="10"/>
      <c r="B1808" s="10"/>
      <c r="C1808" s="59"/>
      <c r="D1808" s="87"/>
      <c r="E1808" s="89"/>
      <c r="F1808" s="89"/>
    </row>
    <row r="1809" spans="1:6" x14ac:dyDescent="0.25">
      <c r="A1809" s="10"/>
      <c r="B1809" s="10"/>
      <c r="C1809" s="59"/>
      <c r="D1809" s="87"/>
      <c r="E1809" s="89"/>
      <c r="F1809" s="89"/>
    </row>
    <row r="1810" spans="1:6" x14ac:dyDescent="0.25">
      <c r="A1810" s="10"/>
      <c r="B1810" s="10"/>
      <c r="C1810" s="59"/>
      <c r="D1810" s="87"/>
      <c r="E1810" s="89"/>
      <c r="F1810" s="89"/>
    </row>
    <row r="1811" spans="1:6" x14ac:dyDescent="0.25">
      <c r="A1811" s="10"/>
      <c r="B1811" s="10"/>
      <c r="C1811" s="59"/>
      <c r="D1811" s="87"/>
      <c r="E1811" s="89"/>
      <c r="F1811" s="89"/>
    </row>
    <row r="1812" spans="1:6" x14ac:dyDescent="0.25">
      <c r="A1812" s="10"/>
      <c r="B1812" s="10"/>
      <c r="C1812" s="59"/>
      <c r="D1812" s="87"/>
      <c r="E1812" s="89"/>
      <c r="F1812" s="89"/>
    </row>
    <row r="1813" spans="1:6" x14ac:dyDescent="0.25">
      <c r="A1813" s="10"/>
      <c r="B1813" s="10"/>
      <c r="C1813" s="59"/>
      <c r="D1813" s="87"/>
      <c r="E1813" s="89"/>
      <c r="F1813" s="89"/>
    </row>
    <row r="1814" spans="1:6" x14ac:dyDescent="0.25">
      <c r="A1814" s="10"/>
      <c r="B1814" s="10"/>
      <c r="C1814" s="59"/>
      <c r="D1814" s="87"/>
      <c r="E1814" s="89"/>
      <c r="F1814" s="89"/>
    </row>
    <row r="1815" spans="1:6" x14ac:dyDescent="0.25">
      <c r="A1815" s="10"/>
      <c r="B1815" s="10"/>
      <c r="C1815" s="59"/>
      <c r="D1815" s="87"/>
      <c r="E1815" s="89"/>
      <c r="F1815" s="89"/>
    </row>
    <row r="1816" spans="1:6" x14ac:dyDescent="0.25">
      <c r="A1816" s="10"/>
      <c r="B1816" s="10"/>
      <c r="C1816" s="59"/>
      <c r="D1816" s="87"/>
      <c r="E1816" s="89"/>
      <c r="F1816" s="89"/>
    </row>
    <row r="1817" spans="1:6" x14ac:dyDescent="0.25">
      <c r="A1817" s="10"/>
      <c r="B1817" s="10"/>
      <c r="C1817" s="59"/>
      <c r="D1817" s="87"/>
      <c r="E1817" s="89"/>
      <c r="F1817" s="89"/>
    </row>
    <row r="1818" spans="1:6" x14ac:dyDescent="0.25">
      <c r="A1818" s="10"/>
      <c r="B1818" s="10"/>
      <c r="C1818" s="59"/>
      <c r="D1818" s="87"/>
      <c r="E1818" s="89"/>
      <c r="F1818" s="89"/>
    </row>
    <row r="1819" spans="1:6" x14ac:dyDescent="0.25">
      <c r="A1819" s="10"/>
      <c r="B1819" s="10"/>
      <c r="C1819" s="59"/>
      <c r="D1819" s="87"/>
      <c r="E1819" s="89"/>
      <c r="F1819" s="89"/>
    </row>
    <row r="1820" spans="1:6" x14ac:dyDescent="0.25">
      <c r="A1820" s="10"/>
      <c r="B1820" s="10"/>
      <c r="C1820" s="59"/>
      <c r="D1820" s="87"/>
      <c r="E1820" s="89"/>
      <c r="F1820" s="89"/>
    </row>
    <row r="1821" spans="1:6" x14ac:dyDescent="0.25">
      <c r="A1821" s="10"/>
      <c r="B1821" s="10"/>
      <c r="C1821" s="59"/>
      <c r="D1821" s="87"/>
      <c r="E1821" s="89"/>
      <c r="F1821" s="89"/>
    </row>
    <row r="1822" spans="1:6" x14ac:dyDescent="0.25">
      <c r="A1822" s="10"/>
      <c r="B1822" s="10"/>
      <c r="C1822" s="59"/>
      <c r="D1822" s="87"/>
      <c r="E1822" s="89"/>
      <c r="F1822" s="89"/>
    </row>
    <row r="1823" spans="1:6" x14ac:dyDescent="0.25">
      <c r="A1823" s="10"/>
      <c r="B1823" s="10"/>
      <c r="C1823" s="59"/>
      <c r="D1823" s="87"/>
      <c r="E1823" s="89"/>
      <c r="F1823" s="89"/>
    </row>
    <row r="1824" spans="1:6" x14ac:dyDescent="0.25">
      <c r="A1824" s="10"/>
      <c r="B1824" s="10"/>
      <c r="C1824" s="59"/>
      <c r="D1824" s="87"/>
      <c r="E1824" s="89"/>
      <c r="F1824" s="89"/>
    </row>
    <row r="1825" spans="1:6" x14ac:dyDescent="0.25">
      <c r="A1825" s="10"/>
      <c r="B1825" s="10"/>
      <c r="C1825" s="59"/>
      <c r="D1825" s="87"/>
      <c r="E1825" s="89"/>
      <c r="F1825" s="89"/>
    </row>
    <row r="1826" spans="1:6" x14ac:dyDescent="0.25">
      <c r="A1826" s="10"/>
      <c r="B1826" s="10"/>
      <c r="C1826" s="59"/>
      <c r="D1826" s="87"/>
      <c r="E1826" s="89"/>
      <c r="F1826" s="89"/>
    </row>
    <row r="1827" spans="1:6" x14ac:dyDescent="0.25">
      <c r="A1827" s="10"/>
      <c r="B1827" s="10"/>
      <c r="C1827" s="59"/>
      <c r="D1827" s="87"/>
      <c r="E1827" s="89"/>
      <c r="F1827" s="89"/>
    </row>
    <row r="1828" spans="1:6" x14ac:dyDescent="0.25">
      <c r="A1828" s="10"/>
      <c r="B1828" s="10"/>
      <c r="C1828" s="59"/>
      <c r="D1828" s="87"/>
      <c r="E1828" s="89"/>
      <c r="F1828" s="89"/>
    </row>
    <row r="1829" spans="1:6" x14ac:dyDescent="0.25">
      <c r="A1829" s="10"/>
      <c r="B1829" s="10"/>
      <c r="C1829" s="59"/>
      <c r="D1829" s="87"/>
      <c r="E1829" s="89"/>
      <c r="F1829" s="89"/>
    </row>
    <row r="1830" spans="1:6" x14ac:dyDescent="0.25">
      <c r="A1830" s="10"/>
      <c r="B1830" s="10"/>
      <c r="C1830" s="59"/>
      <c r="D1830" s="87"/>
      <c r="E1830" s="89"/>
      <c r="F1830" s="89"/>
    </row>
    <row r="1831" spans="1:6" x14ac:dyDescent="0.25">
      <c r="A1831" s="10"/>
      <c r="B1831" s="10"/>
      <c r="C1831" s="59"/>
      <c r="D1831" s="87"/>
      <c r="E1831" s="89"/>
      <c r="F1831" s="89"/>
    </row>
    <row r="1832" spans="1:6" x14ac:dyDescent="0.25">
      <c r="A1832" s="10"/>
      <c r="B1832" s="10"/>
      <c r="C1832" s="59"/>
      <c r="D1832" s="87"/>
      <c r="E1832" s="89"/>
      <c r="F1832" s="89"/>
    </row>
    <row r="1833" spans="1:6" x14ac:dyDescent="0.25">
      <c r="A1833" s="10"/>
      <c r="B1833" s="10"/>
      <c r="C1833" s="59"/>
      <c r="D1833" s="87"/>
      <c r="E1833" s="89"/>
      <c r="F1833" s="89"/>
    </row>
    <row r="1834" spans="1:6" x14ac:dyDescent="0.25">
      <c r="A1834" s="10"/>
      <c r="B1834" s="10"/>
      <c r="C1834" s="59"/>
      <c r="D1834" s="87"/>
      <c r="E1834" s="89"/>
      <c r="F1834" s="89"/>
    </row>
    <row r="1835" spans="1:6" x14ac:dyDescent="0.25">
      <c r="A1835" s="10"/>
      <c r="B1835" s="10"/>
      <c r="C1835" s="59"/>
      <c r="D1835" s="87"/>
      <c r="E1835" s="89"/>
      <c r="F1835" s="89"/>
    </row>
    <row r="1836" spans="1:6" x14ac:dyDescent="0.25">
      <c r="A1836" s="10"/>
      <c r="B1836" s="10"/>
      <c r="C1836" s="59"/>
      <c r="D1836" s="87"/>
      <c r="E1836" s="89"/>
      <c r="F1836" s="89"/>
    </row>
    <row r="1837" spans="1:6" x14ac:dyDescent="0.25">
      <c r="A1837" s="10"/>
      <c r="B1837" s="10"/>
      <c r="C1837" s="59"/>
      <c r="D1837" s="87"/>
      <c r="E1837" s="89"/>
      <c r="F1837" s="89"/>
    </row>
    <row r="1838" spans="1:6" x14ac:dyDescent="0.25">
      <c r="A1838" s="10"/>
      <c r="B1838" s="10"/>
      <c r="C1838" s="59"/>
      <c r="D1838" s="87"/>
      <c r="E1838" s="89"/>
      <c r="F1838" s="89"/>
    </row>
    <row r="1839" spans="1:6" x14ac:dyDescent="0.25">
      <c r="A1839" s="10"/>
      <c r="B1839" s="10"/>
      <c r="C1839" s="59"/>
      <c r="D1839" s="87"/>
      <c r="E1839" s="89"/>
      <c r="F1839" s="89"/>
    </row>
    <row r="1840" spans="1:6" x14ac:dyDescent="0.25">
      <c r="A1840" s="10"/>
      <c r="B1840" s="10"/>
      <c r="C1840" s="59"/>
      <c r="D1840" s="87"/>
      <c r="E1840" s="89"/>
      <c r="F1840" s="89"/>
    </row>
    <row r="1841" spans="1:6" x14ac:dyDescent="0.25">
      <c r="A1841" s="10"/>
      <c r="B1841" s="10"/>
      <c r="C1841" s="59"/>
      <c r="D1841" s="87"/>
      <c r="E1841" s="89"/>
      <c r="F1841" s="89"/>
    </row>
    <row r="1842" spans="1:6" x14ac:dyDescent="0.25">
      <c r="A1842" s="10"/>
      <c r="B1842" s="10"/>
      <c r="C1842" s="59"/>
      <c r="D1842" s="87"/>
      <c r="E1842" s="89"/>
      <c r="F1842" s="89"/>
    </row>
    <row r="1843" spans="1:6" x14ac:dyDescent="0.25">
      <c r="A1843" s="10"/>
      <c r="B1843" s="10"/>
      <c r="C1843" s="59"/>
      <c r="D1843" s="87"/>
      <c r="E1843" s="89"/>
      <c r="F1843" s="89"/>
    </row>
    <row r="1844" spans="1:6" x14ac:dyDescent="0.25">
      <c r="A1844" s="10"/>
      <c r="B1844" s="10"/>
      <c r="C1844" s="59"/>
      <c r="D1844" s="87"/>
      <c r="E1844" s="89"/>
      <c r="F1844" s="89"/>
    </row>
    <row r="1845" spans="1:6" x14ac:dyDescent="0.25">
      <c r="A1845" s="10"/>
      <c r="B1845" s="10"/>
      <c r="C1845" s="59"/>
      <c r="D1845" s="87"/>
      <c r="E1845" s="89"/>
      <c r="F1845" s="89"/>
    </row>
    <row r="1846" spans="1:6" x14ac:dyDescent="0.25">
      <c r="A1846" s="10"/>
      <c r="B1846" s="10"/>
      <c r="C1846" s="59"/>
      <c r="D1846" s="87"/>
      <c r="E1846" s="89"/>
      <c r="F1846" s="89"/>
    </row>
    <row r="1847" spans="1:6" x14ac:dyDescent="0.25">
      <c r="A1847" s="10"/>
      <c r="B1847" s="10"/>
      <c r="C1847" s="59"/>
      <c r="D1847" s="87"/>
      <c r="E1847" s="89"/>
      <c r="F1847" s="89"/>
    </row>
    <row r="1848" spans="1:6" x14ac:dyDescent="0.25">
      <c r="A1848" s="10"/>
      <c r="B1848" s="10"/>
      <c r="C1848" s="59"/>
      <c r="D1848" s="87"/>
      <c r="E1848" s="89"/>
      <c r="F1848" s="89"/>
    </row>
    <row r="1849" spans="1:6" x14ac:dyDescent="0.25">
      <c r="A1849" s="10"/>
      <c r="B1849" s="10"/>
      <c r="C1849" s="59"/>
      <c r="D1849" s="87"/>
      <c r="E1849" s="89"/>
      <c r="F1849" s="89"/>
    </row>
    <row r="1850" spans="1:6" x14ac:dyDescent="0.25">
      <c r="A1850" s="10"/>
      <c r="B1850" s="10"/>
      <c r="C1850" s="59"/>
      <c r="D1850" s="87"/>
      <c r="E1850" s="89"/>
      <c r="F1850" s="89"/>
    </row>
    <row r="1851" spans="1:6" x14ac:dyDescent="0.25">
      <c r="A1851" s="10"/>
      <c r="B1851" s="10"/>
      <c r="C1851" s="59"/>
      <c r="D1851" s="87"/>
      <c r="E1851" s="89"/>
      <c r="F1851" s="89"/>
    </row>
    <row r="1852" spans="1:6" x14ac:dyDescent="0.25">
      <c r="A1852" s="10"/>
      <c r="B1852" s="10"/>
      <c r="C1852" s="59"/>
      <c r="D1852" s="87"/>
      <c r="E1852" s="89"/>
      <c r="F1852" s="89"/>
    </row>
    <row r="1853" spans="1:6" x14ac:dyDescent="0.25">
      <c r="A1853" s="10"/>
      <c r="B1853" s="10"/>
      <c r="C1853" s="59"/>
      <c r="D1853" s="87"/>
      <c r="E1853" s="89"/>
      <c r="F1853" s="89"/>
    </row>
    <row r="1854" spans="1:6" x14ac:dyDescent="0.25">
      <c r="A1854" s="10"/>
      <c r="B1854" s="10"/>
      <c r="C1854" s="59"/>
      <c r="D1854" s="87"/>
      <c r="E1854" s="89"/>
      <c r="F1854" s="89"/>
    </row>
    <row r="1855" spans="1:6" x14ac:dyDescent="0.25">
      <c r="A1855" s="10"/>
      <c r="B1855" s="10"/>
      <c r="C1855" s="59"/>
      <c r="D1855" s="87"/>
      <c r="E1855" s="89"/>
      <c r="F1855" s="89"/>
    </row>
    <row r="1856" spans="1:6" x14ac:dyDescent="0.25">
      <c r="A1856" s="10"/>
      <c r="B1856" s="10"/>
      <c r="C1856" s="59"/>
      <c r="D1856" s="87"/>
      <c r="E1856" s="89"/>
      <c r="F1856" s="89"/>
    </row>
    <row r="1857" spans="1:6" x14ac:dyDescent="0.25">
      <c r="A1857" s="10"/>
      <c r="B1857" s="10"/>
      <c r="C1857" s="59"/>
      <c r="D1857" s="87"/>
      <c r="E1857" s="89"/>
      <c r="F1857" s="89"/>
    </row>
    <row r="1858" spans="1:6" x14ac:dyDescent="0.25">
      <c r="A1858" s="10"/>
      <c r="B1858" s="10"/>
      <c r="C1858" s="59"/>
      <c r="D1858" s="87"/>
      <c r="E1858" s="89"/>
      <c r="F1858" s="89"/>
    </row>
    <row r="1859" spans="1:6" x14ac:dyDescent="0.25">
      <c r="A1859" s="10"/>
      <c r="B1859" s="10"/>
      <c r="C1859" s="59"/>
      <c r="D1859" s="87"/>
      <c r="E1859" s="89"/>
      <c r="F1859" s="89"/>
    </row>
    <row r="1860" spans="1:6" x14ac:dyDescent="0.25">
      <c r="A1860" s="10"/>
      <c r="B1860" s="10"/>
      <c r="C1860" s="59"/>
      <c r="D1860" s="87"/>
      <c r="E1860" s="89"/>
      <c r="F1860" s="89"/>
    </row>
    <row r="1861" spans="1:6" x14ac:dyDescent="0.25">
      <c r="A1861" s="10"/>
      <c r="B1861" s="10"/>
      <c r="C1861" s="59"/>
      <c r="D1861" s="87"/>
      <c r="E1861" s="89"/>
      <c r="F1861" s="89"/>
    </row>
    <row r="1862" spans="1:6" x14ac:dyDescent="0.25">
      <c r="A1862" s="10"/>
      <c r="B1862" s="10"/>
      <c r="C1862" s="59"/>
      <c r="D1862" s="87"/>
      <c r="E1862" s="89"/>
      <c r="F1862" s="89"/>
    </row>
    <row r="1863" spans="1:6" x14ac:dyDescent="0.25">
      <c r="A1863" s="10"/>
      <c r="B1863" s="10"/>
      <c r="C1863" s="59"/>
      <c r="D1863" s="87"/>
      <c r="E1863" s="89"/>
      <c r="F1863" s="89"/>
    </row>
    <row r="1864" spans="1:6" x14ac:dyDescent="0.25">
      <c r="A1864" s="10"/>
      <c r="B1864" s="10"/>
      <c r="C1864" s="59"/>
      <c r="D1864" s="87"/>
      <c r="E1864" s="89"/>
      <c r="F1864" s="89"/>
    </row>
    <row r="1865" spans="1:6" x14ac:dyDescent="0.25">
      <c r="A1865" s="10"/>
      <c r="B1865" s="10"/>
      <c r="C1865" s="59"/>
      <c r="D1865" s="87"/>
      <c r="E1865" s="89"/>
      <c r="F1865" s="89"/>
    </row>
    <row r="1866" spans="1:6" x14ac:dyDescent="0.25">
      <c r="A1866" s="10"/>
      <c r="B1866" s="10"/>
      <c r="C1866" s="59"/>
      <c r="D1866" s="87"/>
      <c r="E1866" s="89"/>
      <c r="F1866" s="89"/>
    </row>
    <row r="1867" spans="1:6" x14ac:dyDescent="0.25">
      <c r="A1867" s="10"/>
      <c r="B1867" s="10"/>
      <c r="C1867" s="59"/>
      <c r="D1867" s="87"/>
      <c r="E1867" s="89"/>
      <c r="F1867" s="89"/>
    </row>
    <row r="1868" spans="1:6" x14ac:dyDescent="0.25">
      <c r="A1868" s="10"/>
      <c r="B1868" s="10"/>
      <c r="C1868" s="59"/>
      <c r="D1868" s="87"/>
      <c r="E1868" s="89"/>
      <c r="F1868" s="89"/>
    </row>
    <row r="1869" spans="1:6" x14ac:dyDescent="0.25">
      <c r="A1869" s="10"/>
      <c r="B1869" s="10"/>
      <c r="C1869" s="59"/>
      <c r="D1869" s="87"/>
      <c r="E1869" s="89"/>
      <c r="F1869" s="89"/>
    </row>
    <row r="1870" spans="1:6" x14ac:dyDescent="0.25">
      <c r="A1870" s="10"/>
      <c r="B1870" s="10"/>
      <c r="C1870" s="59"/>
      <c r="D1870" s="87"/>
      <c r="E1870" s="89"/>
      <c r="F1870" s="89"/>
    </row>
    <row r="1871" spans="1:6" x14ac:dyDescent="0.25">
      <c r="A1871" s="10"/>
      <c r="B1871" s="10"/>
      <c r="C1871" s="59"/>
      <c r="D1871" s="87"/>
      <c r="E1871" s="89"/>
      <c r="F1871" s="89"/>
    </row>
    <row r="1872" spans="1:6" x14ac:dyDescent="0.25">
      <c r="A1872" s="10"/>
      <c r="B1872" s="10"/>
      <c r="C1872" s="59"/>
      <c r="D1872" s="87"/>
      <c r="E1872" s="89"/>
      <c r="F1872" s="89"/>
    </row>
    <row r="1873" spans="1:6" x14ac:dyDescent="0.25">
      <c r="A1873" s="10"/>
      <c r="B1873" s="10"/>
      <c r="C1873" s="59"/>
      <c r="D1873" s="87"/>
      <c r="E1873" s="89"/>
      <c r="F1873" s="89"/>
    </row>
    <row r="1874" spans="1:6" x14ac:dyDescent="0.25">
      <c r="A1874" s="10"/>
      <c r="B1874" s="10"/>
      <c r="C1874" s="59"/>
      <c r="D1874" s="87"/>
      <c r="E1874" s="89"/>
      <c r="F1874" s="89"/>
    </row>
    <row r="1875" spans="1:6" x14ac:dyDescent="0.25">
      <c r="A1875" s="10"/>
      <c r="B1875" s="10"/>
      <c r="C1875" s="59"/>
      <c r="D1875" s="87"/>
      <c r="E1875" s="89"/>
      <c r="F1875" s="89"/>
    </row>
    <row r="1876" spans="1:6" x14ac:dyDescent="0.25">
      <c r="A1876" s="10"/>
      <c r="B1876" s="10"/>
      <c r="C1876" s="59"/>
      <c r="D1876" s="87"/>
      <c r="E1876" s="89"/>
      <c r="F1876" s="89"/>
    </row>
    <row r="1877" spans="1:6" x14ac:dyDescent="0.25">
      <c r="A1877" s="10"/>
      <c r="B1877" s="10"/>
      <c r="C1877" s="59"/>
      <c r="D1877" s="87"/>
      <c r="E1877" s="89"/>
      <c r="F1877" s="89"/>
    </row>
    <row r="1878" spans="1:6" x14ac:dyDescent="0.25">
      <c r="A1878" s="10"/>
      <c r="B1878" s="10"/>
      <c r="C1878" s="59"/>
      <c r="D1878" s="87"/>
      <c r="E1878" s="89"/>
      <c r="F1878" s="89"/>
    </row>
    <row r="1879" spans="1:6" x14ac:dyDescent="0.25">
      <c r="A1879" s="10"/>
      <c r="B1879" s="10"/>
      <c r="C1879" s="59"/>
      <c r="D1879" s="87"/>
      <c r="E1879" s="89"/>
      <c r="F1879" s="89"/>
    </row>
    <row r="1880" spans="1:6" x14ac:dyDescent="0.25">
      <c r="A1880" s="10"/>
      <c r="B1880" s="10"/>
      <c r="C1880" s="59"/>
      <c r="D1880" s="87"/>
      <c r="E1880" s="89"/>
      <c r="F1880" s="89"/>
    </row>
    <row r="1881" spans="1:6" x14ac:dyDescent="0.25">
      <c r="A1881" s="10"/>
      <c r="B1881" s="10"/>
      <c r="C1881" s="59"/>
      <c r="D1881" s="87"/>
      <c r="E1881" s="89"/>
      <c r="F1881" s="89"/>
    </row>
    <row r="1882" spans="1:6" x14ac:dyDescent="0.25">
      <c r="A1882" s="10"/>
      <c r="B1882" s="10"/>
      <c r="C1882" s="59"/>
      <c r="D1882" s="87"/>
      <c r="E1882" s="89"/>
      <c r="F1882" s="89"/>
    </row>
    <row r="1883" spans="1:6" x14ac:dyDescent="0.25">
      <c r="A1883" s="10"/>
      <c r="B1883" s="10"/>
      <c r="C1883" s="59"/>
      <c r="D1883" s="87"/>
      <c r="E1883" s="89"/>
      <c r="F1883" s="89"/>
    </row>
    <row r="1884" spans="1:6" x14ac:dyDescent="0.25">
      <c r="A1884" s="10"/>
      <c r="B1884" s="10"/>
      <c r="C1884" s="59"/>
      <c r="D1884" s="87"/>
      <c r="E1884" s="89"/>
      <c r="F1884" s="89"/>
    </row>
    <row r="1885" spans="1:6" x14ac:dyDescent="0.25">
      <c r="A1885" s="10"/>
      <c r="B1885" s="10"/>
      <c r="C1885" s="59"/>
      <c r="D1885" s="87"/>
      <c r="E1885" s="89"/>
      <c r="F1885" s="89"/>
    </row>
    <row r="1886" spans="1:6" x14ac:dyDescent="0.25">
      <c r="A1886" s="10"/>
      <c r="B1886" s="10"/>
      <c r="C1886" s="59"/>
      <c r="D1886" s="87"/>
      <c r="E1886" s="89"/>
      <c r="F1886" s="89"/>
    </row>
    <row r="1887" spans="1:6" x14ac:dyDescent="0.25">
      <c r="A1887" s="10"/>
      <c r="B1887" s="10"/>
      <c r="C1887" s="59"/>
      <c r="D1887" s="87"/>
      <c r="E1887" s="89"/>
      <c r="F1887" s="89"/>
    </row>
    <row r="1888" spans="1:6" x14ac:dyDescent="0.25">
      <c r="A1888" s="10"/>
      <c r="B1888" s="10"/>
      <c r="C1888" s="59"/>
      <c r="D1888" s="87"/>
      <c r="E1888" s="89"/>
      <c r="F1888" s="89"/>
    </row>
    <row r="1889" spans="1:6" x14ac:dyDescent="0.25">
      <c r="A1889" s="10"/>
      <c r="B1889" s="10"/>
      <c r="C1889" s="59"/>
      <c r="D1889" s="87"/>
      <c r="E1889" s="89"/>
      <c r="F1889" s="89"/>
    </row>
    <row r="1890" spans="1:6" x14ac:dyDescent="0.25">
      <c r="A1890" s="10"/>
      <c r="B1890" s="10"/>
      <c r="C1890" s="59"/>
      <c r="D1890" s="87"/>
      <c r="E1890" s="89"/>
      <c r="F1890" s="89"/>
    </row>
    <row r="1891" spans="1:6" x14ac:dyDescent="0.25">
      <c r="A1891" s="10"/>
      <c r="B1891" s="10"/>
      <c r="C1891" s="59"/>
      <c r="D1891" s="87"/>
      <c r="E1891" s="89"/>
      <c r="F1891" s="89"/>
    </row>
    <row r="1892" spans="1:6" x14ac:dyDescent="0.25">
      <c r="A1892" s="10"/>
      <c r="B1892" s="10"/>
      <c r="C1892" s="59"/>
      <c r="D1892" s="87"/>
      <c r="E1892" s="89"/>
      <c r="F1892" s="89"/>
    </row>
    <row r="1893" spans="1:6" x14ac:dyDescent="0.25">
      <c r="A1893" s="10"/>
      <c r="B1893" s="10"/>
      <c r="C1893" s="59"/>
      <c r="D1893" s="87"/>
      <c r="E1893" s="89"/>
      <c r="F1893" s="89"/>
    </row>
    <row r="1894" spans="1:6" x14ac:dyDescent="0.25">
      <c r="A1894" s="10"/>
      <c r="B1894" s="10"/>
      <c r="C1894" s="59"/>
      <c r="D1894" s="87"/>
      <c r="E1894" s="89"/>
      <c r="F1894" s="89"/>
    </row>
    <row r="1895" spans="1:6" x14ac:dyDescent="0.25">
      <c r="A1895" s="10"/>
      <c r="B1895" s="10"/>
      <c r="C1895" s="59"/>
      <c r="D1895" s="87"/>
      <c r="E1895" s="89"/>
      <c r="F1895" s="89"/>
    </row>
    <row r="1896" spans="1:6" x14ac:dyDescent="0.25">
      <c r="A1896" s="10"/>
      <c r="B1896" s="10"/>
      <c r="C1896" s="59"/>
      <c r="D1896" s="87"/>
      <c r="E1896" s="89"/>
      <c r="F1896" s="89"/>
    </row>
    <row r="1897" spans="1:6" x14ac:dyDescent="0.25">
      <c r="A1897" s="10"/>
      <c r="B1897" s="10"/>
      <c r="C1897" s="59"/>
      <c r="D1897" s="87"/>
      <c r="E1897" s="89"/>
      <c r="F1897" s="89"/>
    </row>
    <row r="1898" spans="1:6" x14ac:dyDescent="0.25">
      <c r="A1898" s="10"/>
      <c r="B1898" s="10"/>
      <c r="C1898" s="59"/>
      <c r="D1898" s="87"/>
      <c r="E1898" s="89"/>
      <c r="F1898" s="89"/>
    </row>
    <row r="1899" spans="1:6" x14ac:dyDescent="0.25">
      <c r="A1899" s="10"/>
      <c r="B1899" s="10"/>
      <c r="C1899" s="59"/>
      <c r="D1899" s="87"/>
      <c r="E1899" s="89"/>
      <c r="F1899" s="89"/>
    </row>
    <row r="1900" spans="1:6" x14ac:dyDescent="0.25">
      <c r="A1900" s="10"/>
      <c r="B1900" s="10"/>
      <c r="C1900" s="59"/>
      <c r="D1900" s="87"/>
      <c r="E1900" s="89"/>
      <c r="F1900" s="89"/>
    </row>
    <row r="1901" spans="1:6" x14ac:dyDescent="0.25">
      <c r="A1901" s="10"/>
      <c r="B1901" s="10"/>
      <c r="C1901" s="59"/>
      <c r="D1901" s="87"/>
      <c r="E1901" s="89"/>
      <c r="F1901" s="89"/>
    </row>
    <row r="1902" spans="1:6" x14ac:dyDescent="0.25">
      <c r="A1902" s="10"/>
      <c r="B1902" s="10"/>
      <c r="C1902" s="59"/>
      <c r="D1902" s="87"/>
      <c r="E1902" s="89"/>
      <c r="F1902" s="89"/>
    </row>
    <row r="1903" spans="1:6" x14ac:dyDescent="0.25">
      <c r="A1903" s="10"/>
      <c r="B1903" s="10"/>
      <c r="C1903" s="59"/>
      <c r="D1903" s="87"/>
      <c r="E1903" s="89"/>
      <c r="F1903" s="89"/>
    </row>
    <row r="1904" spans="1:6" x14ac:dyDescent="0.25">
      <c r="A1904" s="10"/>
      <c r="B1904" s="10"/>
      <c r="C1904" s="59"/>
      <c r="D1904" s="87"/>
      <c r="E1904" s="89"/>
      <c r="F1904" s="89"/>
    </row>
    <row r="1905" spans="1:6" x14ac:dyDescent="0.25">
      <c r="A1905" s="10"/>
      <c r="B1905" s="10"/>
      <c r="C1905" s="59"/>
      <c r="D1905" s="87"/>
      <c r="E1905" s="89"/>
      <c r="F1905" s="89"/>
    </row>
    <row r="1906" spans="1:6" x14ac:dyDescent="0.25">
      <c r="A1906" s="10"/>
      <c r="B1906" s="10"/>
      <c r="C1906" s="59"/>
      <c r="D1906" s="87"/>
      <c r="E1906" s="89"/>
      <c r="F1906" s="89"/>
    </row>
    <row r="1907" spans="1:6" x14ac:dyDescent="0.25">
      <c r="A1907" s="10"/>
      <c r="B1907" s="10"/>
      <c r="C1907" s="59"/>
      <c r="D1907" s="87"/>
      <c r="E1907" s="89"/>
      <c r="F1907" s="89"/>
    </row>
    <row r="1908" spans="1:6" x14ac:dyDescent="0.25">
      <c r="A1908" s="10"/>
      <c r="B1908" s="10"/>
      <c r="C1908" s="59"/>
      <c r="D1908" s="87"/>
      <c r="E1908" s="89"/>
      <c r="F1908" s="89"/>
    </row>
    <row r="1909" spans="1:6" x14ac:dyDescent="0.25">
      <c r="A1909" s="10"/>
      <c r="B1909" s="10"/>
      <c r="C1909" s="59"/>
      <c r="D1909" s="87"/>
      <c r="E1909" s="89"/>
      <c r="F1909" s="89"/>
    </row>
    <row r="1910" spans="1:6" x14ac:dyDescent="0.25">
      <c r="A1910" s="10"/>
      <c r="B1910" s="10"/>
      <c r="C1910" s="59"/>
      <c r="D1910" s="87"/>
      <c r="E1910" s="89"/>
      <c r="F1910" s="89"/>
    </row>
    <row r="1911" spans="1:6" x14ac:dyDescent="0.25">
      <c r="A1911" s="10"/>
      <c r="B1911" s="10"/>
      <c r="C1911" s="59"/>
      <c r="D1911" s="87"/>
      <c r="E1911" s="89"/>
      <c r="F1911" s="89"/>
    </row>
    <row r="1912" spans="1:6" x14ac:dyDescent="0.25">
      <c r="A1912" s="10"/>
      <c r="B1912" s="10"/>
      <c r="C1912" s="59"/>
      <c r="D1912" s="87"/>
      <c r="E1912" s="89"/>
      <c r="F1912" s="89"/>
    </row>
    <row r="1913" spans="1:6" x14ac:dyDescent="0.25">
      <c r="A1913" s="10"/>
      <c r="B1913" s="10"/>
      <c r="C1913" s="59"/>
      <c r="D1913" s="87"/>
      <c r="E1913" s="89"/>
      <c r="F1913" s="89"/>
    </row>
    <row r="1914" spans="1:6" x14ac:dyDescent="0.25">
      <c r="A1914" s="10"/>
      <c r="B1914" s="10"/>
      <c r="C1914" s="59"/>
      <c r="D1914" s="87"/>
      <c r="E1914" s="89"/>
      <c r="F1914" s="89"/>
    </row>
    <row r="1915" spans="1:6" x14ac:dyDescent="0.25">
      <c r="A1915" s="10"/>
      <c r="B1915" s="10"/>
      <c r="C1915" s="59"/>
      <c r="D1915" s="87"/>
      <c r="E1915" s="89"/>
      <c r="F1915" s="89"/>
    </row>
    <row r="1916" spans="1:6" x14ac:dyDescent="0.25">
      <c r="A1916" s="10"/>
      <c r="B1916" s="10"/>
      <c r="C1916" s="59"/>
      <c r="D1916" s="87"/>
      <c r="E1916" s="89"/>
      <c r="F1916" s="89"/>
    </row>
    <row r="1917" spans="1:6" x14ac:dyDescent="0.25">
      <c r="A1917" s="10"/>
      <c r="B1917" s="10"/>
      <c r="C1917" s="59"/>
      <c r="D1917" s="87"/>
      <c r="E1917" s="89"/>
      <c r="F1917" s="89"/>
    </row>
    <row r="1918" spans="1:6" x14ac:dyDescent="0.25">
      <c r="A1918" s="10"/>
      <c r="B1918" s="10"/>
      <c r="C1918" s="59"/>
      <c r="D1918" s="87"/>
      <c r="E1918" s="89"/>
      <c r="F1918" s="89"/>
    </row>
    <row r="1919" spans="1:6" x14ac:dyDescent="0.25">
      <c r="A1919" s="10"/>
      <c r="B1919" s="10"/>
      <c r="C1919" s="59"/>
      <c r="D1919" s="87"/>
      <c r="E1919" s="89"/>
      <c r="F1919" s="89"/>
    </row>
    <row r="1920" spans="1:6" x14ac:dyDescent="0.25">
      <c r="A1920" s="10"/>
      <c r="B1920" s="10"/>
      <c r="C1920" s="59"/>
      <c r="D1920" s="87"/>
      <c r="E1920" s="89"/>
      <c r="F1920" s="89"/>
    </row>
    <row r="1921" spans="1:6" x14ac:dyDescent="0.25">
      <c r="A1921" s="10"/>
      <c r="B1921" s="10"/>
      <c r="C1921" s="59"/>
      <c r="D1921" s="87"/>
      <c r="E1921" s="89"/>
      <c r="F1921" s="89"/>
    </row>
    <row r="1922" spans="1:6" x14ac:dyDescent="0.25">
      <c r="A1922" s="10"/>
      <c r="B1922" s="10"/>
      <c r="C1922" s="59"/>
      <c r="D1922" s="87"/>
      <c r="E1922" s="89"/>
      <c r="F1922" s="89"/>
    </row>
    <row r="1923" spans="1:6" x14ac:dyDescent="0.25">
      <c r="A1923" s="10"/>
      <c r="B1923" s="10"/>
      <c r="C1923" s="59"/>
      <c r="D1923" s="87"/>
      <c r="E1923" s="89"/>
      <c r="F1923" s="89"/>
    </row>
    <row r="1924" spans="1:6" x14ac:dyDescent="0.25">
      <c r="A1924" s="10"/>
      <c r="B1924" s="10"/>
      <c r="C1924" s="59"/>
      <c r="D1924" s="87"/>
      <c r="E1924" s="89"/>
      <c r="F1924" s="89"/>
    </row>
    <row r="1925" spans="1:6" x14ac:dyDescent="0.25">
      <c r="A1925" s="10"/>
      <c r="B1925" s="10"/>
      <c r="C1925" s="59"/>
      <c r="D1925" s="87"/>
      <c r="E1925" s="89"/>
      <c r="F1925" s="89"/>
    </row>
    <row r="1926" spans="1:6" x14ac:dyDescent="0.25">
      <c r="A1926" s="10"/>
      <c r="B1926" s="10"/>
      <c r="C1926" s="59"/>
      <c r="D1926" s="87"/>
      <c r="E1926" s="89"/>
      <c r="F1926" s="89"/>
    </row>
    <row r="1927" spans="1:6" x14ac:dyDescent="0.25">
      <c r="A1927" s="10"/>
      <c r="B1927" s="10"/>
      <c r="C1927" s="59"/>
      <c r="D1927" s="87"/>
      <c r="E1927" s="89"/>
      <c r="F1927" s="89"/>
    </row>
    <row r="1928" spans="1:6" x14ac:dyDescent="0.25">
      <c r="A1928" s="10"/>
      <c r="B1928" s="10"/>
      <c r="C1928" s="59"/>
      <c r="D1928" s="87"/>
      <c r="E1928" s="89"/>
      <c r="F1928" s="89"/>
    </row>
    <row r="1929" spans="1:6" x14ac:dyDescent="0.25">
      <c r="A1929" s="10"/>
      <c r="B1929" s="10"/>
      <c r="C1929" s="59"/>
      <c r="D1929" s="87"/>
      <c r="E1929" s="89"/>
      <c r="F1929" s="89"/>
    </row>
    <row r="1930" spans="1:6" x14ac:dyDescent="0.25">
      <c r="A1930" s="10"/>
      <c r="B1930" s="10"/>
      <c r="C1930" s="59"/>
      <c r="D1930" s="87"/>
      <c r="E1930" s="89"/>
      <c r="F1930" s="89"/>
    </row>
    <row r="1931" spans="1:6" x14ac:dyDescent="0.25">
      <c r="A1931" s="10"/>
      <c r="B1931" s="10"/>
      <c r="C1931" s="59"/>
      <c r="D1931" s="87"/>
      <c r="E1931" s="89"/>
      <c r="F1931" s="89"/>
    </row>
    <row r="1932" spans="1:6" x14ac:dyDescent="0.25">
      <c r="A1932" s="10"/>
      <c r="B1932" s="10"/>
      <c r="C1932" s="59"/>
      <c r="D1932" s="87"/>
      <c r="E1932" s="89"/>
      <c r="F1932" s="89"/>
    </row>
    <row r="1933" spans="1:6" x14ac:dyDescent="0.25">
      <c r="A1933" s="10"/>
      <c r="B1933" s="10"/>
      <c r="C1933" s="59"/>
      <c r="D1933" s="87"/>
      <c r="E1933" s="89"/>
      <c r="F1933" s="89"/>
    </row>
    <row r="1934" spans="1:6" x14ac:dyDescent="0.25">
      <c r="A1934" s="10"/>
      <c r="B1934" s="10"/>
      <c r="C1934" s="59"/>
      <c r="D1934" s="87"/>
      <c r="E1934" s="89"/>
      <c r="F1934" s="89"/>
    </row>
    <row r="1935" spans="1:6" x14ac:dyDescent="0.25">
      <c r="A1935" s="10"/>
      <c r="B1935" s="10"/>
      <c r="C1935" s="59"/>
      <c r="D1935" s="87"/>
      <c r="E1935" s="89"/>
      <c r="F1935" s="89"/>
    </row>
    <row r="1936" spans="1:6" x14ac:dyDescent="0.25">
      <c r="A1936" s="10"/>
      <c r="B1936" s="10"/>
      <c r="C1936" s="59"/>
      <c r="D1936" s="87"/>
      <c r="E1936" s="89"/>
      <c r="F1936" s="89"/>
    </row>
    <row r="1937" spans="1:6" x14ac:dyDescent="0.25">
      <c r="A1937" s="10"/>
      <c r="B1937" s="10"/>
      <c r="C1937" s="59"/>
      <c r="D1937" s="87"/>
      <c r="E1937" s="89"/>
      <c r="F1937" s="89"/>
    </row>
    <row r="1938" spans="1:6" x14ac:dyDescent="0.25">
      <c r="A1938" s="10"/>
      <c r="B1938" s="10"/>
      <c r="C1938" s="59"/>
      <c r="D1938" s="87"/>
      <c r="E1938" s="89"/>
      <c r="F1938" s="89"/>
    </row>
    <row r="1939" spans="1:6" x14ac:dyDescent="0.25">
      <c r="A1939" s="10"/>
      <c r="B1939" s="10"/>
      <c r="C1939" s="59"/>
      <c r="D1939" s="87"/>
      <c r="E1939" s="89"/>
      <c r="F1939" s="89"/>
    </row>
    <row r="1940" spans="1:6" x14ac:dyDescent="0.25">
      <c r="A1940" s="10"/>
      <c r="B1940" s="10"/>
      <c r="C1940" s="59"/>
      <c r="D1940" s="87"/>
      <c r="E1940" s="89"/>
      <c r="F1940" s="89"/>
    </row>
    <row r="1941" spans="1:6" x14ac:dyDescent="0.25">
      <c r="A1941" s="10"/>
      <c r="B1941" s="10"/>
      <c r="C1941" s="59"/>
      <c r="D1941" s="87"/>
      <c r="E1941" s="89"/>
      <c r="F1941" s="89"/>
    </row>
    <row r="1942" spans="1:6" x14ac:dyDescent="0.25">
      <c r="A1942" s="10"/>
      <c r="B1942" s="10"/>
      <c r="C1942" s="59"/>
      <c r="D1942" s="87"/>
      <c r="E1942" s="89"/>
      <c r="F1942" s="89"/>
    </row>
    <row r="1943" spans="1:6" x14ac:dyDescent="0.25">
      <c r="A1943" s="10"/>
      <c r="B1943" s="10"/>
      <c r="C1943" s="59"/>
      <c r="D1943" s="87"/>
      <c r="E1943" s="89"/>
      <c r="F1943" s="89"/>
    </row>
    <row r="1944" spans="1:6" x14ac:dyDescent="0.25">
      <c r="A1944" s="10"/>
      <c r="B1944" s="10"/>
      <c r="C1944" s="59"/>
      <c r="D1944" s="87"/>
      <c r="E1944" s="89"/>
      <c r="F1944" s="89"/>
    </row>
    <row r="1945" spans="1:6" x14ac:dyDescent="0.25">
      <c r="A1945" s="10"/>
      <c r="B1945" s="10"/>
      <c r="C1945" s="59"/>
      <c r="D1945" s="87"/>
      <c r="E1945" s="89"/>
      <c r="F1945" s="89"/>
    </row>
    <row r="1946" spans="1:6" x14ac:dyDescent="0.25">
      <c r="A1946" s="10"/>
      <c r="B1946" s="10"/>
      <c r="C1946" s="59"/>
      <c r="D1946" s="87"/>
      <c r="E1946" s="89"/>
      <c r="F1946" s="89"/>
    </row>
    <row r="1947" spans="1:6" x14ac:dyDescent="0.25">
      <c r="A1947" s="10"/>
      <c r="B1947" s="10"/>
      <c r="C1947" s="59"/>
      <c r="D1947" s="87"/>
      <c r="E1947" s="89"/>
      <c r="F1947" s="89"/>
    </row>
    <row r="1948" spans="1:6" x14ac:dyDescent="0.25">
      <c r="A1948" s="10"/>
      <c r="B1948" s="10"/>
      <c r="C1948" s="59"/>
      <c r="D1948" s="87"/>
      <c r="E1948" s="89"/>
      <c r="F1948" s="89"/>
    </row>
    <row r="1949" spans="1:6" x14ac:dyDescent="0.25">
      <c r="A1949" s="10"/>
      <c r="B1949" s="10"/>
      <c r="C1949" s="59"/>
      <c r="D1949" s="87"/>
      <c r="E1949" s="89"/>
      <c r="F1949" s="89"/>
    </row>
    <row r="1950" spans="1:6" x14ac:dyDescent="0.25">
      <c r="A1950" s="10"/>
      <c r="B1950" s="10"/>
      <c r="C1950" s="59"/>
      <c r="D1950" s="87"/>
      <c r="E1950" s="89"/>
      <c r="F1950" s="89"/>
    </row>
    <row r="1951" spans="1:6" x14ac:dyDescent="0.25">
      <c r="A1951" s="10"/>
      <c r="B1951" s="10"/>
      <c r="C1951" s="59"/>
      <c r="D1951" s="87"/>
      <c r="E1951" s="89"/>
      <c r="F1951" s="89"/>
    </row>
    <row r="1952" spans="1:6" x14ac:dyDescent="0.25">
      <c r="A1952" s="10"/>
      <c r="B1952" s="10"/>
      <c r="C1952" s="59"/>
      <c r="D1952" s="87"/>
      <c r="E1952" s="89"/>
      <c r="F1952" s="89"/>
    </row>
    <row r="1953" spans="1:6" x14ac:dyDescent="0.25">
      <c r="A1953" s="10"/>
      <c r="B1953" s="10"/>
      <c r="C1953" s="59"/>
      <c r="D1953" s="87"/>
      <c r="E1953" s="89"/>
      <c r="F1953" s="89"/>
    </row>
    <row r="1954" spans="1:6" x14ac:dyDescent="0.25">
      <c r="A1954" s="10"/>
      <c r="B1954" s="10"/>
      <c r="C1954" s="59"/>
      <c r="D1954" s="87"/>
      <c r="E1954" s="89"/>
      <c r="F1954" s="89"/>
    </row>
    <row r="1955" spans="1:6" x14ac:dyDescent="0.25">
      <c r="A1955" s="10"/>
      <c r="B1955" s="10"/>
      <c r="C1955" s="59"/>
      <c r="D1955" s="87"/>
      <c r="E1955" s="89"/>
      <c r="F1955" s="89"/>
    </row>
    <row r="1956" spans="1:6" x14ac:dyDescent="0.25">
      <c r="A1956" s="10"/>
      <c r="B1956" s="10"/>
      <c r="C1956" s="59"/>
      <c r="D1956" s="87"/>
      <c r="E1956" s="89"/>
      <c r="F1956" s="89"/>
    </row>
    <row r="1957" spans="1:6" x14ac:dyDescent="0.25">
      <c r="A1957" s="10"/>
      <c r="B1957" s="10"/>
      <c r="C1957" s="59"/>
      <c r="D1957" s="87"/>
      <c r="E1957" s="89"/>
      <c r="F1957" s="89"/>
    </row>
    <row r="1958" spans="1:6" x14ac:dyDescent="0.25">
      <c r="A1958" s="10"/>
      <c r="B1958" s="10"/>
      <c r="C1958" s="59"/>
      <c r="D1958" s="87"/>
      <c r="E1958" s="89"/>
      <c r="F1958" s="89"/>
    </row>
    <row r="1959" spans="1:6" x14ac:dyDescent="0.25">
      <c r="A1959" s="10"/>
      <c r="B1959" s="10"/>
      <c r="C1959" s="59"/>
      <c r="D1959" s="87"/>
      <c r="E1959" s="89"/>
      <c r="F1959" s="89"/>
    </row>
    <row r="1960" spans="1:6" x14ac:dyDescent="0.25">
      <c r="A1960" s="10"/>
      <c r="B1960" s="10"/>
      <c r="C1960" s="59"/>
      <c r="D1960" s="87"/>
      <c r="E1960" s="89"/>
      <c r="F1960" s="89"/>
    </row>
    <row r="1961" spans="1:6" x14ac:dyDescent="0.25">
      <c r="A1961" s="10"/>
      <c r="B1961" s="10"/>
      <c r="C1961" s="59"/>
      <c r="D1961" s="87"/>
      <c r="E1961" s="89"/>
      <c r="F1961" s="89"/>
    </row>
    <row r="1962" spans="1:6" x14ac:dyDescent="0.25">
      <c r="A1962" s="10"/>
      <c r="B1962" s="10"/>
      <c r="C1962" s="59"/>
      <c r="D1962" s="87"/>
      <c r="E1962" s="89"/>
      <c r="F1962" s="89"/>
    </row>
    <row r="1963" spans="1:6" x14ac:dyDescent="0.25">
      <c r="A1963" s="10"/>
      <c r="B1963" s="10"/>
      <c r="C1963" s="59"/>
      <c r="D1963" s="87"/>
      <c r="E1963" s="89"/>
      <c r="F1963" s="89"/>
    </row>
    <row r="1964" spans="1:6" x14ac:dyDescent="0.25">
      <c r="A1964" s="10"/>
      <c r="B1964" s="10"/>
      <c r="C1964" s="59"/>
      <c r="D1964" s="87"/>
      <c r="E1964" s="89"/>
      <c r="F1964" s="89"/>
    </row>
    <row r="1965" spans="1:6" x14ac:dyDescent="0.25">
      <c r="A1965" s="10"/>
      <c r="B1965" s="10"/>
      <c r="C1965" s="59"/>
      <c r="D1965" s="87"/>
      <c r="E1965" s="89"/>
      <c r="F1965" s="89"/>
    </row>
    <row r="1966" spans="1:6" x14ac:dyDescent="0.25">
      <c r="A1966" s="10"/>
      <c r="B1966" s="10"/>
      <c r="C1966" s="59"/>
      <c r="D1966" s="87"/>
      <c r="E1966" s="89"/>
      <c r="F1966" s="89"/>
    </row>
    <row r="1967" spans="1:6" x14ac:dyDescent="0.25">
      <c r="A1967" s="10"/>
      <c r="B1967" s="10"/>
      <c r="C1967" s="59"/>
      <c r="D1967" s="87"/>
      <c r="E1967" s="89"/>
      <c r="F1967" s="89"/>
    </row>
    <row r="1968" spans="1:6" x14ac:dyDescent="0.25">
      <c r="A1968" s="10"/>
      <c r="B1968" s="10"/>
      <c r="C1968" s="59"/>
      <c r="D1968" s="87"/>
      <c r="E1968" s="89"/>
      <c r="F1968" s="89"/>
    </row>
    <row r="1969" spans="1:6" x14ac:dyDescent="0.25">
      <c r="A1969" s="10"/>
      <c r="B1969" s="10"/>
      <c r="C1969" s="59"/>
      <c r="D1969" s="87"/>
      <c r="E1969" s="89"/>
      <c r="F1969" s="89"/>
    </row>
    <row r="1970" spans="1:6" x14ac:dyDescent="0.25">
      <c r="A1970" s="10"/>
      <c r="B1970" s="10"/>
      <c r="C1970" s="59"/>
      <c r="D1970" s="87"/>
      <c r="E1970" s="89"/>
      <c r="F1970" s="89"/>
    </row>
    <row r="1971" spans="1:6" x14ac:dyDescent="0.25">
      <c r="A1971" s="10"/>
      <c r="B1971" s="10"/>
      <c r="C1971" s="59"/>
      <c r="D1971" s="87"/>
      <c r="E1971" s="89"/>
      <c r="F1971" s="89"/>
    </row>
    <row r="1972" spans="1:6" x14ac:dyDescent="0.25">
      <c r="A1972" s="10"/>
      <c r="B1972" s="10"/>
      <c r="C1972" s="59"/>
      <c r="D1972" s="87"/>
      <c r="E1972" s="89"/>
      <c r="F1972" s="89"/>
    </row>
    <row r="1973" spans="1:6" x14ac:dyDescent="0.25">
      <c r="A1973" s="10"/>
      <c r="B1973" s="10"/>
      <c r="C1973" s="59"/>
      <c r="D1973" s="87"/>
      <c r="E1973" s="89"/>
      <c r="F1973" s="89"/>
    </row>
    <row r="1974" spans="1:6" x14ac:dyDescent="0.25">
      <c r="A1974" s="10"/>
      <c r="B1974" s="10"/>
      <c r="C1974" s="59"/>
      <c r="D1974" s="87"/>
      <c r="E1974" s="89"/>
      <c r="F1974" s="89"/>
    </row>
    <row r="1975" spans="1:6" x14ac:dyDescent="0.25">
      <c r="A1975" s="10"/>
      <c r="B1975" s="10"/>
      <c r="C1975" s="59"/>
      <c r="D1975" s="87"/>
      <c r="E1975" s="89"/>
      <c r="F1975" s="89"/>
    </row>
    <row r="1976" spans="1:6" x14ac:dyDescent="0.25">
      <c r="A1976" s="10"/>
      <c r="B1976" s="10"/>
      <c r="C1976" s="59"/>
      <c r="D1976" s="87"/>
      <c r="E1976" s="89"/>
      <c r="F1976" s="89"/>
    </row>
    <row r="1977" spans="1:6" x14ac:dyDescent="0.25">
      <c r="A1977" s="10"/>
      <c r="B1977" s="10"/>
      <c r="C1977" s="59"/>
      <c r="D1977" s="87"/>
      <c r="E1977" s="89"/>
      <c r="F1977" s="89"/>
    </row>
    <row r="1978" spans="1:6" x14ac:dyDescent="0.25">
      <c r="A1978" s="10"/>
      <c r="B1978" s="10"/>
      <c r="C1978" s="59"/>
      <c r="D1978" s="87"/>
      <c r="E1978" s="89"/>
      <c r="F1978" s="89"/>
    </row>
    <row r="1979" spans="1:6" x14ac:dyDescent="0.25">
      <c r="A1979" s="10"/>
      <c r="B1979" s="10"/>
      <c r="C1979" s="59"/>
      <c r="D1979" s="87"/>
      <c r="E1979" s="89"/>
      <c r="F1979" s="89"/>
    </row>
    <row r="1980" spans="1:6" x14ac:dyDescent="0.25">
      <c r="A1980" s="10"/>
      <c r="B1980" s="10"/>
      <c r="C1980" s="59"/>
      <c r="D1980" s="87"/>
      <c r="E1980" s="89"/>
      <c r="F1980" s="89"/>
    </row>
    <row r="1981" spans="1:6" x14ac:dyDescent="0.25">
      <c r="A1981" s="10"/>
      <c r="B1981" s="10"/>
      <c r="C1981" s="59"/>
      <c r="D1981" s="87"/>
      <c r="E1981" s="89"/>
      <c r="F1981" s="89"/>
    </row>
    <row r="1982" spans="1:6" x14ac:dyDescent="0.25">
      <c r="A1982" s="10"/>
      <c r="B1982" s="10"/>
      <c r="C1982" s="59"/>
      <c r="D1982" s="87"/>
      <c r="E1982" s="89"/>
      <c r="F1982" s="89"/>
    </row>
    <row r="1983" spans="1:6" x14ac:dyDescent="0.25">
      <c r="A1983" s="10"/>
      <c r="B1983" s="10"/>
      <c r="C1983" s="59"/>
      <c r="D1983" s="87"/>
      <c r="E1983" s="89"/>
      <c r="F1983" s="89"/>
    </row>
    <row r="1984" spans="1:6" x14ac:dyDescent="0.25">
      <c r="A1984" s="10"/>
      <c r="B1984" s="10"/>
      <c r="C1984" s="59"/>
      <c r="D1984" s="87"/>
      <c r="E1984" s="89"/>
      <c r="F1984" s="89"/>
    </row>
    <row r="1985" spans="1:6" x14ac:dyDescent="0.25">
      <c r="A1985" s="10"/>
      <c r="B1985" s="10"/>
      <c r="C1985" s="59"/>
      <c r="D1985" s="87"/>
      <c r="E1985" s="89"/>
      <c r="F1985" s="89"/>
    </row>
    <row r="1986" spans="1:6" x14ac:dyDescent="0.25">
      <c r="A1986" s="10"/>
      <c r="B1986" s="10"/>
      <c r="C1986" s="59"/>
      <c r="D1986" s="87"/>
      <c r="E1986" s="89"/>
      <c r="F1986" s="89"/>
    </row>
    <row r="1987" spans="1:6" x14ac:dyDescent="0.25">
      <c r="A1987" s="10"/>
      <c r="B1987" s="10"/>
      <c r="C1987" s="59"/>
      <c r="D1987" s="87"/>
      <c r="E1987" s="89"/>
      <c r="F1987" s="89"/>
    </row>
    <row r="1988" spans="1:6" x14ac:dyDescent="0.25">
      <c r="A1988" s="10"/>
      <c r="B1988" s="10"/>
      <c r="C1988" s="59"/>
      <c r="D1988" s="87"/>
      <c r="E1988" s="89"/>
      <c r="F1988" s="89"/>
    </row>
    <row r="1989" spans="1:6" x14ac:dyDescent="0.25">
      <c r="A1989" s="10"/>
      <c r="B1989" s="10"/>
      <c r="C1989" s="59"/>
      <c r="D1989" s="87"/>
      <c r="E1989" s="89"/>
      <c r="F1989" s="89"/>
    </row>
    <row r="1990" spans="1:6" x14ac:dyDescent="0.25">
      <c r="A1990" s="10"/>
      <c r="B1990" s="10"/>
      <c r="C1990" s="59"/>
      <c r="D1990" s="87"/>
      <c r="E1990" s="89"/>
      <c r="F1990" s="89"/>
    </row>
    <row r="1991" spans="1:6" x14ac:dyDescent="0.25">
      <c r="A1991" s="10"/>
      <c r="B1991" s="10"/>
      <c r="C1991" s="59"/>
      <c r="D1991" s="87"/>
      <c r="E1991" s="89"/>
      <c r="F1991" s="89"/>
    </row>
    <row r="1992" spans="1:6" x14ac:dyDescent="0.25">
      <c r="A1992" s="10"/>
      <c r="B1992" s="10"/>
      <c r="C1992" s="59"/>
      <c r="D1992" s="87"/>
      <c r="E1992" s="89"/>
      <c r="F1992" s="89"/>
    </row>
    <row r="1993" spans="1:6" x14ac:dyDescent="0.25">
      <c r="A1993" s="10"/>
      <c r="B1993" s="10"/>
      <c r="C1993" s="59"/>
      <c r="D1993" s="87"/>
      <c r="E1993" s="89"/>
      <c r="F1993" s="89"/>
    </row>
    <row r="1994" spans="1:6" x14ac:dyDescent="0.25">
      <c r="A1994" s="10"/>
      <c r="B1994" s="10"/>
      <c r="C1994" s="59"/>
      <c r="D1994" s="87"/>
      <c r="E1994" s="89"/>
      <c r="F1994" s="89"/>
    </row>
    <row r="1995" spans="1:6" x14ac:dyDescent="0.25">
      <c r="A1995" s="10"/>
      <c r="B1995" s="10"/>
      <c r="C1995" s="59"/>
      <c r="D1995" s="87"/>
      <c r="E1995" s="89"/>
      <c r="F1995" s="89"/>
    </row>
    <row r="1996" spans="1:6" x14ac:dyDescent="0.25">
      <c r="A1996" s="10"/>
      <c r="B1996" s="10"/>
      <c r="C1996" s="59"/>
      <c r="D1996" s="87"/>
      <c r="E1996" s="89"/>
      <c r="F1996" s="89"/>
    </row>
    <row r="1997" spans="1:6" x14ac:dyDescent="0.25">
      <c r="A1997" s="10"/>
      <c r="B1997" s="10"/>
      <c r="C1997" s="59"/>
      <c r="D1997" s="87"/>
      <c r="E1997" s="89"/>
      <c r="F1997" s="89"/>
    </row>
    <row r="1998" spans="1:6" x14ac:dyDescent="0.25">
      <c r="A1998" s="10"/>
      <c r="B1998" s="10"/>
      <c r="C1998" s="59"/>
      <c r="D1998" s="87"/>
      <c r="E1998" s="89"/>
      <c r="F1998" s="89"/>
    </row>
    <row r="1999" spans="1:6" x14ac:dyDescent="0.25">
      <c r="A1999" s="10"/>
      <c r="B1999" s="10"/>
      <c r="C1999" s="59"/>
      <c r="D1999" s="87"/>
      <c r="E1999" s="89"/>
      <c r="F1999" s="89"/>
    </row>
    <row r="2000" spans="1:6" x14ac:dyDescent="0.25">
      <c r="A2000" s="10"/>
      <c r="B2000" s="10"/>
      <c r="C2000" s="59"/>
      <c r="D2000" s="87"/>
      <c r="E2000" s="89"/>
      <c r="F2000" s="89"/>
    </row>
    <row r="2001" spans="1:6" x14ac:dyDescent="0.25">
      <c r="A2001" s="10"/>
      <c r="B2001" s="10"/>
      <c r="C2001" s="59"/>
      <c r="D2001" s="87"/>
      <c r="E2001" s="89"/>
      <c r="F2001" s="89"/>
    </row>
    <row r="2002" spans="1:6" x14ac:dyDescent="0.25">
      <c r="A2002" s="10"/>
      <c r="B2002" s="10"/>
      <c r="C2002" s="59"/>
      <c r="D2002" s="87"/>
      <c r="E2002" s="89"/>
      <c r="F2002" s="89"/>
    </row>
    <row r="2003" spans="1:6" x14ac:dyDescent="0.25">
      <c r="A2003" s="10"/>
      <c r="B2003" s="10"/>
      <c r="C2003" s="59"/>
      <c r="D2003" s="87"/>
      <c r="E2003" s="89"/>
      <c r="F2003" s="89"/>
    </row>
    <row r="2004" spans="1:6" x14ac:dyDescent="0.25">
      <c r="A2004" s="10"/>
      <c r="B2004" s="10"/>
      <c r="C2004" s="59"/>
      <c r="D2004" s="87"/>
      <c r="E2004" s="89"/>
      <c r="F2004" s="89"/>
    </row>
    <row r="2005" spans="1:6" x14ac:dyDescent="0.25">
      <c r="A2005" s="10"/>
      <c r="B2005" s="10"/>
      <c r="C2005" s="59"/>
      <c r="D2005" s="87"/>
      <c r="E2005" s="89"/>
      <c r="F2005" s="89"/>
    </row>
    <row r="2006" spans="1:6" x14ac:dyDescent="0.25">
      <c r="A2006" s="10"/>
      <c r="B2006" s="10"/>
      <c r="C2006" s="59"/>
      <c r="D2006" s="87"/>
      <c r="E2006" s="89"/>
      <c r="F2006" s="89"/>
    </row>
    <row r="2007" spans="1:6" x14ac:dyDescent="0.25">
      <c r="A2007" s="10"/>
      <c r="B2007" s="10"/>
      <c r="C2007" s="59"/>
      <c r="D2007" s="87"/>
      <c r="E2007" s="89"/>
      <c r="F2007" s="89"/>
    </row>
    <row r="2008" spans="1:6" x14ac:dyDescent="0.25">
      <c r="A2008" s="10"/>
      <c r="B2008" s="10"/>
      <c r="C2008" s="59"/>
      <c r="D2008" s="87"/>
      <c r="E2008" s="89"/>
      <c r="F2008" s="89"/>
    </row>
    <row r="2009" spans="1:6" x14ac:dyDescent="0.25">
      <c r="A2009" s="10"/>
      <c r="B2009" s="10"/>
      <c r="C2009" s="59"/>
      <c r="D2009" s="87"/>
      <c r="E2009" s="89"/>
      <c r="F2009" s="89"/>
    </row>
    <row r="2010" spans="1:6" x14ac:dyDescent="0.25">
      <c r="A2010" s="10"/>
      <c r="B2010" s="10"/>
      <c r="C2010" s="59"/>
      <c r="D2010" s="87"/>
      <c r="E2010" s="89"/>
      <c r="F2010" s="89"/>
    </row>
    <row r="2011" spans="1:6" x14ac:dyDescent="0.25">
      <c r="A2011" s="10"/>
      <c r="B2011" s="10"/>
      <c r="C2011" s="59"/>
      <c r="D2011" s="87"/>
      <c r="E2011" s="89"/>
      <c r="F2011" s="89"/>
    </row>
    <row r="2012" spans="1:6" x14ac:dyDescent="0.25">
      <c r="A2012" s="10"/>
      <c r="B2012" s="10"/>
      <c r="C2012" s="59"/>
      <c r="D2012" s="87"/>
      <c r="E2012" s="89"/>
      <c r="F2012" s="89"/>
    </row>
    <row r="2013" spans="1:6" x14ac:dyDescent="0.25">
      <c r="A2013" s="10"/>
      <c r="B2013" s="10"/>
      <c r="C2013" s="59"/>
      <c r="D2013" s="87"/>
      <c r="E2013" s="89"/>
      <c r="F2013" s="89"/>
    </row>
    <row r="2014" spans="1:6" x14ac:dyDescent="0.25">
      <c r="A2014" s="10"/>
      <c r="B2014" s="10"/>
      <c r="C2014" s="59"/>
      <c r="D2014" s="87"/>
      <c r="E2014" s="89"/>
      <c r="F2014" s="89"/>
    </row>
    <row r="2015" spans="1:6" x14ac:dyDescent="0.25">
      <c r="A2015" s="10"/>
      <c r="B2015" s="10"/>
      <c r="C2015" s="59"/>
      <c r="D2015" s="87"/>
      <c r="E2015" s="89"/>
      <c r="F2015" s="89"/>
    </row>
    <row r="2016" spans="1:6" x14ac:dyDescent="0.25">
      <c r="A2016" s="10"/>
      <c r="B2016" s="10"/>
      <c r="C2016" s="59"/>
      <c r="D2016" s="87"/>
      <c r="E2016" s="89"/>
      <c r="F2016" s="89"/>
    </row>
    <row r="2017" spans="1:6" x14ac:dyDescent="0.25">
      <c r="A2017" s="10"/>
      <c r="B2017" s="10"/>
      <c r="C2017" s="59"/>
      <c r="D2017" s="87"/>
      <c r="E2017" s="89"/>
      <c r="F2017" s="89"/>
    </row>
    <row r="2018" spans="1:6" x14ac:dyDescent="0.25">
      <c r="A2018" s="10"/>
      <c r="B2018" s="10"/>
      <c r="C2018" s="59"/>
      <c r="D2018" s="87"/>
      <c r="E2018" s="89"/>
      <c r="F2018" s="89"/>
    </row>
    <row r="2019" spans="1:6" x14ac:dyDescent="0.25">
      <c r="A2019" s="10"/>
      <c r="B2019" s="10"/>
      <c r="C2019" s="59"/>
      <c r="D2019" s="87"/>
      <c r="E2019" s="89"/>
      <c r="F2019" s="89"/>
    </row>
    <row r="2020" spans="1:6" x14ac:dyDescent="0.25">
      <c r="A2020" s="10"/>
      <c r="B2020" s="10"/>
      <c r="C2020" s="59"/>
      <c r="D2020" s="87"/>
      <c r="E2020" s="89"/>
      <c r="F2020" s="89"/>
    </row>
    <row r="2021" spans="1:6" x14ac:dyDescent="0.25">
      <c r="A2021" s="10"/>
      <c r="B2021" s="10"/>
      <c r="C2021" s="59"/>
      <c r="D2021" s="87"/>
      <c r="E2021" s="89"/>
      <c r="F2021" s="89"/>
    </row>
    <row r="2022" spans="1:6" x14ac:dyDescent="0.25">
      <c r="A2022" s="10"/>
      <c r="B2022" s="10"/>
      <c r="C2022" s="59"/>
      <c r="D2022" s="87"/>
      <c r="E2022" s="89"/>
      <c r="F2022" s="89"/>
    </row>
    <row r="2023" spans="1:6" x14ac:dyDescent="0.25">
      <c r="A2023" s="10"/>
      <c r="B2023" s="10"/>
      <c r="C2023" s="59"/>
      <c r="D2023" s="87"/>
      <c r="E2023" s="89"/>
      <c r="F2023" s="89"/>
    </row>
    <row r="2024" spans="1:6" x14ac:dyDescent="0.25">
      <c r="A2024" s="10"/>
      <c r="B2024" s="10"/>
      <c r="C2024" s="59"/>
      <c r="D2024" s="87"/>
      <c r="E2024" s="89"/>
      <c r="F2024" s="89"/>
    </row>
    <row r="2025" spans="1:6" x14ac:dyDescent="0.25">
      <c r="A2025" s="10"/>
      <c r="B2025" s="10"/>
      <c r="C2025" s="59"/>
      <c r="D2025" s="87"/>
      <c r="E2025" s="89"/>
      <c r="F2025" s="89"/>
    </row>
    <row r="2026" spans="1:6" x14ac:dyDescent="0.25">
      <c r="A2026" s="10"/>
      <c r="B2026" s="10"/>
      <c r="C2026" s="59"/>
      <c r="D2026" s="87"/>
      <c r="E2026" s="89"/>
      <c r="F2026" s="89"/>
    </row>
    <row r="2027" spans="1:6" x14ac:dyDescent="0.25">
      <c r="A2027" s="10"/>
      <c r="B2027" s="10"/>
      <c r="C2027" s="59"/>
      <c r="D2027" s="87"/>
      <c r="E2027" s="89"/>
      <c r="F2027" s="89"/>
    </row>
    <row r="2028" spans="1:6" x14ac:dyDescent="0.25">
      <c r="A2028" s="10"/>
      <c r="B2028" s="10"/>
      <c r="C2028" s="59"/>
      <c r="D2028" s="87"/>
      <c r="E2028" s="89"/>
      <c r="F2028" s="89"/>
    </row>
    <row r="2029" spans="1:6" x14ac:dyDescent="0.25">
      <c r="A2029" s="10"/>
      <c r="B2029" s="10"/>
      <c r="C2029" s="59"/>
      <c r="D2029" s="87"/>
      <c r="E2029" s="89"/>
      <c r="F2029" s="89"/>
    </row>
    <row r="2030" spans="1:6" x14ac:dyDescent="0.25">
      <c r="A2030" s="10"/>
      <c r="B2030" s="10"/>
      <c r="C2030" s="59"/>
      <c r="D2030" s="87"/>
      <c r="E2030" s="89"/>
      <c r="F2030" s="89"/>
    </row>
    <row r="2031" spans="1:6" x14ac:dyDescent="0.25">
      <c r="A2031" s="10"/>
      <c r="B2031" s="10"/>
      <c r="C2031" s="59"/>
      <c r="D2031" s="87"/>
      <c r="E2031" s="89"/>
      <c r="F2031" s="89"/>
    </row>
    <row r="2032" spans="1:6" x14ac:dyDescent="0.25">
      <c r="A2032" s="10"/>
      <c r="B2032" s="10"/>
      <c r="C2032" s="59"/>
      <c r="D2032" s="87"/>
      <c r="E2032" s="89"/>
      <c r="F2032" s="89"/>
    </row>
    <row r="2033" spans="1:6" x14ac:dyDescent="0.25">
      <c r="A2033" s="10"/>
      <c r="B2033" s="10"/>
      <c r="C2033" s="59"/>
      <c r="D2033" s="87"/>
      <c r="E2033" s="89"/>
      <c r="F2033" s="89"/>
    </row>
    <row r="2034" spans="1:6" x14ac:dyDescent="0.25">
      <c r="A2034" s="10"/>
      <c r="B2034" s="10"/>
      <c r="C2034" s="59"/>
      <c r="D2034" s="87"/>
      <c r="E2034" s="89"/>
      <c r="F2034" s="89"/>
    </row>
    <row r="2035" spans="1:6" x14ac:dyDescent="0.25">
      <c r="A2035" s="10"/>
      <c r="B2035" s="10"/>
      <c r="C2035" s="59"/>
      <c r="D2035" s="87"/>
      <c r="E2035" s="89"/>
      <c r="F2035" s="89"/>
    </row>
    <row r="2036" spans="1:6" x14ac:dyDescent="0.25">
      <c r="A2036" s="10"/>
      <c r="B2036" s="10"/>
      <c r="C2036" s="59"/>
      <c r="D2036" s="87"/>
      <c r="E2036" s="89"/>
      <c r="F2036" s="89"/>
    </row>
    <row r="2037" spans="1:6" x14ac:dyDescent="0.25">
      <c r="A2037" s="10"/>
      <c r="B2037" s="10"/>
      <c r="C2037" s="59"/>
      <c r="D2037" s="87"/>
      <c r="E2037" s="89"/>
      <c r="F2037" s="89"/>
    </row>
    <row r="2038" spans="1:6" x14ac:dyDescent="0.25">
      <c r="A2038" s="10"/>
      <c r="B2038" s="10"/>
      <c r="C2038" s="59"/>
      <c r="D2038" s="87"/>
      <c r="E2038" s="89"/>
      <c r="F2038" s="89"/>
    </row>
    <row r="2039" spans="1:6" x14ac:dyDescent="0.25">
      <c r="A2039" s="10"/>
      <c r="B2039" s="10"/>
      <c r="C2039" s="59"/>
      <c r="D2039" s="87"/>
      <c r="E2039" s="89"/>
      <c r="F2039" s="89"/>
    </row>
    <row r="2040" spans="1:6" x14ac:dyDescent="0.25">
      <c r="A2040" s="10"/>
      <c r="B2040" s="10"/>
      <c r="C2040" s="59"/>
      <c r="D2040" s="87"/>
      <c r="E2040" s="89"/>
      <c r="F2040" s="89"/>
    </row>
    <row r="2041" spans="1:6" x14ac:dyDescent="0.25">
      <c r="A2041" s="10"/>
      <c r="B2041" s="10"/>
      <c r="C2041" s="59"/>
      <c r="D2041" s="87"/>
      <c r="E2041" s="89"/>
      <c r="F2041" s="89"/>
    </row>
    <row r="2042" spans="1:6" x14ac:dyDescent="0.25">
      <c r="A2042" s="10"/>
      <c r="B2042" s="10"/>
      <c r="C2042" s="59"/>
      <c r="D2042" s="87"/>
      <c r="E2042" s="89"/>
      <c r="F2042" s="89"/>
    </row>
    <row r="2043" spans="1:6" x14ac:dyDescent="0.25">
      <c r="A2043" s="10"/>
      <c r="B2043" s="10"/>
      <c r="C2043" s="59"/>
      <c r="D2043" s="87"/>
      <c r="E2043" s="89"/>
      <c r="F2043" s="89"/>
    </row>
    <row r="2044" spans="1:6" x14ac:dyDescent="0.25">
      <c r="A2044" s="10"/>
      <c r="B2044" s="10"/>
      <c r="C2044" s="59"/>
      <c r="D2044" s="87"/>
      <c r="E2044" s="89"/>
      <c r="F2044" s="89"/>
    </row>
    <row r="2045" spans="1:6" x14ac:dyDescent="0.25">
      <c r="A2045" s="10"/>
      <c r="B2045" s="10"/>
      <c r="C2045" s="59"/>
      <c r="D2045" s="87"/>
      <c r="E2045" s="89"/>
      <c r="F2045" s="89"/>
    </row>
    <row r="2046" spans="1:6" x14ac:dyDescent="0.25">
      <c r="A2046" s="10"/>
      <c r="B2046" s="10"/>
      <c r="C2046" s="59"/>
      <c r="D2046" s="87"/>
      <c r="E2046" s="89"/>
      <c r="F2046" s="89"/>
    </row>
    <row r="2047" spans="1:6" x14ac:dyDescent="0.25">
      <c r="A2047" s="10"/>
      <c r="B2047" s="10"/>
      <c r="C2047" s="59"/>
      <c r="D2047" s="87"/>
      <c r="E2047" s="89"/>
      <c r="F2047" s="89"/>
    </row>
    <row r="2048" spans="1:6" x14ac:dyDescent="0.25">
      <c r="A2048" s="10"/>
      <c r="B2048" s="10"/>
      <c r="C2048" s="59"/>
      <c r="D2048" s="87"/>
      <c r="E2048" s="89"/>
      <c r="F2048" s="89"/>
    </row>
    <row r="2049" spans="1:6" x14ac:dyDescent="0.25">
      <c r="A2049" s="10"/>
      <c r="B2049" s="10"/>
      <c r="C2049" s="59"/>
      <c r="D2049" s="87"/>
      <c r="E2049" s="89"/>
      <c r="F2049" s="89"/>
    </row>
    <row r="2050" spans="1:6" x14ac:dyDescent="0.25">
      <c r="A2050" s="10"/>
      <c r="B2050" s="10"/>
      <c r="C2050" s="59"/>
      <c r="D2050" s="87"/>
      <c r="E2050" s="89"/>
      <c r="F2050" s="89"/>
    </row>
    <row r="2051" spans="1:6" x14ac:dyDescent="0.25">
      <c r="A2051" s="10"/>
      <c r="B2051" s="10"/>
      <c r="C2051" s="59"/>
      <c r="D2051" s="87"/>
      <c r="E2051" s="89"/>
      <c r="F2051" s="89"/>
    </row>
    <row r="2052" spans="1:6" x14ac:dyDescent="0.25">
      <c r="A2052" s="10"/>
      <c r="B2052" s="10"/>
      <c r="C2052" s="59"/>
      <c r="D2052" s="87"/>
      <c r="E2052" s="89"/>
      <c r="F2052" s="89"/>
    </row>
    <row r="2053" spans="1:6" x14ac:dyDescent="0.25">
      <c r="A2053" s="10"/>
      <c r="B2053" s="10"/>
      <c r="C2053" s="59"/>
      <c r="D2053" s="87"/>
      <c r="E2053" s="89"/>
      <c r="F2053" s="89"/>
    </row>
    <row r="2054" spans="1:6" x14ac:dyDescent="0.25">
      <c r="A2054" s="10"/>
      <c r="B2054" s="10"/>
      <c r="C2054" s="59"/>
      <c r="D2054" s="87"/>
      <c r="E2054" s="89"/>
      <c r="F2054" s="89"/>
    </row>
    <row r="2055" spans="1:6" x14ac:dyDescent="0.25">
      <c r="A2055" s="10"/>
      <c r="B2055" s="10"/>
      <c r="C2055" s="59"/>
      <c r="D2055" s="87"/>
      <c r="E2055" s="89"/>
      <c r="F2055" s="89"/>
    </row>
    <row r="2056" spans="1:6" x14ac:dyDescent="0.25">
      <c r="A2056" s="10"/>
      <c r="B2056" s="10"/>
      <c r="C2056" s="59"/>
      <c r="D2056" s="87"/>
      <c r="E2056" s="89"/>
      <c r="F2056" s="89"/>
    </row>
    <row r="2057" spans="1:6" x14ac:dyDescent="0.25">
      <c r="A2057" s="10"/>
      <c r="B2057" s="10"/>
      <c r="C2057" s="59"/>
      <c r="D2057" s="87"/>
      <c r="E2057" s="89"/>
      <c r="F2057" s="89"/>
    </row>
    <row r="2058" spans="1:6" x14ac:dyDescent="0.25">
      <c r="A2058" s="10"/>
      <c r="B2058" s="10"/>
      <c r="C2058" s="59"/>
      <c r="D2058" s="87"/>
      <c r="E2058" s="89"/>
      <c r="F2058" s="89"/>
    </row>
    <row r="2059" spans="1:6" x14ac:dyDescent="0.25">
      <c r="A2059" s="10"/>
      <c r="B2059" s="10"/>
      <c r="C2059" s="59"/>
      <c r="D2059" s="87"/>
      <c r="E2059" s="89"/>
      <c r="F2059" s="89"/>
    </row>
    <row r="2060" spans="1:6" x14ac:dyDescent="0.25">
      <c r="A2060" s="10"/>
      <c r="B2060" s="10"/>
      <c r="C2060" s="59"/>
      <c r="D2060" s="87"/>
      <c r="E2060" s="89"/>
      <c r="F2060" s="89"/>
    </row>
    <row r="2061" spans="1:6" x14ac:dyDescent="0.25">
      <c r="A2061" s="10"/>
      <c r="B2061" s="10"/>
      <c r="C2061" s="59"/>
      <c r="D2061" s="87"/>
      <c r="E2061" s="89"/>
      <c r="F2061" s="89"/>
    </row>
    <row r="2062" spans="1:6" x14ac:dyDescent="0.25">
      <c r="A2062" s="10"/>
      <c r="B2062" s="10"/>
      <c r="C2062" s="59"/>
      <c r="D2062" s="87"/>
      <c r="E2062" s="89"/>
      <c r="F2062" s="89"/>
    </row>
    <row r="2063" spans="1:6" x14ac:dyDescent="0.25">
      <c r="A2063" s="10"/>
      <c r="B2063" s="10"/>
      <c r="C2063" s="59"/>
      <c r="D2063" s="87"/>
      <c r="E2063" s="89"/>
      <c r="F2063" s="89"/>
    </row>
    <row r="2064" spans="1:6" x14ac:dyDescent="0.25">
      <c r="A2064" s="10"/>
      <c r="B2064" s="10"/>
      <c r="C2064" s="59"/>
      <c r="D2064" s="87"/>
      <c r="E2064" s="89"/>
      <c r="F2064" s="89"/>
    </row>
    <row r="2065" spans="1:6" x14ac:dyDescent="0.25">
      <c r="A2065" s="10"/>
      <c r="B2065" s="10"/>
      <c r="C2065" s="59"/>
      <c r="D2065" s="87"/>
      <c r="E2065" s="89"/>
      <c r="F2065" s="89"/>
    </row>
    <row r="2066" spans="1:6" x14ac:dyDescent="0.25">
      <c r="A2066" s="10"/>
      <c r="B2066" s="10"/>
      <c r="C2066" s="59"/>
      <c r="D2066" s="87"/>
      <c r="E2066" s="89"/>
      <c r="F2066" s="89"/>
    </row>
    <row r="2067" spans="1:6" x14ac:dyDescent="0.25">
      <c r="A2067" s="10"/>
      <c r="B2067" s="10"/>
      <c r="C2067" s="59"/>
      <c r="D2067" s="87"/>
      <c r="E2067" s="89"/>
      <c r="F2067" s="89"/>
    </row>
    <row r="2068" spans="1:6" x14ac:dyDescent="0.25">
      <c r="A2068" s="10"/>
      <c r="B2068" s="10"/>
      <c r="C2068" s="59"/>
      <c r="D2068" s="87"/>
      <c r="E2068" s="89"/>
      <c r="F2068" s="89"/>
    </row>
    <row r="2069" spans="1:6" x14ac:dyDescent="0.25">
      <c r="A2069" s="10"/>
      <c r="B2069" s="10"/>
      <c r="C2069" s="59"/>
      <c r="D2069" s="87"/>
      <c r="E2069" s="89"/>
      <c r="F2069" s="89"/>
    </row>
    <row r="2070" spans="1:6" x14ac:dyDescent="0.25">
      <c r="A2070" s="10"/>
      <c r="B2070" s="10"/>
      <c r="C2070" s="59"/>
      <c r="D2070" s="87"/>
      <c r="E2070" s="89"/>
      <c r="F2070" s="89"/>
    </row>
    <row r="2071" spans="1:6" x14ac:dyDescent="0.25">
      <c r="A2071" s="10"/>
      <c r="B2071" s="10"/>
      <c r="C2071" s="59"/>
      <c r="D2071" s="87"/>
      <c r="E2071" s="89"/>
      <c r="F2071" s="89"/>
    </row>
    <row r="2072" spans="1:6" x14ac:dyDescent="0.25">
      <c r="A2072" s="10"/>
      <c r="B2072" s="10"/>
      <c r="C2072" s="59"/>
      <c r="D2072" s="87"/>
      <c r="E2072" s="89"/>
      <c r="F2072" s="89"/>
    </row>
    <row r="2073" spans="1:6" x14ac:dyDescent="0.25">
      <c r="A2073" s="10"/>
      <c r="B2073" s="10"/>
      <c r="C2073" s="59"/>
      <c r="D2073" s="87"/>
      <c r="E2073" s="89"/>
      <c r="F2073" s="89"/>
    </row>
    <row r="2074" spans="1:6" x14ac:dyDescent="0.25">
      <c r="A2074" s="10"/>
      <c r="B2074" s="10"/>
      <c r="C2074" s="59"/>
      <c r="D2074" s="87"/>
      <c r="E2074" s="89"/>
      <c r="F2074" s="89"/>
    </row>
    <row r="2075" spans="1:6" x14ac:dyDescent="0.25">
      <c r="A2075" s="10"/>
      <c r="B2075" s="10"/>
      <c r="C2075" s="59"/>
      <c r="D2075" s="87"/>
      <c r="E2075" s="89"/>
      <c r="F2075" s="89"/>
    </row>
    <row r="2076" spans="1:6" x14ac:dyDescent="0.25">
      <c r="A2076" s="10"/>
      <c r="B2076" s="10"/>
      <c r="C2076" s="59"/>
      <c r="D2076" s="87"/>
      <c r="E2076" s="89"/>
      <c r="F2076" s="89"/>
    </row>
    <row r="2077" spans="1:6" x14ac:dyDescent="0.25">
      <c r="A2077" s="10"/>
      <c r="B2077" s="10"/>
      <c r="C2077" s="59"/>
      <c r="D2077" s="87"/>
      <c r="E2077" s="89"/>
      <c r="F2077" s="89"/>
    </row>
    <row r="2078" spans="1:6" x14ac:dyDescent="0.25">
      <c r="A2078" s="10"/>
      <c r="B2078" s="10"/>
      <c r="C2078" s="59"/>
      <c r="D2078" s="87"/>
      <c r="E2078" s="89"/>
      <c r="F2078" s="89"/>
    </row>
    <row r="2079" spans="1:6" x14ac:dyDescent="0.25">
      <c r="A2079" s="10"/>
      <c r="B2079" s="10"/>
      <c r="C2079" s="59"/>
      <c r="D2079" s="87"/>
      <c r="E2079" s="89"/>
      <c r="F2079" s="89"/>
    </row>
    <row r="2080" spans="1:6" x14ac:dyDescent="0.25">
      <c r="A2080" s="10"/>
      <c r="B2080" s="10"/>
      <c r="C2080" s="59"/>
      <c r="D2080" s="87"/>
      <c r="E2080" s="89"/>
      <c r="F2080" s="89"/>
    </row>
    <row r="2081" spans="1:6" x14ac:dyDescent="0.25">
      <c r="A2081" s="10"/>
      <c r="B2081" s="10"/>
      <c r="C2081" s="59"/>
      <c r="D2081" s="87"/>
      <c r="E2081" s="89"/>
      <c r="F2081" s="89"/>
    </row>
    <row r="2082" spans="1:6" x14ac:dyDescent="0.25">
      <c r="A2082" s="10"/>
      <c r="B2082" s="10"/>
      <c r="C2082" s="59"/>
      <c r="D2082" s="87"/>
      <c r="E2082" s="89"/>
      <c r="F2082" s="89"/>
    </row>
    <row r="2083" spans="1:6" x14ac:dyDescent="0.25">
      <c r="A2083" s="10"/>
      <c r="B2083" s="10"/>
      <c r="C2083" s="59"/>
      <c r="D2083" s="87"/>
      <c r="E2083" s="89"/>
      <c r="F2083" s="89"/>
    </row>
    <row r="2084" spans="1:6" x14ac:dyDescent="0.25">
      <c r="A2084" s="10"/>
      <c r="B2084" s="10"/>
      <c r="C2084" s="59"/>
      <c r="D2084" s="87"/>
      <c r="E2084" s="89"/>
      <c r="F2084" s="89"/>
    </row>
    <row r="2085" spans="1:6" x14ac:dyDescent="0.25">
      <c r="A2085" s="10"/>
      <c r="B2085" s="10"/>
      <c r="C2085" s="59"/>
      <c r="D2085" s="87"/>
      <c r="E2085" s="89"/>
      <c r="F2085" s="89"/>
    </row>
    <row r="2086" spans="1:6" x14ac:dyDescent="0.25">
      <c r="A2086" s="10"/>
      <c r="B2086" s="10"/>
      <c r="C2086" s="59"/>
      <c r="D2086" s="87"/>
      <c r="E2086" s="89"/>
      <c r="F2086" s="89"/>
    </row>
    <row r="2087" spans="1:6" x14ac:dyDescent="0.25">
      <c r="A2087" s="10"/>
      <c r="B2087" s="10"/>
      <c r="C2087" s="59"/>
      <c r="D2087" s="87"/>
      <c r="E2087" s="89"/>
      <c r="F2087" s="89"/>
    </row>
    <row r="2088" spans="1:6" x14ac:dyDescent="0.25">
      <c r="A2088" s="10"/>
      <c r="B2088" s="10"/>
      <c r="C2088" s="59"/>
      <c r="D2088" s="87"/>
      <c r="E2088" s="89"/>
      <c r="F2088" s="89"/>
    </row>
    <row r="2089" spans="1:6" x14ac:dyDescent="0.25">
      <c r="A2089" s="10"/>
      <c r="B2089" s="10"/>
      <c r="C2089" s="59"/>
      <c r="D2089" s="87"/>
      <c r="E2089" s="89"/>
      <c r="F2089" s="89"/>
    </row>
    <row r="2090" spans="1:6" x14ac:dyDescent="0.25">
      <c r="A2090" s="10"/>
      <c r="B2090" s="10"/>
      <c r="C2090" s="59"/>
      <c r="D2090" s="87"/>
      <c r="E2090" s="89"/>
      <c r="F2090" s="89"/>
    </row>
    <row r="2091" spans="1:6" x14ac:dyDescent="0.25">
      <c r="A2091" s="10"/>
      <c r="B2091" s="10"/>
      <c r="C2091" s="59"/>
      <c r="D2091" s="87"/>
      <c r="E2091" s="89"/>
      <c r="F2091" s="89"/>
    </row>
    <row r="2092" spans="1:6" x14ac:dyDescent="0.25">
      <c r="A2092" s="10"/>
      <c r="B2092" s="10"/>
      <c r="C2092" s="59"/>
      <c r="D2092" s="87"/>
      <c r="E2092" s="89"/>
      <c r="F2092" s="89"/>
    </row>
    <row r="2093" spans="1:6" x14ac:dyDescent="0.25">
      <c r="A2093" s="10"/>
      <c r="B2093" s="10"/>
      <c r="C2093" s="59"/>
      <c r="D2093" s="87"/>
      <c r="E2093" s="89"/>
      <c r="F2093" s="89"/>
    </row>
    <row r="2094" spans="1:6" x14ac:dyDescent="0.25">
      <c r="A2094" s="10"/>
      <c r="B2094" s="10"/>
      <c r="C2094" s="59"/>
      <c r="D2094" s="87"/>
      <c r="E2094" s="89"/>
      <c r="F2094" s="89"/>
    </row>
    <row r="2095" spans="1:6" x14ac:dyDescent="0.25">
      <c r="A2095" s="10"/>
      <c r="B2095" s="10"/>
      <c r="C2095" s="59"/>
      <c r="D2095" s="87"/>
      <c r="E2095" s="89"/>
      <c r="F2095" s="89"/>
    </row>
    <row r="2096" spans="1:6" x14ac:dyDescent="0.25">
      <c r="A2096" s="10"/>
      <c r="B2096" s="10"/>
      <c r="C2096" s="59"/>
      <c r="D2096" s="87"/>
      <c r="E2096" s="89"/>
      <c r="F2096" s="89"/>
    </row>
    <row r="2097" spans="1:6" x14ac:dyDescent="0.25">
      <c r="A2097" s="10"/>
      <c r="B2097" s="10"/>
      <c r="C2097" s="59"/>
      <c r="D2097" s="87"/>
      <c r="E2097" s="89"/>
      <c r="F2097" s="89"/>
    </row>
    <row r="2098" spans="1:6" x14ac:dyDescent="0.25">
      <c r="A2098" s="10"/>
      <c r="B2098" s="10"/>
      <c r="C2098" s="59"/>
      <c r="D2098" s="87"/>
      <c r="E2098" s="89"/>
      <c r="F2098" s="89"/>
    </row>
    <row r="2099" spans="1:6" x14ac:dyDescent="0.25">
      <c r="A2099" s="10"/>
      <c r="B2099" s="10"/>
      <c r="C2099" s="59"/>
      <c r="D2099" s="87"/>
      <c r="E2099" s="89"/>
      <c r="F2099" s="89"/>
    </row>
    <row r="2100" spans="1:6" x14ac:dyDescent="0.25">
      <c r="A2100" s="10"/>
      <c r="B2100" s="10"/>
      <c r="C2100" s="59"/>
      <c r="D2100" s="87"/>
      <c r="E2100" s="89"/>
      <c r="F2100" s="89"/>
    </row>
    <row r="2101" spans="1:6" x14ac:dyDescent="0.25">
      <c r="A2101" s="10"/>
      <c r="B2101" s="10"/>
      <c r="C2101" s="59"/>
      <c r="D2101" s="87"/>
      <c r="E2101" s="89"/>
      <c r="F2101" s="89"/>
    </row>
    <row r="2102" spans="1:6" x14ac:dyDescent="0.25">
      <c r="A2102" s="10"/>
      <c r="B2102" s="10"/>
      <c r="C2102" s="59"/>
      <c r="D2102" s="87"/>
      <c r="E2102" s="89"/>
      <c r="F2102" s="89"/>
    </row>
    <row r="2103" spans="1:6" x14ac:dyDescent="0.25">
      <c r="A2103" s="10"/>
      <c r="B2103" s="10"/>
      <c r="C2103" s="59"/>
      <c r="D2103" s="87"/>
      <c r="E2103" s="89"/>
      <c r="F2103" s="89"/>
    </row>
    <row r="2104" spans="1:6" x14ac:dyDescent="0.25">
      <c r="A2104" s="10"/>
      <c r="B2104" s="10"/>
      <c r="C2104" s="59"/>
      <c r="D2104" s="87"/>
      <c r="E2104" s="89"/>
      <c r="F2104" s="89"/>
    </row>
    <row r="2105" spans="1:6" x14ac:dyDescent="0.25">
      <c r="A2105" s="10"/>
      <c r="B2105" s="10"/>
      <c r="C2105" s="59"/>
      <c r="D2105" s="87"/>
      <c r="E2105" s="89"/>
      <c r="F2105" s="89"/>
    </row>
    <row r="2106" spans="1:6" x14ac:dyDescent="0.25">
      <c r="A2106" s="10"/>
      <c r="B2106" s="10"/>
      <c r="C2106" s="59"/>
      <c r="D2106" s="87"/>
      <c r="E2106" s="89"/>
      <c r="F2106" s="89"/>
    </row>
    <row r="2107" spans="1:6" x14ac:dyDescent="0.25">
      <c r="A2107" s="10"/>
      <c r="B2107" s="10"/>
      <c r="C2107" s="59"/>
      <c r="D2107" s="87"/>
      <c r="E2107" s="89"/>
      <c r="F2107" s="89"/>
    </row>
    <row r="2108" spans="1:6" x14ac:dyDescent="0.25">
      <c r="A2108" s="10"/>
      <c r="B2108" s="10"/>
      <c r="C2108" s="59"/>
      <c r="D2108" s="87"/>
      <c r="E2108" s="89"/>
      <c r="F2108" s="89"/>
    </row>
    <row r="2109" spans="1:6" x14ac:dyDescent="0.25">
      <c r="A2109" s="10"/>
      <c r="B2109" s="10"/>
      <c r="C2109" s="59"/>
      <c r="D2109" s="87"/>
      <c r="E2109" s="89"/>
      <c r="F2109" s="89"/>
    </row>
    <row r="2110" spans="1:6" x14ac:dyDescent="0.25">
      <c r="A2110" s="10"/>
      <c r="B2110" s="10"/>
      <c r="C2110" s="59"/>
      <c r="D2110" s="87"/>
      <c r="E2110" s="89"/>
      <c r="F2110" s="89"/>
    </row>
    <row r="2111" spans="1:6" x14ac:dyDescent="0.25">
      <c r="A2111" s="10"/>
      <c r="B2111" s="10"/>
      <c r="C2111" s="59"/>
      <c r="D2111" s="87"/>
      <c r="E2111" s="89"/>
      <c r="F2111" s="89"/>
    </row>
    <row r="2112" spans="1:6" x14ac:dyDescent="0.25">
      <c r="A2112" s="10"/>
      <c r="B2112" s="10"/>
      <c r="C2112" s="59"/>
      <c r="D2112" s="87"/>
      <c r="E2112" s="89"/>
      <c r="F2112" s="89"/>
    </row>
    <row r="2113" spans="1:6" x14ac:dyDescent="0.25">
      <c r="A2113" s="10"/>
      <c r="B2113" s="10"/>
      <c r="C2113" s="59"/>
      <c r="D2113" s="87"/>
      <c r="E2113" s="89"/>
      <c r="F2113" s="89"/>
    </row>
    <row r="2114" spans="1:6" x14ac:dyDescent="0.25">
      <c r="A2114" s="10"/>
      <c r="B2114" s="10"/>
      <c r="C2114" s="59"/>
      <c r="D2114" s="87"/>
      <c r="E2114" s="89"/>
      <c r="F2114" s="89"/>
    </row>
    <row r="2115" spans="1:6" x14ac:dyDescent="0.25">
      <c r="A2115" s="10"/>
      <c r="B2115" s="10"/>
      <c r="C2115" s="59"/>
      <c r="D2115" s="87"/>
      <c r="E2115" s="89"/>
      <c r="F2115" s="89"/>
    </row>
    <row r="2116" spans="1:6" x14ac:dyDescent="0.25">
      <c r="A2116" s="10"/>
      <c r="B2116" s="10"/>
      <c r="C2116" s="59"/>
      <c r="D2116" s="87"/>
      <c r="E2116" s="89"/>
      <c r="F2116" s="89"/>
    </row>
    <row r="2117" spans="1:6" x14ac:dyDescent="0.25">
      <c r="A2117" s="10"/>
      <c r="B2117" s="10"/>
      <c r="C2117" s="59"/>
      <c r="D2117" s="87"/>
      <c r="E2117" s="89"/>
      <c r="F2117" s="89"/>
    </row>
    <row r="2118" spans="1:6" x14ac:dyDescent="0.25">
      <c r="A2118" s="10"/>
      <c r="B2118" s="10"/>
      <c r="C2118" s="59"/>
      <c r="D2118" s="87"/>
      <c r="E2118" s="89"/>
      <c r="F2118" s="89"/>
    </row>
    <row r="2119" spans="1:6" x14ac:dyDescent="0.25">
      <c r="A2119" s="10"/>
      <c r="B2119" s="10"/>
      <c r="C2119" s="59"/>
      <c r="D2119" s="87"/>
      <c r="E2119" s="89"/>
      <c r="F2119" s="89"/>
    </row>
    <row r="2120" spans="1:6" x14ac:dyDescent="0.25">
      <c r="A2120" s="10"/>
      <c r="B2120" s="10"/>
      <c r="C2120" s="59"/>
      <c r="D2120" s="87"/>
      <c r="E2120" s="89"/>
      <c r="F2120" s="89"/>
    </row>
    <row r="2121" spans="1:6" x14ac:dyDescent="0.25">
      <c r="A2121" s="10"/>
      <c r="B2121" s="10"/>
      <c r="C2121" s="59"/>
      <c r="D2121" s="87"/>
      <c r="E2121" s="89"/>
      <c r="F2121" s="89"/>
    </row>
    <row r="2122" spans="1:6" x14ac:dyDescent="0.25">
      <c r="A2122" s="10"/>
      <c r="B2122" s="10"/>
      <c r="C2122" s="59"/>
      <c r="D2122" s="87"/>
      <c r="E2122" s="89"/>
      <c r="F2122" s="89"/>
    </row>
    <row r="2123" spans="1:6" x14ac:dyDescent="0.25">
      <c r="A2123" s="10"/>
      <c r="B2123" s="10"/>
      <c r="C2123" s="59"/>
      <c r="D2123" s="87"/>
      <c r="E2123" s="89"/>
      <c r="F2123" s="89"/>
    </row>
    <row r="2124" spans="1:6" x14ac:dyDescent="0.25">
      <c r="A2124" s="10"/>
      <c r="B2124" s="10"/>
      <c r="C2124" s="59"/>
      <c r="D2124" s="87"/>
      <c r="E2124" s="89"/>
      <c r="F2124" s="89"/>
    </row>
    <row r="2125" spans="1:6" x14ac:dyDescent="0.25">
      <c r="A2125" s="10"/>
      <c r="B2125" s="10"/>
      <c r="C2125" s="59"/>
      <c r="D2125" s="87"/>
      <c r="E2125" s="89"/>
      <c r="F2125" s="89"/>
    </row>
    <row r="2126" spans="1:6" x14ac:dyDescent="0.25">
      <c r="A2126" s="10"/>
      <c r="B2126" s="10"/>
      <c r="C2126" s="59"/>
      <c r="D2126" s="87"/>
      <c r="E2126" s="89"/>
      <c r="F2126" s="89"/>
    </row>
    <row r="2127" spans="1:6" x14ac:dyDescent="0.25">
      <c r="A2127" s="10"/>
      <c r="B2127" s="10"/>
      <c r="C2127" s="59"/>
      <c r="D2127" s="87"/>
      <c r="E2127" s="89"/>
      <c r="F2127" s="89"/>
    </row>
    <row r="2128" spans="1:6" x14ac:dyDescent="0.25">
      <c r="A2128" s="10"/>
      <c r="B2128" s="10"/>
      <c r="C2128" s="59"/>
      <c r="D2128" s="87"/>
      <c r="E2128" s="89"/>
      <c r="F2128" s="89"/>
    </row>
    <row r="2129" spans="1:6" x14ac:dyDescent="0.25">
      <c r="A2129" s="10"/>
      <c r="B2129" s="10"/>
      <c r="C2129" s="59"/>
      <c r="D2129" s="87"/>
      <c r="E2129" s="89"/>
      <c r="F2129" s="89"/>
    </row>
    <row r="2130" spans="1:6" x14ac:dyDescent="0.25">
      <c r="A2130" s="10"/>
      <c r="B2130" s="10"/>
      <c r="C2130" s="59"/>
      <c r="D2130" s="87"/>
      <c r="E2130" s="89"/>
      <c r="F2130" s="89"/>
    </row>
    <row r="2131" spans="1:6" x14ac:dyDescent="0.25">
      <c r="A2131" s="10"/>
      <c r="B2131" s="10"/>
      <c r="C2131" s="59"/>
      <c r="D2131" s="87"/>
      <c r="E2131" s="89"/>
      <c r="F2131" s="89"/>
    </row>
    <row r="2132" spans="1:6" x14ac:dyDescent="0.25">
      <c r="A2132" s="10"/>
      <c r="B2132" s="10"/>
      <c r="C2132" s="59"/>
      <c r="D2132" s="87"/>
      <c r="E2132" s="89"/>
      <c r="F2132" s="89"/>
    </row>
    <row r="2133" spans="1:6" x14ac:dyDescent="0.25">
      <c r="A2133" s="10"/>
      <c r="B2133" s="10"/>
      <c r="C2133" s="59"/>
      <c r="D2133" s="87"/>
      <c r="E2133" s="89"/>
      <c r="F2133" s="89"/>
    </row>
    <row r="2134" spans="1:6" x14ac:dyDescent="0.25">
      <c r="A2134" s="10"/>
      <c r="B2134" s="10"/>
      <c r="C2134" s="59"/>
      <c r="D2134" s="87"/>
      <c r="E2134" s="89"/>
      <c r="F2134" s="89"/>
    </row>
    <row r="2135" spans="1:6" x14ac:dyDescent="0.25">
      <c r="A2135" s="10"/>
      <c r="B2135" s="10"/>
      <c r="C2135" s="59"/>
      <c r="D2135" s="87"/>
      <c r="E2135" s="89"/>
      <c r="F2135" s="89"/>
    </row>
    <row r="2136" spans="1:6" x14ac:dyDescent="0.25">
      <c r="A2136" s="10"/>
      <c r="B2136" s="10"/>
      <c r="C2136" s="59"/>
      <c r="D2136" s="87"/>
      <c r="E2136" s="89"/>
      <c r="F2136" s="89"/>
    </row>
    <row r="2137" spans="1:6" x14ac:dyDescent="0.25">
      <c r="A2137" s="10"/>
      <c r="B2137" s="10"/>
      <c r="C2137" s="59"/>
      <c r="D2137" s="87"/>
      <c r="E2137" s="89"/>
      <c r="F2137" s="89"/>
    </row>
    <row r="2138" spans="1:6" x14ac:dyDescent="0.25">
      <c r="A2138" s="10"/>
      <c r="B2138" s="10"/>
      <c r="C2138" s="59"/>
      <c r="D2138" s="87"/>
      <c r="E2138" s="89"/>
      <c r="F2138" s="89"/>
    </row>
    <row r="2139" spans="1:6" x14ac:dyDescent="0.25">
      <c r="A2139" s="10"/>
      <c r="B2139" s="10"/>
      <c r="C2139" s="59"/>
      <c r="D2139" s="87"/>
      <c r="E2139" s="89"/>
      <c r="F2139" s="89"/>
    </row>
    <row r="2140" spans="1:6" x14ac:dyDescent="0.25">
      <c r="A2140" s="10"/>
      <c r="B2140" s="10"/>
      <c r="C2140" s="59"/>
      <c r="D2140" s="87"/>
      <c r="E2140" s="89"/>
      <c r="F2140" s="89"/>
    </row>
    <row r="2141" spans="1:6" x14ac:dyDescent="0.25">
      <c r="A2141" s="10"/>
      <c r="B2141" s="10"/>
      <c r="C2141" s="59"/>
      <c r="D2141" s="87"/>
      <c r="E2141" s="89"/>
      <c r="F2141" s="89"/>
    </row>
    <row r="2142" spans="1:6" x14ac:dyDescent="0.25">
      <c r="A2142" s="10"/>
      <c r="B2142" s="10"/>
      <c r="C2142" s="59"/>
      <c r="D2142" s="87"/>
      <c r="E2142" s="89"/>
      <c r="F2142" s="89"/>
    </row>
    <row r="2143" spans="1:6" x14ac:dyDescent="0.25">
      <c r="A2143" s="10"/>
      <c r="B2143" s="10"/>
      <c r="C2143" s="59"/>
      <c r="D2143" s="87"/>
      <c r="E2143" s="89"/>
      <c r="F2143" s="89"/>
    </row>
    <row r="2144" spans="1:6" x14ac:dyDescent="0.25">
      <c r="A2144" s="10"/>
      <c r="B2144" s="10"/>
      <c r="C2144" s="59"/>
      <c r="D2144" s="87"/>
      <c r="E2144" s="89"/>
      <c r="F2144" s="89"/>
    </row>
    <row r="2145" spans="1:6" x14ac:dyDescent="0.25">
      <c r="A2145" s="10"/>
      <c r="B2145" s="10"/>
      <c r="C2145" s="59"/>
      <c r="D2145" s="87"/>
      <c r="E2145" s="89"/>
      <c r="F2145" s="89"/>
    </row>
    <row r="2146" spans="1:6" x14ac:dyDescent="0.25">
      <c r="A2146" s="10"/>
      <c r="B2146" s="10"/>
      <c r="C2146" s="59"/>
      <c r="D2146" s="87"/>
      <c r="E2146" s="89"/>
      <c r="F2146" s="89"/>
    </row>
    <row r="2147" spans="1:6" x14ac:dyDescent="0.25">
      <c r="A2147" s="10"/>
      <c r="B2147" s="10"/>
      <c r="C2147" s="59"/>
      <c r="D2147" s="87"/>
      <c r="E2147" s="89"/>
      <c r="F2147" s="89"/>
    </row>
    <row r="2148" spans="1:6" x14ac:dyDescent="0.25">
      <c r="A2148" s="10"/>
      <c r="B2148" s="10"/>
      <c r="C2148" s="59"/>
      <c r="D2148" s="87"/>
      <c r="E2148" s="89"/>
      <c r="F2148" s="89"/>
    </row>
    <row r="2149" spans="1:6" x14ac:dyDescent="0.25">
      <c r="A2149" s="10"/>
      <c r="B2149" s="10"/>
      <c r="C2149" s="59"/>
      <c r="D2149" s="87"/>
      <c r="E2149" s="89"/>
      <c r="F2149" s="89"/>
    </row>
    <row r="2150" spans="1:6" x14ac:dyDescent="0.25">
      <c r="A2150" s="10"/>
      <c r="B2150" s="10"/>
      <c r="C2150" s="59"/>
      <c r="D2150" s="87"/>
      <c r="E2150" s="89"/>
      <c r="F2150" s="89"/>
    </row>
    <row r="2151" spans="1:6" x14ac:dyDescent="0.25">
      <c r="A2151" s="10"/>
      <c r="B2151" s="10"/>
      <c r="C2151" s="59"/>
      <c r="D2151" s="87"/>
      <c r="E2151" s="89"/>
      <c r="F2151" s="89"/>
    </row>
    <row r="2152" spans="1:6" x14ac:dyDescent="0.25">
      <c r="A2152" s="10"/>
      <c r="B2152" s="10"/>
      <c r="C2152" s="59"/>
      <c r="D2152" s="87"/>
      <c r="E2152" s="89"/>
      <c r="F2152" s="89"/>
    </row>
    <row r="2153" spans="1:6" x14ac:dyDescent="0.25">
      <c r="A2153" s="10"/>
      <c r="B2153" s="10"/>
      <c r="C2153" s="59"/>
      <c r="D2153" s="87"/>
      <c r="E2153" s="89"/>
      <c r="F2153" s="89"/>
    </row>
    <row r="2154" spans="1:6" x14ac:dyDescent="0.25">
      <c r="A2154" s="10"/>
      <c r="B2154" s="10"/>
      <c r="C2154" s="59"/>
      <c r="D2154" s="87"/>
      <c r="E2154" s="89"/>
      <c r="F2154" s="89"/>
    </row>
    <row r="2155" spans="1:6" x14ac:dyDescent="0.25">
      <c r="A2155" s="10"/>
      <c r="B2155" s="10"/>
      <c r="C2155" s="59"/>
      <c r="D2155" s="87"/>
      <c r="E2155" s="89"/>
      <c r="F2155" s="89"/>
    </row>
    <row r="2156" spans="1:6" x14ac:dyDescent="0.25">
      <c r="A2156" s="10"/>
      <c r="B2156" s="10"/>
      <c r="C2156" s="59"/>
      <c r="D2156" s="87"/>
      <c r="E2156" s="89"/>
      <c r="F2156" s="89"/>
    </row>
    <row r="2157" spans="1:6" x14ac:dyDescent="0.25">
      <c r="A2157" s="10"/>
      <c r="B2157" s="10"/>
      <c r="C2157" s="59"/>
      <c r="D2157" s="87"/>
      <c r="E2157" s="89"/>
      <c r="F2157" s="89"/>
    </row>
    <row r="2158" spans="1:6" x14ac:dyDescent="0.25">
      <c r="A2158" s="10"/>
      <c r="B2158" s="10"/>
      <c r="C2158" s="59"/>
      <c r="D2158" s="87"/>
      <c r="E2158" s="89"/>
      <c r="F2158" s="89"/>
    </row>
    <row r="2159" spans="1:6" x14ac:dyDescent="0.25">
      <c r="A2159" s="10"/>
      <c r="B2159" s="10"/>
      <c r="C2159" s="59"/>
      <c r="D2159" s="87"/>
      <c r="E2159" s="89"/>
      <c r="F2159" s="89"/>
    </row>
    <row r="2160" spans="1:6" x14ac:dyDescent="0.25">
      <c r="A2160" s="10"/>
      <c r="B2160" s="10"/>
      <c r="C2160" s="59"/>
      <c r="D2160" s="87"/>
      <c r="E2160" s="89"/>
      <c r="F2160" s="89"/>
    </row>
    <row r="2161" spans="1:6" x14ac:dyDescent="0.25">
      <c r="A2161" s="10"/>
      <c r="B2161" s="10"/>
      <c r="C2161" s="59"/>
      <c r="D2161" s="87"/>
      <c r="E2161" s="89"/>
      <c r="F2161" s="89"/>
    </row>
    <row r="2162" spans="1:6" x14ac:dyDescent="0.25">
      <c r="A2162" s="10"/>
      <c r="B2162" s="10"/>
      <c r="C2162" s="59"/>
      <c r="D2162" s="87"/>
      <c r="E2162" s="89"/>
      <c r="F2162" s="89"/>
    </row>
    <row r="2163" spans="1:6" x14ac:dyDescent="0.25">
      <c r="A2163" s="10"/>
      <c r="B2163" s="10"/>
      <c r="C2163" s="59"/>
      <c r="D2163" s="87"/>
      <c r="E2163" s="89"/>
      <c r="F2163" s="89"/>
    </row>
    <row r="2164" spans="1:6" x14ac:dyDescent="0.25">
      <c r="A2164" s="10"/>
      <c r="B2164" s="10"/>
      <c r="C2164" s="59"/>
      <c r="D2164" s="87"/>
      <c r="E2164" s="89"/>
      <c r="F2164" s="89"/>
    </row>
    <row r="2165" spans="1:6" x14ac:dyDescent="0.25">
      <c r="A2165" s="10"/>
      <c r="B2165" s="10"/>
      <c r="C2165" s="59"/>
      <c r="D2165" s="87"/>
      <c r="E2165" s="89"/>
      <c r="F2165" s="89"/>
    </row>
    <row r="2166" spans="1:6" x14ac:dyDescent="0.25">
      <c r="A2166" s="10"/>
      <c r="B2166" s="10"/>
      <c r="C2166" s="59"/>
      <c r="D2166" s="87"/>
      <c r="E2166" s="89"/>
      <c r="F2166" s="89"/>
    </row>
    <row r="2167" spans="1:6" x14ac:dyDescent="0.25">
      <c r="A2167" s="10"/>
      <c r="B2167" s="10"/>
      <c r="C2167" s="59"/>
      <c r="D2167" s="87"/>
      <c r="E2167" s="89"/>
      <c r="F2167" s="89"/>
    </row>
    <row r="2168" spans="1:6" x14ac:dyDescent="0.25">
      <c r="A2168" s="10"/>
      <c r="B2168" s="10"/>
      <c r="C2168" s="59"/>
      <c r="D2168" s="87"/>
      <c r="E2168" s="89"/>
      <c r="F2168" s="89"/>
    </row>
    <row r="2169" spans="1:6" x14ac:dyDescent="0.25">
      <c r="A2169" s="10"/>
      <c r="B2169" s="10"/>
      <c r="C2169" s="59"/>
      <c r="D2169" s="87"/>
      <c r="E2169" s="89"/>
      <c r="F2169" s="89"/>
    </row>
    <row r="2170" spans="1:6" x14ac:dyDescent="0.25">
      <c r="A2170" s="10"/>
      <c r="B2170" s="10"/>
      <c r="C2170" s="59"/>
      <c r="D2170" s="87"/>
      <c r="E2170" s="89"/>
      <c r="F2170" s="89"/>
    </row>
    <row r="2171" spans="1:6" x14ac:dyDescent="0.25">
      <c r="A2171" s="10"/>
      <c r="B2171" s="10"/>
      <c r="C2171" s="59"/>
      <c r="D2171" s="87"/>
      <c r="E2171" s="89"/>
      <c r="F2171" s="89"/>
    </row>
    <row r="2172" spans="1:6" x14ac:dyDescent="0.25">
      <c r="A2172" s="10"/>
      <c r="B2172" s="10"/>
      <c r="C2172" s="59"/>
      <c r="D2172" s="87"/>
      <c r="E2172" s="89"/>
      <c r="F2172" s="89"/>
    </row>
    <row r="2173" spans="1:6" x14ac:dyDescent="0.25">
      <c r="A2173" s="10"/>
      <c r="B2173" s="10"/>
      <c r="C2173" s="59"/>
      <c r="D2173" s="87"/>
      <c r="E2173" s="89"/>
      <c r="F2173" s="89"/>
    </row>
    <row r="2174" spans="1:6" x14ac:dyDescent="0.25">
      <c r="A2174" s="10"/>
      <c r="B2174" s="10"/>
      <c r="C2174" s="59"/>
      <c r="D2174" s="87"/>
      <c r="E2174" s="89"/>
      <c r="F2174" s="89"/>
    </row>
    <row r="2175" spans="1:6" x14ac:dyDescent="0.25">
      <c r="A2175" s="10"/>
      <c r="B2175" s="10"/>
      <c r="C2175" s="59"/>
      <c r="D2175" s="87"/>
      <c r="E2175" s="89"/>
      <c r="F2175" s="89"/>
    </row>
    <row r="2176" spans="1:6" x14ac:dyDescent="0.25">
      <c r="A2176" s="10"/>
      <c r="B2176" s="10"/>
      <c r="C2176" s="59"/>
      <c r="D2176" s="87"/>
      <c r="E2176" s="89"/>
      <c r="F2176" s="89"/>
    </row>
    <row r="2177" spans="1:6" x14ac:dyDescent="0.25">
      <c r="A2177" s="10"/>
      <c r="B2177" s="10"/>
      <c r="C2177" s="59"/>
      <c r="D2177" s="87"/>
      <c r="E2177" s="89"/>
      <c r="F2177" s="89"/>
    </row>
    <row r="2178" spans="1:6" x14ac:dyDescent="0.25">
      <c r="A2178" s="10"/>
      <c r="B2178" s="10"/>
      <c r="C2178" s="59"/>
      <c r="D2178" s="87"/>
      <c r="E2178" s="89"/>
      <c r="F2178" s="89"/>
    </row>
    <row r="2179" spans="1:6" x14ac:dyDescent="0.25">
      <c r="A2179" s="10"/>
      <c r="B2179" s="10"/>
      <c r="C2179" s="59"/>
      <c r="D2179" s="87"/>
      <c r="E2179" s="89"/>
      <c r="F2179" s="89"/>
    </row>
    <row r="2180" spans="1:6" x14ac:dyDescent="0.25">
      <c r="A2180" s="10"/>
      <c r="B2180" s="10"/>
      <c r="C2180" s="59"/>
      <c r="D2180" s="87"/>
      <c r="E2180" s="89"/>
      <c r="F2180" s="89"/>
    </row>
    <row r="2181" spans="1:6" x14ac:dyDescent="0.25">
      <c r="A2181" s="10"/>
      <c r="B2181" s="10"/>
      <c r="C2181" s="59"/>
      <c r="D2181" s="87"/>
      <c r="E2181" s="89"/>
      <c r="F2181" s="89"/>
    </row>
    <row r="2182" spans="1:6" x14ac:dyDescent="0.25">
      <c r="A2182" s="10"/>
      <c r="B2182" s="10"/>
      <c r="C2182" s="59"/>
      <c r="D2182" s="87"/>
      <c r="E2182" s="89"/>
      <c r="F2182" s="89"/>
    </row>
    <row r="2183" spans="1:6" x14ac:dyDescent="0.25">
      <c r="A2183" s="10"/>
      <c r="B2183" s="10"/>
      <c r="C2183" s="59"/>
      <c r="D2183" s="87"/>
      <c r="E2183" s="89"/>
      <c r="F2183" s="89"/>
    </row>
    <row r="2184" spans="1:6" x14ac:dyDescent="0.25">
      <c r="A2184" s="10"/>
      <c r="B2184" s="10"/>
      <c r="C2184" s="59"/>
      <c r="D2184" s="87"/>
      <c r="E2184" s="89"/>
      <c r="F2184" s="89"/>
    </row>
    <row r="2185" spans="1:6" x14ac:dyDescent="0.25">
      <c r="A2185" s="10"/>
      <c r="B2185" s="10"/>
      <c r="C2185" s="59"/>
      <c r="D2185" s="87"/>
      <c r="E2185" s="89"/>
      <c r="F2185" s="89"/>
    </row>
    <row r="2186" spans="1:6" x14ac:dyDescent="0.25">
      <c r="A2186" s="10"/>
      <c r="B2186" s="10"/>
      <c r="C2186" s="59"/>
      <c r="D2186" s="87"/>
      <c r="E2186" s="89"/>
      <c r="F2186" s="89"/>
    </row>
    <row r="2187" spans="1:6" x14ac:dyDescent="0.25">
      <c r="A2187" s="10"/>
      <c r="B2187" s="10"/>
      <c r="C2187" s="59"/>
      <c r="D2187" s="87"/>
      <c r="E2187" s="89"/>
      <c r="F2187" s="89"/>
    </row>
    <row r="2188" spans="1:6" x14ac:dyDescent="0.25">
      <c r="A2188" s="10"/>
      <c r="B2188" s="10"/>
      <c r="C2188" s="59"/>
      <c r="D2188" s="87"/>
      <c r="E2188" s="89"/>
      <c r="F2188" s="89"/>
    </row>
    <row r="2189" spans="1:6" x14ac:dyDescent="0.25">
      <c r="A2189" s="10"/>
      <c r="B2189" s="10"/>
      <c r="C2189" s="59"/>
      <c r="D2189" s="87"/>
      <c r="E2189" s="89"/>
      <c r="F2189" s="89"/>
    </row>
    <row r="2190" spans="1:6" x14ac:dyDescent="0.25">
      <c r="A2190" s="10"/>
      <c r="B2190" s="10"/>
      <c r="C2190" s="59"/>
      <c r="D2190" s="87"/>
      <c r="E2190" s="89"/>
      <c r="F2190" s="89"/>
    </row>
    <row r="2191" spans="1:6" x14ac:dyDescent="0.25">
      <c r="A2191" s="10"/>
      <c r="B2191" s="10"/>
      <c r="C2191" s="59"/>
      <c r="D2191" s="87"/>
      <c r="E2191" s="89"/>
      <c r="F2191" s="89"/>
    </row>
    <row r="2192" spans="1:6" x14ac:dyDescent="0.25">
      <c r="A2192" s="10"/>
      <c r="B2192" s="10"/>
      <c r="C2192" s="59"/>
      <c r="D2192" s="87"/>
      <c r="E2192" s="89"/>
      <c r="F2192" s="89"/>
    </row>
    <row r="2193" spans="1:6" x14ac:dyDescent="0.25">
      <c r="A2193" s="10"/>
      <c r="B2193" s="10"/>
      <c r="C2193" s="59"/>
      <c r="D2193" s="87"/>
      <c r="E2193" s="89"/>
      <c r="F2193" s="89"/>
    </row>
    <row r="2194" spans="1:6" x14ac:dyDescent="0.25">
      <c r="A2194" s="10"/>
      <c r="B2194" s="10"/>
      <c r="C2194" s="59"/>
      <c r="D2194" s="87"/>
      <c r="E2194" s="89"/>
      <c r="F2194" s="89"/>
    </row>
    <row r="2195" spans="1:6" x14ac:dyDescent="0.25">
      <c r="A2195" s="10"/>
      <c r="B2195" s="10"/>
      <c r="C2195" s="59"/>
      <c r="D2195" s="87"/>
      <c r="E2195" s="89"/>
      <c r="F2195" s="89"/>
    </row>
    <row r="2196" spans="1:6" x14ac:dyDescent="0.25">
      <c r="A2196" s="10"/>
      <c r="B2196" s="10"/>
      <c r="C2196" s="59"/>
      <c r="D2196" s="87"/>
      <c r="E2196" s="89"/>
      <c r="F2196" s="89"/>
    </row>
    <row r="2197" spans="1:6" x14ac:dyDescent="0.25">
      <c r="A2197" s="10"/>
      <c r="B2197" s="10"/>
      <c r="C2197" s="59"/>
      <c r="D2197" s="87"/>
      <c r="E2197" s="89"/>
      <c r="F2197" s="89"/>
    </row>
    <row r="2198" spans="1:6" x14ac:dyDescent="0.25">
      <c r="A2198" s="10"/>
      <c r="B2198" s="10"/>
      <c r="C2198" s="59"/>
      <c r="D2198" s="87"/>
      <c r="E2198" s="89"/>
      <c r="F2198" s="89"/>
    </row>
    <row r="2199" spans="1:6" x14ac:dyDescent="0.25">
      <c r="A2199" s="10"/>
      <c r="B2199" s="10"/>
      <c r="C2199" s="59"/>
      <c r="D2199" s="87"/>
      <c r="E2199" s="89"/>
      <c r="F2199" s="89"/>
    </row>
    <row r="2200" spans="1:6" x14ac:dyDescent="0.25">
      <c r="A2200" s="10"/>
      <c r="B2200" s="10"/>
      <c r="C2200" s="59"/>
      <c r="D2200" s="87"/>
      <c r="E2200" s="89"/>
      <c r="F2200" s="89"/>
    </row>
    <row r="2201" spans="1:6" x14ac:dyDescent="0.25">
      <c r="A2201" s="10"/>
      <c r="B2201" s="10"/>
      <c r="C2201" s="59"/>
      <c r="D2201" s="87"/>
      <c r="E2201" s="89"/>
      <c r="F2201" s="89"/>
    </row>
    <row r="2202" spans="1:6" x14ac:dyDescent="0.25">
      <c r="A2202" s="10"/>
      <c r="B2202" s="10"/>
      <c r="C2202" s="59"/>
      <c r="D2202" s="87"/>
      <c r="E2202" s="89"/>
      <c r="F2202" s="89"/>
    </row>
    <row r="2203" spans="1:6" x14ac:dyDescent="0.25">
      <c r="A2203" s="10"/>
      <c r="B2203" s="10"/>
      <c r="C2203" s="59"/>
      <c r="D2203" s="87"/>
      <c r="E2203" s="89"/>
      <c r="F2203" s="89"/>
    </row>
    <row r="2204" spans="1:6" x14ac:dyDescent="0.25">
      <c r="A2204" s="10"/>
      <c r="B2204" s="10"/>
      <c r="C2204" s="59"/>
      <c r="D2204" s="87"/>
      <c r="E2204" s="89"/>
      <c r="F2204" s="89"/>
    </row>
    <row r="2205" spans="1:6" x14ac:dyDescent="0.25">
      <c r="A2205" s="10"/>
      <c r="B2205" s="10"/>
      <c r="C2205" s="59"/>
      <c r="D2205" s="87"/>
      <c r="E2205" s="89"/>
      <c r="F2205" s="89"/>
    </row>
    <row r="2206" spans="1:6" x14ac:dyDescent="0.25">
      <c r="A2206" s="10"/>
      <c r="B2206" s="10"/>
      <c r="C2206" s="59"/>
      <c r="D2206" s="87"/>
      <c r="E2206" s="89"/>
      <c r="F2206" s="89"/>
    </row>
    <row r="2207" spans="1:6" x14ac:dyDescent="0.25">
      <c r="A2207" s="10"/>
      <c r="B2207" s="10"/>
      <c r="C2207" s="59"/>
      <c r="D2207" s="87"/>
      <c r="E2207" s="89"/>
      <c r="F2207" s="89"/>
    </row>
    <row r="2208" spans="1:6" x14ac:dyDescent="0.25">
      <c r="A2208" s="10"/>
      <c r="B2208" s="10"/>
      <c r="C2208" s="59"/>
      <c r="D2208" s="87"/>
      <c r="E2208" s="89"/>
      <c r="F2208" s="89"/>
    </row>
    <row r="2209" spans="1:6" x14ac:dyDescent="0.25">
      <c r="A2209" s="10"/>
      <c r="B2209" s="10"/>
      <c r="C2209" s="59"/>
      <c r="D2209" s="87"/>
      <c r="E2209" s="89"/>
      <c r="F2209" s="89"/>
    </row>
    <row r="2210" spans="1:6" x14ac:dyDescent="0.25">
      <c r="A2210" s="10"/>
      <c r="B2210" s="10"/>
      <c r="C2210" s="59"/>
      <c r="D2210" s="87"/>
      <c r="E2210" s="89"/>
      <c r="F2210" s="89"/>
    </row>
    <row r="2211" spans="1:6" x14ac:dyDescent="0.25">
      <c r="A2211" s="10"/>
      <c r="B2211" s="10"/>
      <c r="C2211" s="59"/>
      <c r="D2211" s="87"/>
      <c r="E2211" s="89"/>
      <c r="F2211" s="89"/>
    </row>
    <row r="2212" spans="1:6" x14ac:dyDescent="0.25">
      <c r="A2212" s="10"/>
      <c r="B2212" s="10"/>
      <c r="C2212" s="59"/>
      <c r="D2212" s="87"/>
      <c r="E2212" s="89"/>
      <c r="F2212" s="89"/>
    </row>
    <row r="2213" spans="1:6" x14ac:dyDescent="0.25">
      <c r="A2213" s="10"/>
      <c r="B2213" s="10"/>
      <c r="C2213" s="59"/>
      <c r="D2213" s="87"/>
      <c r="E2213" s="89"/>
      <c r="F2213" s="89"/>
    </row>
    <row r="2214" spans="1:6" x14ac:dyDescent="0.25">
      <c r="A2214" s="10"/>
      <c r="B2214" s="10"/>
      <c r="C2214" s="59"/>
      <c r="D2214" s="87"/>
      <c r="E2214" s="89"/>
      <c r="F2214" s="89"/>
    </row>
    <row r="2215" spans="1:6" x14ac:dyDescent="0.25">
      <c r="A2215" s="10"/>
      <c r="B2215" s="10"/>
      <c r="C2215" s="59"/>
      <c r="D2215" s="87"/>
      <c r="E2215" s="89"/>
      <c r="F2215" s="89"/>
    </row>
    <row r="2216" spans="1:6" x14ac:dyDescent="0.25">
      <c r="A2216" s="10"/>
      <c r="B2216" s="10"/>
      <c r="C2216" s="59"/>
      <c r="D2216" s="87"/>
      <c r="E2216" s="89"/>
      <c r="F2216" s="89"/>
    </row>
    <row r="2217" spans="1:6" x14ac:dyDescent="0.25">
      <c r="A2217" s="10"/>
      <c r="B2217" s="10"/>
      <c r="C2217" s="59"/>
      <c r="D2217" s="87"/>
      <c r="E2217" s="89"/>
      <c r="F2217" s="89"/>
    </row>
    <row r="2218" spans="1:6" x14ac:dyDescent="0.25">
      <c r="A2218" s="10"/>
      <c r="B2218" s="10"/>
      <c r="C2218" s="59"/>
      <c r="D2218" s="87"/>
      <c r="E2218" s="89"/>
      <c r="F2218" s="89"/>
    </row>
    <row r="2219" spans="1:6" x14ac:dyDescent="0.25">
      <c r="A2219" s="10"/>
      <c r="B2219" s="10"/>
      <c r="C2219" s="59"/>
      <c r="D2219" s="87"/>
      <c r="E2219" s="89"/>
      <c r="F2219" s="89"/>
    </row>
    <row r="2220" spans="1:6" x14ac:dyDescent="0.25">
      <c r="A2220" s="10"/>
      <c r="B2220" s="10"/>
      <c r="C2220" s="59"/>
      <c r="D2220" s="87"/>
      <c r="E2220" s="89"/>
      <c r="F2220" s="89"/>
    </row>
    <row r="2221" spans="1:6" x14ac:dyDescent="0.25">
      <c r="A2221" s="10"/>
      <c r="B2221" s="10"/>
      <c r="C2221" s="59"/>
      <c r="D2221" s="87"/>
      <c r="E2221" s="89"/>
      <c r="F2221" s="89"/>
    </row>
    <row r="2222" spans="1:6" x14ac:dyDescent="0.25">
      <c r="A2222" s="10"/>
      <c r="B2222" s="10"/>
      <c r="C2222" s="59"/>
      <c r="D2222" s="87"/>
      <c r="E2222" s="89"/>
      <c r="F2222" s="89"/>
    </row>
    <row r="2223" spans="1:6" x14ac:dyDescent="0.25">
      <c r="A2223" s="10"/>
      <c r="B2223" s="10"/>
      <c r="C2223" s="59"/>
      <c r="D2223" s="87"/>
      <c r="E2223" s="89"/>
      <c r="F2223" s="89"/>
    </row>
    <row r="2224" spans="1:6" x14ac:dyDescent="0.25">
      <c r="A2224" s="10"/>
      <c r="B2224" s="10"/>
      <c r="C2224" s="59"/>
      <c r="D2224" s="87"/>
      <c r="E2224" s="89"/>
      <c r="F2224" s="89"/>
    </row>
    <row r="2225" spans="1:6" x14ac:dyDescent="0.25">
      <c r="A2225" s="10"/>
      <c r="B2225" s="10"/>
      <c r="C2225" s="59"/>
      <c r="D2225" s="87"/>
      <c r="E2225" s="89"/>
      <c r="F2225" s="89"/>
    </row>
    <row r="2226" spans="1:6" x14ac:dyDescent="0.25">
      <c r="A2226" s="10"/>
      <c r="B2226" s="10"/>
      <c r="C2226" s="59"/>
      <c r="D2226" s="87"/>
      <c r="E2226" s="89"/>
      <c r="F2226" s="89"/>
    </row>
    <row r="2227" spans="1:6" x14ac:dyDescent="0.25">
      <c r="A2227" s="10"/>
      <c r="B2227" s="10"/>
      <c r="C2227" s="59"/>
      <c r="D2227" s="87"/>
      <c r="E2227" s="89"/>
      <c r="F2227" s="89"/>
    </row>
    <row r="2228" spans="1:6" x14ac:dyDescent="0.25">
      <c r="A2228" s="10"/>
      <c r="B2228" s="10"/>
      <c r="C2228" s="59"/>
      <c r="D2228" s="87"/>
      <c r="E2228" s="89"/>
      <c r="F2228" s="89"/>
    </row>
    <row r="2229" spans="1:6" x14ac:dyDescent="0.25">
      <c r="A2229" s="10"/>
      <c r="B2229" s="10"/>
      <c r="C2229" s="59"/>
      <c r="D2229" s="87"/>
      <c r="E2229" s="89"/>
      <c r="F2229" s="89"/>
    </row>
    <row r="2230" spans="1:6" x14ac:dyDescent="0.25">
      <c r="A2230" s="10"/>
      <c r="B2230" s="10"/>
      <c r="C2230" s="59"/>
      <c r="D2230" s="87"/>
      <c r="E2230" s="89"/>
      <c r="F2230" s="89"/>
    </row>
    <row r="2231" spans="1:6" x14ac:dyDescent="0.25">
      <c r="A2231" s="10"/>
      <c r="B2231" s="10"/>
      <c r="C2231" s="59"/>
      <c r="D2231" s="87"/>
      <c r="E2231" s="89"/>
      <c r="F2231" s="89"/>
    </row>
    <row r="2232" spans="1:6" x14ac:dyDescent="0.25">
      <c r="A2232" s="10"/>
      <c r="B2232" s="10"/>
      <c r="C2232" s="59"/>
      <c r="D2232" s="87"/>
      <c r="E2232" s="89"/>
      <c r="F2232" s="89"/>
    </row>
    <row r="2233" spans="1:6" x14ac:dyDescent="0.25">
      <c r="A2233" s="10"/>
      <c r="B2233" s="10"/>
      <c r="C2233" s="59"/>
      <c r="D2233" s="87"/>
      <c r="E2233" s="89"/>
      <c r="F2233" s="89"/>
    </row>
    <row r="2234" spans="1:6" x14ac:dyDescent="0.25">
      <c r="A2234" s="10"/>
      <c r="B2234" s="10"/>
      <c r="C2234" s="59"/>
      <c r="D2234" s="87"/>
      <c r="E2234" s="89"/>
      <c r="F2234" s="89"/>
    </row>
    <row r="2235" spans="1:6" x14ac:dyDescent="0.25">
      <c r="A2235" s="10"/>
      <c r="B2235" s="10"/>
      <c r="C2235" s="59"/>
      <c r="D2235" s="87"/>
      <c r="E2235" s="89"/>
      <c r="F2235" s="89"/>
    </row>
    <row r="2236" spans="1:6" x14ac:dyDescent="0.25">
      <c r="A2236" s="10"/>
      <c r="B2236" s="10"/>
      <c r="C2236" s="59"/>
      <c r="D2236" s="87"/>
      <c r="E2236" s="89"/>
      <c r="F2236" s="89"/>
    </row>
    <row r="2237" spans="1:6" x14ac:dyDescent="0.25">
      <c r="A2237" s="10"/>
      <c r="B2237" s="10"/>
      <c r="C2237" s="59"/>
      <c r="D2237" s="87"/>
      <c r="E2237" s="89"/>
      <c r="F2237" s="89"/>
    </row>
    <row r="2238" spans="1:6" x14ac:dyDescent="0.25">
      <c r="A2238" s="10"/>
      <c r="B2238" s="10"/>
      <c r="C2238" s="59"/>
      <c r="D2238" s="87"/>
      <c r="E2238" s="89"/>
      <c r="F2238" s="89"/>
    </row>
    <row r="2239" spans="1:6" x14ac:dyDescent="0.25">
      <c r="A2239" s="10"/>
      <c r="B2239" s="10"/>
      <c r="C2239" s="59"/>
      <c r="D2239" s="87"/>
      <c r="E2239" s="89"/>
      <c r="F2239" s="89"/>
    </row>
    <row r="2240" spans="1:6" x14ac:dyDescent="0.25">
      <c r="A2240" s="10"/>
      <c r="B2240" s="10"/>
      <c r="C2240" s="59"/>
      <c r="D2240" s="87"/>
      <c r="E2240" s="89"/>
      <c r="F2240" s="89"/>
    </row>
    <row r="2241" spans="1:6" x14ac:dyDescent="0.25">
      <c r="A2241" s="10"/>
      <c r="B2241" s="10"/>
      <c r="C2241" s="59"/>
      <c r="D2241" s="87"/>
      <c r="E2241" s="89"/>
      <c r="F2241" s="89"/>
    </row>
    <row r="2242" spans="1:6" x14ac:dyDescent="0.25">
      <c r="A2242" s="10"/>
      <c r="B2242" s="10"/>
      <c r="C2242" s="59"/>
      <c r="D2242" s="87"/>
      <c r="E2242" s="89"/>
      <c r="F2242" s="89"/>
    </row>
    <row r="2243" spans="1:6" x14ac:dyDescent="0.25">
      <c r="A2243" s="10"/>
      <c r="B2243" s="10"/>
      <c r="C2243" s="59"/>
      <c r="D2243" s="87"/>
      <c r="E2243" s="89"/>
      <c r="F2243" s="89"/>
    </row>
    <row r="2244" spans="1:6" x14ac:dyDescent="0.25">
      <c r="A2244" s="10"/>
      <c r="B2244" s="10"/>
      <c r="C2244" s="59"/>
      <c r="D2244" s="87"/>
      <c r="E2244" s="89"/>
      <c r="F2244" s="89"/>
    </row>
    <row r="2245" spans="1:6" x14ac:dyDescent="0.25">
      <c r="A2245" s="10"/>
      <c r="B2245" s="10"/>
      <c r="C2245" s="59"/>
      <c r="D2245" s="87"/>
      <c r="E2245" s="89"/>
      <c r="F2245" s="89"/>
    </row>
    <row r="2246" spans="1:6" x14ac:dyDescent="0.25">
      <c r="A2246" s="10"/>
      <c r="B2246" s="10"/>
      <c r="C2246" s="59"/>
      <c r="D2246" s="87"/>
      <c r="E2246" s="89"/>
      <c r="F2246" s="89"/>
    </row>
    <row r="2247" spans="1:6" x14ac:dyDescent="0.25">
      <c r="A2247" s="10"/>
      <c r="B2247" s="10"/>
      <c r="C2247" s="59"/>
      <c r="D2247" s="87"/>
      <c r="E2247" s="89"/>
      <c r="F2247" s="89"/>
    </row>
    <row r="2248" spans="1:6" x14ac:dyDescent="0.25">
      <c r="A2248" s="10"/>
      <c r="B2248" s="10"/>
      <c r="C2248" s="59"/>
      <c r="D2248" s="87"/>
      <c r="E2248" s="89"/>
      <c r="F2248" s="89"/>
    </row>
    <row r="2249" spans="1:6" x14ac:dyDescent="0.25">
      <c r="A2249" s="10"/>
      <c r="B2249" s="10"/>
      <c r="C2249" s="59"/>
      <c r="D2249" s="87"/>
      <c r="E2249" s="89"/>
      <c r="F2249" s="89"/>
    </row>
    <row r="2250" spans="1:6" x14ac:dyDescent="0.25">
      <c r="A2250" s="10"/>
      <c r="B2250" s="10"/>
      <c r="C2250" s="59"/>
      <c r="D2250" s="87"/>
      <c r="E2250" s="89"/>
      <c r="F2250" s="89"/>
    </row>
    <row r="2251" spans="1:6" x14ac:dyDescent="0.25">
      <c r="A2251" s="10"/>
      <c r="B2251" s="10"/>
      <c r="C2251" s="59"/>
      <c r="D2251" s="87"/>
      <c r="E2251" s="89"/>
      <c r="F2251" s="89"/>
    </row>
    <row r="2252" spans="1:6" x14ac:dyDescent="0.25">
      <c r="A2252" s="10"/>
      <c r="B2252" s="10"/>
      <c r="C2252" s="59"/>
      <c r="D2252" s="87"/>
      <c r="E2252" s="89"/>
      <c r="F2252" s="89"/>
    </row>
    <row r="2253" spans="1:6" x14ac:dyDescent="0.25">
      <c r="A2253" s="10"/>
      <c r="B2253" s="10"/>
      <c r="C2253" s="59"/>
      <c r="D2253" s="87"/>
      <c r="E2253" s="89"/>
      <c r="F2253" s="89"/>
    </row>
    <row r="2254" spans="1:6" x14ac:dyDescent="0.25">
      <c r="A2254" s="10"/>
      <c r="B2254" s="10"/>
      <c r="C2254" s="59"/>
      <c r="D2254" s="87"/>
      <c r="E2254" s="89"/>
      <c r="F2254" s="89"/>
    </row>
    <row r="2255" spans="1:6" x14ac:dyDescent="0.25">
      <c r="A2255" s="10"/>
      <c r="B2255" s="10"/>
      <c r="C2255" s="59"/>
      <c r="D2255" s="87"/>
      <c r="E2255" s="89"/>
      <c r="F2255" s="89"/>
    </row>
    <row r="2256" spans="1:6" x14ac:dyDescent="0.25">
      <c r="A2256" s="10"/>
      <c r="B2256" s="10"/>
      <c r="C2256" s="59"/>
      <c r="D2256" s="87"/>
      <c r="E2256" s="89"/>
      <c r="F2256" s="89"/>
    </row>
    <row r="2257" spans="1:6" x14ac:dyDescent="0.25">
      <c r="A2257" s="10"/>
      <c r="B2257" s="10"/>
      <c r="C2257" s="59"/>
      <c r="D2257" s="87"/>
      <c r="E2257" s="89"/>
      <c r="F2257" s="89"/>
    </row>
    <row r="2258" spans="1:6" x14ac:dyDescent="0.25">
      <c r="A2258" s="10"/>
      <c r="B2258" s="10"/>
      <c r="C2258" s="59"/>
      <c r="D2258" s="87"/>
      <c r="E2258" s="89"/>
      <c r="F2258" s="89"/>
    </row>
    <row r="2259" spans="1:6" x14ac:dyDescent="0.25">
      <c r="A2259" s="10"/>
      <c r="B2259" s="10"/>
      <c r="C2259" s="59"/>
      <c r="D2259" s="87"/>
      <c r="E2259" s="89"/>
      <c r="F2259" s="89"/>
    </row>
    <row r="2260" spans="1:6" x14ac:dyDescent="0.25">
      <c r="A2260" s="10"/>
      <c r="B2260" s="10"/>
      <c r="C2260" s="59"/>
      <c r="D2260" s="87"/>
      <c r="E2260" s="89"/>
      <c r="F2260" s="89"/>
    </row>
    <row r="2261" spans="1:6" x14ac:dyDescent="0.25">
      <c r="A2261" s="10"/>
      <c r="B2261" s="10"/>
      <c r="C2261" s="59"/>
      <c r="D2261" s="87"/>
      <c r="E2261" s="89"/>
      <c r="F2261" s="89"/>
    </row>
    <row r="2262" spans="1:6" x14ac:dyDescent="0.25">
      <c r="A2262" s="10"/>
      <c r="B2262" s="10"/>
      <c r="C2262" s="59"/>
      <c r="D2262" s="87"/>
      <c r="E2262" s="89"/>
      <c r="F2262" s="89"/>
    </row>
    <row r="2263" spans="1:6" x14ac:dyDescent="0.25">
      <c r="A2263" s="10"/>
      <c r="B2263" s="10"/>
      <c r="C2263" s="59"/>
      <c r="D2263" s="87"/>
      <c r="E2263" s="89"/>
      <c r="F2263" s="89"/>
    </row>
    <row r="2264" spans="1:6" x14ac:dyDescent="0.25">
      <c r="A2264" s="10"/>
      <c r="B2264" s="10"/>
      <c r="C2264" s="59"/>
      <c r="D2264" s="87"/>
      <c r="E2264" s="89"/>
      <c r="F2264" s="89"/>
    </row>
    <row r="2265" spans="1:6" x14ac:dyDescent="0.25">
      <c r="A2265" s="10"/>
      <c r="B2265" s="10"/>
      <c r="C2265" s="59"/>
      <c r="D2265" s="87"/>
      <c r="E2265" s="89"/>
      <c r="F2265" s="89"/>
    </row>
    <row r="2266" spans="1:6" x14ac:dyDescent="0.25">
      <c r="A2266" s="10"/>
      <c r="B2266" s="10"/>
      <c r="C2266" s="59"/>
      <c r="D2266" s="87"/>
      <c r="E2266" s="89"/>
      <c r="F2266" s="89"/>
    </row>
    <row r="2267" spans="1:6" x14ac:dyDescent="0.25">
      <c r="A2267" s="10"/>
      <c r="B2267" s="10"/>
      <c r="C2267" s="59"/>
      <c r="D2267" s="87"/>
      <c r="E2267" s="89"/>
      <c r="F2267" s="89"/>
    </row>
    <row r="2268" spans="1:6" x14ac:dyDescent="0.25">
      <c r="A2268" s="10"/>
      <c r="B2268" s="10"/>
      <c r="C2268" s="59"/>
      <c r="D2268" s="87"/>
      <c r="E2268" s="89"/>
      <c r="F2268" s="89"/>
    </row>
    <row r="2269" spans="1:6" x14ac:dyDescent="0.25">
      <c r="A2269" s="10"/>
      <c r="B2269" s="10"/>
      <c r="C2269" s="59"/>
      <c r="D2269" s="87"/>
      <c r="E2269" s="89"/>
      <c r="F2269" s="89"/>
    </row>
    <row r="2270" spans="1:6" x14ac:dyDescent="0.25">
      <c r="A2270" s="10"/>
      <c r="B2270" s="10"/>
      <c r="C2270" s="59"/>
      <c r="D2270" s="87"/>
      <c r="E2270" s="89"/>
      <c r="F2270" s="89"/>
    </row>
    <row r="2271" spans="1:6" x14ac:dyDescent="0.25">
      <c r="A2271" s="10"/>
      <c r="B2271" s="10"/>
      <c r="C2271" s="59"/>
      <c r="D2271" s="87"/>
      <c r="E2271" s="89"/>
      <c r="F2271" s="89"/>
    </row>
    <row r="2272" spans="1:6" x14ac:dyDescent="0.25">
      <c r="A2272" s="10"/>
      <c r="B2272" s="10"/>
      <c r="C2272" s="59"/>
      <c r="D2272" s="87"/>
      <c r="E2272" s="89"/>
      <c r="F2272" s="89"/>
    </row>
    <row r="2273" spans="1:6" x14ac:dyDescent="0.25">
      <c r="A2273" s="10"/>
      <c r="B2273" s="10"/>
      <c r="C2273" s="59"/>
      <c r="D2273" s="87"/>
      <c r="E2273" s="89"/>
      <c r="F2273" s="89"/>
    </row>
    <row r="2274" spans="1:6" x14ac:dyDescent="0.25">
      <c r="A2274" s="10"/>
      <c r="B2274" s="10"/>
      <c r="C2274" s="59"/>
      <c r="D2274" s="87"/>
      <c r="E2274" s="89"/>
      <c r="F2274" s="89"/>
    </row>
    <row r="2275" spans="1:6" x14ac:dyDescent="0.25">
      <c r="A2275" s="10"/>
      <c r="B2275" s="10"/>
      <c r="C2275" s="59"/>
      <c r="D2275" s="87"/>
      <c r="E2275" s="89"/>
      <c r="F2275" s="89"/>
    </row>
    <row r="2276" spans="1:6" x14ac:dyDescent="0.25">
      <c r="A2276" s="10"/>
      <c r="B2276" s="10"/>
      <c r="C2276" s="59"/>
      <c r="D2276" s="87"/>
      <c r="E2276" s="89"/>
      <c r="F2276" s="89"/>
    </row>
    <row r="2277" spans="1:6" x14ac:dyDescent="0.25">
      <c r="A2277" s="10"/>
      <c r="B2277" s="10"/>
      <c r="C2277" s="59"/>
      <c r="D2277" s="87"/>
      <c r="E2277" s="89"/>
      <c r="F2277" s="89"/>
    </row>
    <row r="2278" spans="1:6" x14ac:dyDescent="0.25">
      <c r="A2278" s="10"/>
      <c r="B2278" s="10"/>
      <c r="C2278" s="59"/>
      <c r="D2278" s="87"/>
      <c r="E2278" s="89"/>
      <c r="F2278" s="89"/>
    </row>
    <row r="2279" spans="1:6" x14ac:dyDescent="0.25">
      <c r="A2279" s="10"/>
      <c r="B2279" s="10"/>
      <c r="C2279" s="59"/>
      <c r="D2279" s="87"/>
      <c r="E2279" s="89"/>
      <c r="F2279" s="89"/>
    </row>
    <row r="2280" spans="1:6" x14ac:dyDescent="0.25">
      <c r="A2280" s="10"/>
      <c r="B2280" s="10"/>
      <c r="C2280" s="59"/>
      <c r="D2280" s="87"/>
      <c r="E2280" s="89"/>
      <c r="F2280" s="89"/>
    </row>
    <row r="2281" spans="1:6" x14ac:dyDescent="0.25">
      <c r="A2281" s="10"/>
      <c r="B2281" s="10"/>
      <c r="C2281" s="59"/>
      <c r="D2281" s="87"/>
      <c r="E2281" s="89"/>
      <c r="F2281" s="89"/>
    </row>
    <row r="2282" spans="1:6" x14ac:dyDescent="0.25">
      <c r="A2282" s="10"/>
      <c r="B2282" s="10"/>
      <c r="C2282" s="59"/>
      <c r="D2282" s="87"/>
      <c r="E2282" s="89"/>
      <c r="F2282" s="89"/>
    </row>
    <row r="2283" spans="1:6" x14ac:dyDescent="0.25">
      <c r="A2283" s="10"/>
      <c r="B2283" s="10"/>
      <c r="C2283" s="59"/>
      <c r="D2283" s="87"/>
      <c r="E2283" s="89"/>
      <c r="F2283" s="89"/>
    </row>
    <row r="2284" spans="1:6" x14ac:dyDescent="0.25">
      <c r="A2284" s="10"/>
      <c r="B2284" s="10"/>
      <c r="C2284" s="59"/>
      <c r="D2284" s="87"/>
      <c r="E2284" s="89"/>
      <c r="F2284" s="89"/>
    </row>
    <row r="2285" spans="1:6" x14ac:dyDescent="0.25">
      <c r="A2285" s="10"/>
      <c r="B2285" s="10"/>
      <c r="C2285" s="59"/>
      <c r="D2285" s="87"/>
      <c r="E2285" s="89"/>
      <c r="F2285" s="89"/>
    </row>
    <row r="2286" spans="1:6" x14ac:dyDescent="0.25">
      <c r="A2286" s="10"/>
      <c r="B2286" s="10"/>
      <c r="C2286" s="59"/>
      <c r="D2286" s="87"/>
      <c r="E2286" s="89"/>
      <c r="F2286" s="89"/>
    </row>
    <row r="2287" spans="1:6" x14ac:dyDescent="0.25">
      <c r="A2287" s="10"/>
      <c r="B2287" s="10"/>
      <c r="C2287" s="59"/>
      <c r="D2287" s="87"/>
      <c r="E2287" s="89"/>
      <c r="F2287" s="89"/>
    </row>
    <row r="2288" spans="1:6" x14ac:dyDescent="0.25">
      <c r="A2288" s="10"/>
      <c r="B2288" s="10"/>
      <c r="C2288" s="59"/>
      <c r="D2288" s="87"/>
      <c r="E2288" s="89"/>
      <c r="F2288" s="89"/>
    </row>
    <row r="2289" spans="1:6" x14ac:dyDescent="0.25">
      <c r="A2289" s="10"/>
      <c r="B2289" s="10"/>
      <c r="C2289" s="59"/>
      <c r="D2289" s="87"/>
      <c r="E2289" s="89"/>
      <c r="F2289" s="89"/>
    </row>
    <row r="2290" spans="1:6" x14ac:dyDescent="0.25">
      <c r="A2290" s="10"/>
      <c r="B2290" s="10"/>
      <c r="C2290" s="59"/>
      <c r="D2290" s="87"/>
      <c r="E2290" s="89"/>
      <c r="F2290" s="89"/>
    </row>
    <row r="2291" spans="1:6" x14ac:dyDescent="0.25">
      <c r="A2291" s="10"/>
      <c r="B2291" s="10"/>
      <c r="C2291" s="59"/>
      <c r="D2291" s="87"/>
      <c r="E2291" s="89"/>
      <c r="F2291" s="89"/>
    </row>
    <row r="2292" spans="1:6" x14ac:dyDescent="0.25">
      <c r="A2292" s="10"/>
      <c r="B2292" s="10"/>
      <c r="C2292" s="59"/>
      <c r="D2292" s="87"/>
      <c r="E2292" s="89"/>
      <c r="F2292" s="89"/>
    </row>
    <row r="2293" spans="1:6" x14ac:dyDescent="0.25">
      <c r="A2293" s="10"/>
      <c r="B2293" s="10"/>
      <c r="C2293" s="59"/>
      <c r="D2293" s="87"/>
      <c r="E2293" s="89"/>
      <c r="F2293" s="89"/>
    </row>
    <row r="2294" spans="1:6" x14ac:dyDescent="0.25">
      <c r="A2294" s="10"/>
      <c r="B2294" s="10"/>
      <c r="C2294" s="59"/>
      <c r="D2294" s="87"/>
      <c r="E2294" s="89"/>
      <c r="F2294" s="89"/>
    </row>
    <row r="2295" spans="1:6" x14ac:dyDescent="0.25">
      <c r="A2295" s="10"/>
      <c r="B2295" s="10"/>
      <c r="C2295" s="59"/>
      <c r="D2295" s="87"/>
      <c r="E2295" s="89"/>
      <c r="F2295" s="89"/>
    </row>
    <row r="2296" spans="1:6" x14ac:dyDescent="0.25">
      <c r="A2296" s="10"/>
      <c r="B2296" s="10"/>
      <c r="C2296" s="59"/>
      <c r="D2296" s="87"/>
      <c r="E2296" s="89"/>
      <c r="F2296" s="89"/>
    </row>
    <row r="2297" spans="1:6" x14ac:dyDescent="0.25">
      <c r="A2297" s="10"/>
      <c r="B2297" s="10"/>
      <c r="C2297" s="59"/>
      <c r="D2297" s="87"/>
    </row>
    <row r="2298" spans="1:6" x14ac:dyDescent="0.25">
      <c r="A2298" s="10"/>
      <c r="B2298" s="10"/>
      <c r="C2298" s="59"/>
      <c r="D2298" s="87"/>
    </row>
    <row r="2299" spans="1:6" x14ac:dyDescent="0.25">
      <c r="A2299" s="10"/>
      <c r="B2299" s="10"/>
      <c r="C2299" s="59"/>
      <c r="D2299" s="87"/>
    </row>
    <row r="2300" spans="1:6" x14ac:dyDescent="0.25">
      <c r="A2300" s="10"/>
      <c r="B2300" s="10"/>
      <c r="C2300" s="59"/>
      <c r="D2300" s="87"/>
    </row>
    <row r="2301" spans="1:6" x14ac:dyDescent="0.25">
      <c r="A2301" s="10"/>
      <c r="B2301" s="10"/>
      <c r="C2301" s="59"/>
      <c r="D2301" s="87"/>
    </row>
    <row r="2302" spans="1:6" x14ac:dyDescent="0.25">
      <c r="A2302" s="10"/>
      <c r="B2302" s="10"/>
      <c r="C2302" s="59"/>
      <c r="D2302" s="87"/>
    </row>
    <row r="2303" spans="1:6" x14ac:dyDescent="0.25">
      <c r="A2303" s="10"/>
      <c r="B2303" s="10"/>
      <c r="C2303" s="59"/>
      <c r="D2303" s="87"/>
    </row>
    <row r="2304" spans="1:6" x14ac:dyDescent="0.25">
      <c r="A2304" s="10"/>
      <c r="B2304" s="10"/>
      <c r="C2304" s="59"/>
      <c r="D2304" s="87"/>
    </row>
    <row r="2305" spans="1:22" x14ac:dyDescent="0.25">
      <c r="A2305" s="10"/>
      <c r="B2305" s="10"/>
      <c r="C2305" s="59"/>
      <c r="D2305" s="87"/>
    </row>
    <row r="2306" spans="1:22" x14ac:dyDescent="0.25">
      <c r="A2306" s="10"/>
      <c r="B2306" s="10"/>
      <c r="C2306" s="59"/>
      <c r="D2306" s="87"/>
    </row>
    <row r="2307" spans="1:22" x14ac:dyDescent="0.25">
      <c r="A2307" s="10"/>
      <c r="B2307" s="10"/>
      <c r="C2307" s="59"/>
      <c r="D2307" s="87"/>
    </row>
    <row r="2308" spans="1:22" x14ac:dyDescent="0.25">
      <c r="A2308" s="10"/>
      <c r="B2308" s="10"/>
      <c r="C2308" s="59"/>
      <c r="D2308" s="87"/>
    </row>
    <row r="2309" spans="1:22" x14ac:dyDescent="0.25">
      <c r="A2309" s="10"/>
      <c r="B2309" s="10"/>
      <c r="C2309" s="59"/>
      <c r="D2309" s="87"/>
    </row>
    <row r="2310" spans="1:22" x14ac:dyDescent="0.25">
      <c r="A2310" s="10"/>
      <c r="B2310" s="10"/>
      <c r="C2310" s="59"/>
      <c r="D2310" s="87"/>
    </row>
    <row r="2311" spans="1:22" x14ac:dyDescent="0.25">
      <c r="A2311" s="10"/>
      <c r="B2311" s="10"/>
      <c r="C2311" s="59"/>
      <c r="D2311" s="87"/>
    </row>
    <row r="2312" spans="1:22" x14ac:dyDescent="0.25">
      <c r="A2312" s="10"/>
      <c r="B2312" s="10"/>
      <c r="C2312" s="59"/>
      <c r="D2312" s="87"/>
      <c r="V2312" s="60" t="s">
        <v>2117</v>
      </c>
    </row>
    <row r="2313" spans="1:22" x14ac:dyDescent="0.25">
      <c r="A2313" s="10"/>
      <c r="B2313" s="10"/>
      <c r="C2313" s="59"/>
      <c r="D2313" s="87"/>
      <c r="V2313" s="60"/>
    </row>
    <row r="2314" spans="1:22" x14ac:dyDescent="0.25">
      <c r="A2314" s="10"/>
      <c r="B2314" s="10"/>
      <c r="C2314" s="59"/>
      <c r="D2314" s="87"/>
      <c r="V2314" s="10" t="s">
        <v>2118</v>
      </c>
    </row>
    <row r="2315" spans="1:22" x14ac:dyDescent="0.25">
      <c r="A2315" s="10"/>
      <c r="B2315" s="10"/>
      <c r="C2315" s="59"/>
      <c r="D2315" s="87"/>
      <c r="V2315" s="10" t="s">
        <v>2119</v>
      </c>
    </row>
    <row r="2316" spans="1:22" x14ac:dyDescent="0.25">
      <c r="A2316" s="10"/>
      <c r="B2316" s="10"/>
      <c r="C2316" s="59"/>
      <c r="D2316" s="87"/>
      <c r="V2316" s="10" t="s">
        <v>2120</v>
      </c>
    </row>
    <row r="2317" spans="1:22" x14ac:dyDescent="0.25">
      <c r="A2317" s="10"/>
      <c r="B2317" s="10"/>
      <c r="C2317" s="59"/>
      <c r="D2317" s="87"/>
    </row>
    <row r="2318" spans="1:22" x14ac:dyDescent="0.25">
      <c r="A2318" s="10"/>
      <c r="B2318" s="10"/>
      <c r="C2318" s="59"/>
      <c r="D2318" s="87"/>
    </row>
    <row r="2319" spans="1:22" x14ac:dyDescent="0.25">
      <c r="A2319" s="10"/>
      <c r="B2319" s="10"/>
      <c r="C2319" s="59"/>
      <c r="D2319" s="87"/>
    </row>
    <row r="2320" spans="1:22" x14ac:dyDescent="0.25">
      <c r="A2320" s="10"/>
      <c r="B2320" s="10"/>
      <c r="C2320" s="59"/>
      <c r="D2320" s="87"/>
    </row>
    <row r="2321" spans="1:6" x14ac:dyDescent="0.25">
      <c r="A2321" s="10"/>
      <c r="B2321" s="10"/>
      <c r="C2321" s="59"/>
      <c r="D2321" s="87"/>
    </row>
    <row r="2322" spans="1:6" x14ac:dyDescent="0.25">
      <c r="A2322" s="10"/>
      <c r="B2322" s="10"/>
      <c r="C2322" s="59"/>
      <c r="D2322" s="87"/>
    </row>
    <row r="2323" spans="1:6" x14ac:dyDescent="0.25">
      <c r="A2323" s="10"/>
      <c r="B2323" s="10"/>
      <c r="C2323" s="59"/>
      <c r="D2323" s="87"/>
    </row>
    <row r="2324" spans="1:6" x14ac:dyDescent="0.25">
      <c r="A2324" s="10"/>
      <c r="B2324" s="10"/>
      <c r="C2324" s="59"/>
      <c r="D2324" s="87"/>
    </row>
    <row r="2325" spans="1:6" x14ac:dyDescent="0.25">
      <c r="A2325" s="10"/>
      <c r="B2325" s="10"/>
      <c r="C2325" s="59"/>
      <c r="D2325" s="87"/>
    </row>
    <row r="2326" spans="1:6" x14ac:dyDescent="0.25">
      <c r="A2326" s="10"/>
      <c r="B2326" s="10"/>
      <c r="C2326" s="59"/>
      <c r="D2326" s="87"/>
    </row>
    <row r="2327" spans="1:6" x14ac:dyDescent="0.25">
      <c r="A2327" s="10"/>
      <c r="B2327" s="10"/>
      <c r="C2327" s="59"/>
      <c r="D2327" s="87"/>
    </row>
    <row r="2328" spans="1:6" x14ac:dyDescent="0.25">
      <c r="A2328" s="10"/>
      <c r="B2328" s="10"/>
      <c r="C2328" s="59"/>
      <c r="D2328" s="87"/>
    </row>
    <row r="2329" spans="1:6" x14ac:dyDescent="0.25">
      <c r="A2329" s="10"/>
      <c r="B2329" s="10"/>
      <c r="C2329" s="59"/>
      <c r="D2329" s="87"/>
      <c r="E2329" s="89"/>
      <c r="F2329" s="89"/>
    </row>
    <row r="2330" spans="1:6" x14ac:dyDescent="0.25">
      <c r="A2330" s="10"/>
      <c r="B2330" s="10"/>
      <c r="C2330" s="59"/>
      <c r="D2330" s="87"/>
      <c r="E2330" s="89"/>
      <c r="F2330" s="89"/>
    </row>
    <row r="2331" spans="1:6" x14ac:dyDescent="0.25">
      <c r="A2331" s="10"/>
      <c r="B2331" s="10"/>
      <c r="C2331" s="59"/>
      <c r="D2331" s="87"/>
      <c r="E2331" s="89"/>
      <c r="F2331" s="89"/>
    </row>
    <row r="2332" spans="1:6" x14ac:dyDescent="0.25">
      <c r="A2332" s="10"/>
      <c r="B2332" s="10"/>
      <c r="C2332" s="59"/>
      <c r="D2332" s="87"/>
      <c r="E2332" s="89"/>
      <c r="F2332" s="89"/>
    </row>
    <row r="2333" spans="1:6" x14ac:dyDescent="0.25">
      <c r="A2333" s="10"/>
      <c r="B2333" s="10"/>
      <c r="C2333" s="59"/>
      <c r="D2333" s="87"/>
      <c r="E2333" s="89"/>
      <c r="F2333" s="89"/>
    </row>
    <row r="2334" spans="1:6" x14ac:dyDescent="0.25">
      <c r="A2334" s="10"/>
      <c r="B2334" s="10"/>
      <c r="C2334" s="59"/>
      <c r="D2334" s="87"/>
      <c r="E2334" s="89"/>
      <c r="F2334" s="89"/>
    </row>
    <row r="2335" spans="1:6" x14ac:dyDescent="0.25">
      <c r="A2335" s="10"/>
      <c r="B2335" s="10"/>
      <c r="C2335" s="59"/>
      <c r="D2335" s="87"/>
      <c r="E2335" s="89"/>
      <c r="F2335" s="89"/>
    </row>
    <row r="2336" spans="1:6" x14ac:dyDescent="0.25">
      <c r="A2336" s="10"/>
      <c r="B2336" s="10"/>
      <c r="C2336" s="59"/>
      <c r="D2336" s="87"/>
      <c r="E2336" s="89"/>
      <c r="F2336" s="89"/>
    </row>
    <row r="2337" spans="1:6" x14ac:dyDescent="0.25">
      <c r="A2337" s="10"/>
      <c r="B2337" s="10"/>
      <c r="C2337" s="59"/>
      <c r="D2337" s="87"/>
      <c r="E2337" s="89"/>
      <c r="F2337" s="89"/>
    </row>
    <row r="2338" spans="1:6" x14ac:dyDescent="0.25">
      <c r="A2338" s="10"/>
      <c r="B2338" s="10"/>
      <c r="C2338" s="59"/>
      <c r="D2338" s="87"/>
      <c r="E2338" s="89"/>
      <c r="F2338" s="89"/>
    </row>
    <row r="2339" spans="1:6" x14ac:dyDescent="0.25">
      <c r="A2339" s="10"/>
      <c r="B2339" s="10"/>
      <c r="C2339" s="59"/>
      <c r="D2339" s="87"/>
      <c r="E2339" s="89"/>
      <c r="F2339" s="89"/>
    </row>
    <row r="2340" spans="1:6" x14ac:dyDescent="0.25">
      <c r="A2340" s="10"/>
      <c r="B2340" s="10"/>
      <c r="C2340" s="59"/>
      <c r="D2340" s="87"/>
      <c r="E2340" s="89"/>
      <c r="F2340" s="89"/>
    </row>
    <row r="2341" spans="1:6" x14ac:dyDescent="0.25">
      <c r="A2341" s="10"/>
      <c r="B2341" s="10"/>
      <c r="C2341" s="59"/>
      <c r="D2341" s="87"/>
      <c r="E2341" s="89"/>
      <c r="F2341" s="89"/>
    </row>
    <row r="2342" spans="1:6" x14ac:dyDescent="0.25">
      <c r="A2342" s="10"/>
      <c r="B2342" s="10"/>
      <c r="C2342" s="59"/>
      <c r="D2342" s="87"/>
      <c r="E2342" s="89"/>
      <c r="F2342" s="89"/>
    </row>
    <row r="2343" spans="1:6" x14ac:dyDescent="0.25">
      <c r="A2343" s="10"/>
      <c r="B2343" s="10"/>
      <c r="C2343" s="59"/>
      <c r="D2343" s="87"/>
      <c r="E2343" s="89"/>
      <c r="F2343" s="89"/>
    </row>
    <row r="2344" spans="1:6" x14ac:dyDescent="0.25">
      <c r="A2344" s="10"/>
      <c r="B2344" s="10"/>
      <c r="C2344" s="59"/>
      <c r="D2344" s="87"/>
      <c r="E2344" s="89"/>
      <c r="F2344" s="89"/>
    </row>
    <row r="2345" spans="1:6" x14ac:dyDescent="0.25">
      <c r="A2345" s="10"/>
      <c r="B2345" s="10"/>
      <c r="C2345" s="59"/>
      <c r="D2345" s="87"/>
      <c r="E2345" s="89"/>
      <c r="F2345" s="89"/>
    </row>
    <row r="2346" spans="1:6" x14ac:dyDescent="0.25">
      <c r="A2346" s="10"/>
      <c r="B2346" s="10"/>
      <c r="C2346" s="59"/>
      <c r="D2346" s="87"/>
      <c r="E2346" s="89"/>
      <c r="F2346" s="89"/>
    </row>
    <row r="2347" spans="1:6" x14ac:dyDescent="0.25">
      <c r="A2347" s="10"/>
      <c r="B2347" s="10"/>
      <c r="C2347" s="59"/>
      <c r="D2347" s="87"/>
      <c r="E2347" s="89"/>
      <c r="F2347" s="89"/>
    </row>
    <row r="2348" spans="1:6" x14ac:dyDescent="0.25">
      <c r="A2348" s="10"/>
      <c r="B2348" s="10"/>
      <c r="C2348" s="59"/>
      <c r="D2348" s="87"/>
      <c r="E2348" s="89"/>
      <c r="F2348" s="89"/>
    </row>
    <row r="2349" spans="1:6" x14ac:dyDescent="0.25">
      <c r="A2349" s="10"/>
      <c r="B2349" s="10"/>
      <c r="C2349" s="59"/>
      <c r="D2349" s="87"/>
      <c r="E2349" s="89"/>
      <c r="F2349" s="89"/>
    </row>
    <row r="2350" spans="1:6" x14ac:dyDescent="0.25">
      <c r="A2350" s="10"/>
      <c r="B2350" s="10"/>
      <c r="C2350" s="59"/>
      <c r="D2350" s="87"/>
      <c r="E2350" s="89"/>
      <c r="F2350" s="89"/>
    </row>
    <row r="2351" spans="1:6" x14ac:dyDescent="0.25">
      <c r="A2351" s="10"/>
      <c r="B2351" s="10"/>
      <c r="C2351" s="59"/>
      <c r="D2351" s="87"/>
      <c r="E2351" s="89"/>
      <c r="F2351" s="89"/>
    </row>
    <row r="2352" spans="1:6" x14ac:dyDescent="0.25">
      <c r="A2352" s="10"/>
      <c r="B2352" s="10"/>
      <c r="C2352" s="59"/>
      <c r="D2352" s="87"/>
      <c r="E2352" s="89"/>
      <c r="F2352" s="89"/>
    </row>
    <row r="2353" spans="1:6" x14ac:dyDescent="0.25">
      <c r="A2353" s="10"/>
      <c r="B2353" s="10"/>
      <c r="C2353" s="59"/>
      <c r="D2353" s="87"/>
      <c r="E2353" s="89"/>
      <c r="F2353" s="89"/>
    </row>
    <row r="2354" spans="1:6" x14ac:dyDescent="0.25">
      <c r="A2354" s="10"/>
      <c r="B2354" s="10"/>
      <c r="C2354" s="59"/>
      <c r="D2354" s="87"/>
      <c r="E2354" s="89"/>
      <c r="F2354" s="89"/>
    </row>
    <row r="2355" spans="1:6" x14ac:dyDescent="0.25">
      <c r="A2355" s="10"/>
      <c r="B2355" s="10"/>
      <c r="C2355" s="59"/>
      <c r="D2355" s="87"/>
      <c r="E2355" s="89"/>
      <c r="F2355" s="89"/>
    </row>
    <row r="2356" spans="1:6" x14ac:dyDescent="0.25">
      <c r="A2356" s="10"/>
      <c r="B2356" s="10"/>
      <c r="C2356" s="59"/>
      <c r="D2356" s="87"/>
      <c r="E2356" s="89"/>
      <c r="F2356" s="89"/>
    </row>
    <row r="2357" spans="1:6" x14ac:dyDescent="0.25">
      <c r="A2357" s="10"/>
      <c r="B2357" s="10"/>
      <c r="C2357" s="59"/>
      <c r="D2357" s="87"/>
      <c r="E2357" s="89"/>
      <c r="F2357" s="89"/>
    </row>
    <row r="2358" spans="1:6" x14ac:dyDescent="0.25">
      <c r="A2358" s="10"/>
      <c r="B2358" s="10"/>
      <c r="C2358" s="59"/>
      <c r="D2358" s="87"/>
      <c r="E2358" s="89"/>
      <c r="F2358" s="89"/>
    </row>
    <row r="2359" spans="1:6" x14ac:dyDescent="0.25">
      <c r="A2359" s="10"/>
      <c r="B2359" s="10"/>
      <c r="C2359" s="59"/>
      <c r="D2359" s="87"/>
      <c r="E2359" s="89"/>
      <c r="F2359" s="89"/>
    </row>
    <row r="2360" spans="1:6" x14ac:dyDescent="0.25">
      <c r="A2360" s="10"/>
      <c r="B2360" s="10"/>
      <c r="C2360" s="59"/>
      <c r="D2360" s="87"/>
      <c r="E2360" s="89"/>
      <c r="F2360" s="89"/>
    </row>
    <row r="2361" spans="1:6" x14ac:dyDescent="0.25">
      <c r="A2361" s="10"/>
      <c r="B2361" s="10"/>
      <c r="C2361" s="59"/>
      <c r="D2361" s="87"/>
      <c r="E2361" s="89"/>
      <c r="F2361" s="89"/>
    </row>
    <row r="2362" spans="1:6" x14ac:dyDescent="0.25">
      <c r="A2362" s="10"/>
      <c r="B2362" s="10"/>
      <c r="C2362" s="59"/>
      <c r="D2362" s="87"/>
      <c r="E2362" s="89"/>
      <c r="F2362" s="89"/>
    </row>
    <row r="2363" spans="1:6" x14ac:dyDescent="0.25">
      <c r="A2363" s="10"/>
      <c r="B2363" s="10"/>
      <c r="C2363" s="59"/>
      <c r="D2363" s="87"/>
      <c r="E2363" s="89"/>
      <c r="F2363" s="89"/>
    </row>
    <row r="2364" spans="1:6" x14ac:dyDescent="0.25">
      <c r="A2364" s="10"/>
      <c r="B2364" s="10"/>
      <c r="C2364" s="59"/>
      <c r="D2364" s="87"/>
      <c r="E2364" s="89"/>
      <c r="F2364" s="89"/>
    </row>
    <row r="2365" spans="1:6" x14ac:dyDescent="0.25">
      <c r="A2365" s="10"/>
      <c r="B2365" s="10"/>
      <c r="C2365" s="59"/>
      <c r="D2365" s="87"/>
      <c r="E2365" s="89"/>
      <c r="F2365" s="89"/>
    </row>
    <row r="2366" spans="1:6" x14ac:dyDescent="0.25">
      <c r="A2366" s="10"/>
      <c r="B2366" s="10"/>
      <c r="C2366" s="59"/>
      <c r="D2366" s="87"/>
      <c r="E2366" s="89"/>
      <c r="F2366" s="89"/>
    </row>
    <row r="2367" spans="1:6" x14ac:dyDescent="0.25">
      <c r="A2367" s="10"/>
      <c r="B2367" s="10"/>
      <c r="C2367" s="59"/>
      <c r="D2367" s="87"/>
      <c r="E2367" s="89"/>
      <c r="F2367" s="89"/>
    </row>
    <row r="2368" spans="1:6" x14ac:dyDescent="0.25">
      <c r="A2368" s="10"/>
      <c r="B2368" s="10"/>
      <c r="C2368" s="59"/>
      <c r="D2368" s="87"/>
      <c r="E2368" s="89"/>
      <c r="F2368" s="89"/>
    </row>
    <row r="2369" spans="1:6" x14ac:dyDescent="0.25">
      <c r="A2369" s="10"/>
      <c r="B2369" s="10"/>
      <c r="C2369" s="59"/>
      <c r="D2369" s="87"/>
      <c r="E2369" s="89"/>
      <c r="F2369" s="89"/>
    </row>
    <row r="2370" spans="1:6" x14ac:dyDescent="0.25">
      <c r="A2370" s="10"/>
      <c r="B2370" s="10"/>
      <c r="C2370" s="59"/>
      <c r="D2370" s="87"/>
      <c r="E2370" s="89"/>
      <c r="F2370" s="89"/>
    </row>
    <row r="2371" spans="1:6" x14ac:dyDescent="0.25">
      <c r="A2371" s="10"/>
      <c r="B2371" s="10"/>
      <c r="C2371" s="59"/>
      <c r="D2371" s="87"/>
      <c r="E2371" s="89"/>
      <c r="F2371" s="89"/>
    </row>
    <row r="2372" spans="1:6" x14ac:dyDescent="0.25">
      <c r="A2372" s="10"/>
      <c r="B2372" s="10"/>
      <c r="C2372" s="59"/>
      <c r="D2372" s="87"/>
      <c r="E2372" s="89"/>
      <c r="F2372" s="89"/>
    </row>
    <row r="2373" spans="1:6" x14ac:dyDescent="0.25">
      <c r="A2373" s="10"/>
      <c r="B2373" s="10"/>
      <c r="C2373" s="59"/>
      <c r="D2373" s="87"/>
      <c r="E2373" s="89"/>
      <c r="F2373" s="89"/>
    </row>
    <row r="2374" spans="1:6" x14ac:dyDescent="0.25">
      <c r="A2374" s="10"/>
      <c r="B2374" s="10"/>
      <c r="C2374" s="59"/>
      <c r="D2374" s="87"/>
      <c r="E2374" s="89"/>
      <c r="F2374" s="89"/>
    </row>
    <row r="2375" spans="1:6" x14ac:dyDescent="0.25">
      <c r="A2375" s="10"/>
      <c r="B2375" s="10"/>
      <c r="C2375" s="59"/>
      <c r="D2375" s="87"/>
      <c r="E2375" s="89"/>
      <c r="F2375" s="89"/>
    </row>
    <row r="2376" spans="1:6" x14ac:dyDescent="0.25">
      <c r="A2376" s="10"/>
      <c r="B2376" s="10"/>
      <c r="C2376" s="59"/>
      <c r="D2376" s="87"/>
      <c r="E2376" s="89"/>
      <c r="F2376" s="89"/>
    </row>
    <row r="2377" spans="1:6" x14ac:dyDescent="0.25">
      <c r="A2377" s="10"/>
      <c r="B2377" s="10"/>
      <c r="C2377" s="59"/>
      <c r="D2377" s="87"/>
      <c r="E2377" s="89"/>
      <c r="F2377" s="89"/>
    </row>
    <row r="2378" spans="1:6" x14ac:dyDescent="0.25">
      <c r="A2378" s="10"/>
      <c r="B2378" s="10"/>
      <c r="C2378" s="59"/>
      <c r="D2378" s="87"/>
      <c r="E2378" s="89"/>
      <c r="F2378" s="89"/>
    </row>
    <row r="2379" spans="1:6" x14ac:dyDescent="0.25">
      <c r="A2379" s="10"/>
      <c r="B2379" s="10"/>
      <c r="C2379" s="59"/>
      <c r="D2379" s="87"/>
      <c r="E2379" s="89"/>
      <c r="F2379" s="89"/>
    </row>
    <row r="2380" spans="1:6" x14ac:dyDescent="0.25">
      <c r="A2380" s="10"/>
      <c r="B2380" s="10"/>
      <c r="C2380" s="59"/>
      <c r="D2380" s="87"/>
      <c r="E2380" s="89"/>
      <c r="F2380" s="89"/>
    </row>
    <row r="2381" spans="1:6" x14ac:dyDescent="0.25">
      <c r="A2381" s="10"/>
      <c r="B2381" s="10"/>
      <c r="C2381" s="59"/>
      <c r="D2381" s="87"/>
      <c r="E2381" s="89"/>
      <c r="F2381" s="89"/>
    </row>
    <row r="2382" spans="1:6" x14ac:dyDescent="0.25">
      <c r="A2382" s="10"/>
      <c r="B2382" s="10"/>
      <c r="C2382" s="59"/>
      <c r="D2382" s="87"/>
      <c r="E2382" s="89"/>
      <c r="F2382" s="89"/>
    </row>
    <row r="2383" spans="1:6" x14ac:dyDescent="0.25">
      <c r="A2383" s="10"/>
      <c r="B2383" s="10"/>
      <c r="C2383" s="59"/>
      <c r="D2383" s="87"/>
      <c r="E2383" s="89"/>
      <c r="F2383" s="89"/>
    </row>
    <row r="2384" spans="1:6" x14ac:dyDescent="0.25">
      <c r="A2384" s="10"/>
      <c r="B2384" s="10"/>
      <c r="C2384" s="59"/>
      <c r="D2384" s="87"/>
      <c r="E2384" s="89"/>
      <c r="F2384" s="89"/>
    </row>
    <row r="2385" spans="1:6" x14ac:dyDescent="0.25">
      <c r="A2385" s="10"/>
      <c r="B2385" s="10"/>
      <c r="C2385" s="59"/>
      <c r="D2385" s="87"/>
      <c r="E2385" s="89"/>
      <c r="F2385" s="89"/>
    </row>
    <row r="2386" spans="1:6" x14ac:dyDescent="0.25">
      <c r="A2386" s="10"/>
      <c r="B2386" s="10"/>
      <c r="C2386" s="59"/>
      <c r="D2386" s="87"/>
      <c r="E2386" s="89"/>
      <c r="F2386" s="89"/>
    </row>
    <row r="2387" spans="1:6" x14ac:dyDescent="0.25">
      <c r="A2387" s="10"/>
      <c r="B2387" s="10"/>
      <c r="C2387" s="59"/>
      <c r="D2387" s="87"/>
      <c r="E2387" s="89"/>
      <c r="F2387" s="89"/>
    </row>
    <row r="2388" spans="1:6" x14ac:dyDescent="0.25">
      <c r="A2388" s="10"/>
      <c r="B2388" s="10"/>
      <c r="C2388" s="59"/>
      <c r="D2388" s="87"/>
      <c r="E2388" s="89"/>
      <c r="F2388" s="89"/>
    </row>
    <row r="2389" spans="1:6" x14ac:dyDescent="0.25">
      <c r="A2389" s="10"/>
      <c r="B2389" s="10"/>
      <c r="C2389" s="59"/>
      <c r="D2389" s="87"/>
      <c r="E2389" s="89"/>
      <c r="F2389" s="89"/>
    </row>
    <row r="2390" spans="1:6" x14ac:dyDescent="0.25">
      <c r="A2390" s="10"/>
      <c r="B2390" s="10"/>
      <c r="C2390" s="59"/>
      <c r="D2390" s="87"/>
      <c r="E2390" s="89"/>
      <c r="F2390" s="89"/>
    </row>
    <row r="2391" spans="1:6" x14ac:dyDescent="0.25">
      <c r="A2391" s="10"/>
      <c r="B2391" s="10"/>
      <c r="C2391" s="59"/>
      <c r="D2391" s="87"/>
      <c r="E2391" s="89"/>
      <c r="F2391" s="89"/>
    </row>
    <row r="2392" spans="1:6" x14ac:dyDescent="0.25">
      <c r="A2392" s="10"/>
      <c r="B2392" s="10"/>
      <c r="C2392" s="59"/>
      <c r="D2392" s="87"/>
      <c r="E2392" s="89"/>
      <c r="F2392" s="89"/>
    </row>
    <row r="2393" spans="1:6" x14ac:dyDescent="0.25">
      <c r="A2393" s="10"/>
      <c r="B2393" s="10"/>
      <c r="C2393" s="59"/>
      <c r="D2393" s="87"/>
      <c r="E2393" s="89"/>
      <c r="F2393" s="89"/>
    </row>
    <row r="2394" spans="1:6" x14ac:dyDescent="0.25">
      <c r="A2394" s="10"/>
      <c r="B2394" s="10"/>
      <c r="C2394" s="59"/>
      <c r="D2394" s="87"/>
      <c r="E2394" s="89"/>
      <c r="F2394" s="89"/>
    </row>
    <row r="2395" spans="1:6" x14ac:dyDescent="0.25">
      <c r="A2395" s="10"/>
      <c r="B2395" s="10"/>
      <c r="C2395" s="59"/>
      <c r="D2395" s="87"/>
      <c r="E2395" s="89"/>
      <c r="F2395" s="89"/>
    </row>
    <row r="2396" spans="1:6" x14ac:dyDescent="0.25">
      <c r="A2396" s="10"/>
      <c r="B2396" s="10"/>
      <c r="C2396" s="59"/>
      <c r="D2396" s="87"/>
      <c r="E2396" s="89"/>
      <c r="F2396" s="89"/>
    </row>
    <row r="2397" spans="1:6" x14ac:dyDescent="0.25">
      <c r="A2397" s="10"/>
      <c r="B2397" s="10"/>
      <c r="C2397" s="59"/>
      <c r="D2397" s="87"/>
      <c r="E2397" s="89"/>
      <c r="F2397" s="89"/>
    </row>
    <row r="2398" spans="1:6" x14ac:dyDescent="0.25">
      <c r="A2398" s="10"/>
      <c r="B2398" s="10"/>
      <c r="C2398" s="59"/>
      <c r="D2398" s="87"/>
      <c r="E2398" s="89"/>
      <c r="F2398" s="89"/>
    </row>
    <row r="2399" spans="1:6" x14ac:dyDescent="0.25">
      <c r="A2399" s="10"/>
      <c r="B2399" s="10"/>
      <c r="C2399" s="59"/>
      <c r="D2399" s="87"/>
      <c r="E2399" s="89"/>
      <c r="F2399" s="89"/>
    </row>
    <row r="2400" spans="1:6" x14ac:dyDescent="0.25">
      <c r="A2400" s="10"/>
      <c r="B2400" s="10"/>
      <c r="C2400" s="59"/>
      <c r="D2400" s="87"/>
      <c r="E2400" s="89"/>
      <c r="F2400" s="89"/>
    </row>
    <row r="2401" spans="1:6" x14ac:dyDescent="0.25">
      <c r="A2401" s="10"/>
      <c r="B2401" s="10"/>
      <c r="C2401" s="59"/>
      <c r="D2401" s="87"/>
      <c r="E2401" s="89"/>
      <c r="F2401" s="89"/>
    </row>
    <row r="2402" spans="1:6" x14ac:dyDescent="0.25">
      <c r="A2402" s="10"/>
      <c r="B2402" s="10"/>
      <c r="C2402" s="59"/>
      <c r="D2402" s="87"/>
      <c r="E2402" s="89"/>
      <c r="F2402" s="89"/>
    </row>
    <row r="2403" spans="1:6" x14ac:dyDescent="0.25">
      <c r="A2403" s="10"/>
      <c r="B2403" s="10"/>
      <c r="C2403" s="59"/>
      <c r="D2403" s="87"/>
      <c r="E2403" s="89"/>
      <c r="F2403" s="89"/>
    </row>
    <row r="2404" spans="1:6" x14ac:dyDescent="0.25">
      <c r="A2404" s="10"/>
      <c r="B2404" s="10"/>
      <c r="C2404" s="59"/>
      <c r="D2404" s="87"/>
      <c r="E2404" s="89"/>
      <c r="F2404" s="89"/>
    </row>
    <row r="2405" spans="1:6" x14ac:dyDescent="0.25">
      <c r="A2405" s="10"/>
      <c r="B2405" s="10"/>
      <c r="C2405" s="59"/>
      <c r="D2405" s="87"/>
      <c r="E2405" s="89"/>
      <c r="F2405" s="89"/>
    </row>
    <row r="2406" spans="1:6" x14ac:dyDescent="0.25">
      <c r="A2406" s="10"/>
      <c r="B2406" s="10"/>
      <c r="C2406" s="59"/>
      <c r="D2406" s="87"/>
      <c r="E2406" s="89"/>
      <c r="F2406" s="89"/>
    </row>
    <row r="2407" spans="1:6" x14ac:dyDescent="0.25">
      <c r="A2407" s="10"/>
      <c r="B2407" s="10"/>
      <c r="C2407" s="59"/>
      <c r="D2407" s="87"/>
      <c r="E2407" s="89"/>
      <c r="F2407" s="89"/>
    </row>
    <row r="2408" spans="1:6" x14ac:dyDescent="0.25">
      <c r="A2408" s="10"/>
      <c r="B2408" s="10"/>
      <c r="C2408" s="59"/>
      <c r="D2408" s="87"/>
      <c r="E2408" s="89"/>
      <c r="F2408" s="89"/>
    </row>
    <row r="2409" spans="1:6" x14ac:dyDescent="0.25">
      <c r="A2409" s="10"/>
      <c r="B2409" s="10"/>
      <c r="C2409" s="59"/>
      <c r="D2409" s="87"/>
      <c r="E2409" s="89"/>
      <c r="F2409" s="89"/>
    </row>
    <row r="2410" spans="1:6" x14ac:dyDescent="0.25">
      <c r="A2410" s="10"/>
      <c r="B2410" s="10"/>
      <c r="C2410" s="59"/>
      <c r="D2410" s="87"/>
      <c r="E2410" s="89"/>
      <c r="F2410" s="89"/>
    </row>
    <row r="2411" spans="1:6" x14ac:dyDescent="0.25">
      <c r="A2411" s="10"/>
      <c r="B2411" s="10"/>
      <c r="C2411" s="59"/>
      <c r="D2411" s="87"/>
      <c r="E2411" s="89"/>
      <c r="F2411" s="89"/>
    </row>
    <row r="2412" spans="1:6" x14ac:dyDescent="0.25">
      <c r="A2412" s="10"/>
      <c r="B2412" s="10"/>
      <c r="C2412" s="59"/>
      <c r="D2412" s="87"/>
      <c r="E2412" s="89"/>
      <c r="F2412" s="89"/>
    </row>
    <row r="2413" spans="1:6" x14ac:dyDescent="0.25">
      <c r="A2413" s="10"/>
      <c r="B2413" s="10"/>
      <c r="C2413" s="59"/>
      <c r="D2413" s="87"/>
      <c r="E2413" s="89"/>
      <c r="F2413" s="89"/>
    </row>
    <row r="2414" spans="1:6" x14ac:dyDescent="0.25">
      <c r="A2414" s="10"/>
      <c r="B2414" s="10"/>
      <c r="C2414" s="59"/>
      <c r="D2414" s="87"/>
      <c r="E2414" s="89"/>
      <c r="F2414" s="89"/>
    </row>
    <row r="2415" spans="1:6" x14ac:dyDescent="0.25">
      <c r="A2415" s="10"/>
      <c r="B2415" s="10"/>
      <c r="C2415" s="59"/>
      <c r="D2415" s="87"/>
      <c r="E2415" s="89"/>
      <c r="F2415" s="89"/>
    </row>
    <row r="2416" spans="1:6" x14ac:dyDescent="0.25">
      <c r="A2416" s="10"/>
      <c r="B2416" s="10"/>
      <c r="C2416" s="59"/>
      <c r="D2416" s="87"/>
      <c r="E2416" s="89"/>
      <c r="F2416" s="89"/>
    </row>
    <row r="2417" spans="1:6" x14ac:dyDescent="0.25">
      <c r="A2417" s="10"/>
      <c r="B2417" s="10"/>
      <c r="C2417" s="59"/>
      <c r="D2417" s="87"/>
      <c r="E2417" s="89"/>
      <c r="F2417" s="89"/>
    </row>
    <row r="2418" spans="1:6" x14ac:dyDescent="0.25">
      <c r="A2418" s="10"/>
      <c r="B2418" s="10"/>
      <c r="C2418" s="59"/>
      <c r="D2418" s="87"/>
      <c r="E2418" s="89"/>
      <c r="F2418" s="89"/>
    </row>
    <row r="2419" spans="1:6" x14ac:dyDescent="0.25">
      <c r="A2419" s="10"/>
      <c r="B2419" s="10"/>
      <c r="C2419" s="59"/>
      <c r="D2419" s="87"/>
      <c r="E2419" s="89"/>
      <c r="F2419" s="89"/>
    </row>
    <row r="2420" spans="1:6" x14ac:dyDescent="0.25">
      <c r="A2420" s="10"/>
      <c r="B2420" s="10"/>
      <c r="C2420" s="59"/>
      <c r="D2420" s="87"/>
      <c r="E2420" s="89"/>
      <c r="F2420" s="89"/>
    </row>
    <row r="2421" spans="1:6" x14ac:dyDescent="0.25">
      <c r="A2421" s="10"/>
      <c r="B2421" s="10"/>
      <c r="C2421" s="59"/>
      <c r="D2421" s="87"/>
      <c r="E2421" s="89"/>
      <c r="F2421" s="89"/>
    </row>
    <row r="2422" spans="1:6" x14ac:dyDescent="0.25">
      <c r="A2422" s="10"/>
      <c r="B2422" s="10"/>
      <c r="C2422" s="59"/>
      <c r="D2422" s="87"/>
      <c r="E2422" s="89"/>
      <c r="F2422" s="89"/>
    </row>
    <row r="2423" spans="1:6" x14ac:dyDescent="0.25">
      <c r="A2423" s="10"/>
      <c r="B2423" s="10"/>
      <c r="C2423" s="59"/>
      <c r="D2423" s="87"/>
      <c r="E2423" s="89"/>
      <c r="F2423" s="89"/>
    </row>
    <row r="2424" spans="1:6" x14ac:dyDescent="0.25">
      <c r="A2424" s="10"/>
      <c r="B2424" s="10"/>
      <c r="C2424" s="59"/>
      <c r="D2424" s="87"/>
      <c r="E2424" s="89"/>
      <c r="F2424" s="89"/>
    </row>
    <row r="2425" spans="1:6" x14ac:dyDescent="0.25">
      <c r="A2425" s="10"/>
      <c r="B2425" s="10"/>
      <c r="C2425" s="59"/>
      <c r="D2425" s="87"/>
      <c r="E2425" s="89"/>
      <c r="F2425" s="89"/>
    </row>
    <row r="2426" spans="1:6" x14ac:dyDescent="0.25">
      <c r="A2426" s="10"/>
      <c r="B2426" s="10"/>
      <c r="C2426" s="59"/>
      <c r="D2426" s="87"/>
      <c r="E2426" s="89"/>
      <c r="F2426" s="89"/>
    </row>
    <row r="2427" spans="1:6" x14ac:dyDescent="0.25">
      <c r="A2427" s="10"/>
      <c r="B2427" s="10"/>
      <c r="C2427" s="59"/>
      <c r="D2427" s="87"/>
      <c r="E2427" s="89"/>
      <c r="F2427" s="89"/>
    </row>
    <row r="2428" spans="1:6" x14ac:dyDescent="0.25">
      <c r="A2428" s="10"/>
      <c r="B2428" s="10"/>
      <c r="C2428" s="59"/>
      <c r="D2428" s="87"/>
      <c r="E2428" s="89"/>
      <c r="F2428" s="89"/>
    </row>
    <row r="2429" spans="1:6" x14ac:dyDescent="0.25">
      <c r="A2429" s="10"/>
      <c r="B2429" s="10"/>
      <c r="C2429" s="59"/>
      <c r="D2429" s="87"/>
      <c r="E2429" s="89"/>
      <c r="F2429" s="89"/>
    </row>
    <row r="2430" spans="1:6" x14ac:dyDescent="0.25">
      <c r="A2430" s="10"/>
      <c r="B2430" s="10"/>
      <c r="C2430" s="59"/>
      <c r="D2430" s="87"/>
      <c r="E2430" s="89"/>
      <c r="F2430" s="89"/>
    </row>
    <row r="2431" spans="1:6" x14ac:dyDescent="0.25">
      <c r="A2431" s="10"/>
      <c r="B2431" s="10"/>
      <c r="C2431" s="59"/>
      <c r="D2431" s="87"/>
      <c r="E2431" s="89"/>
      <c r="F2431" s="89"/>
    </row>
    <row r="2432" spans="1:6" x14ac:dyDescent="0.25">
      <c r="A2432" s="10"/>
      <c r="B2432" s="10"/>
      <c r="C2432" s="59"/>
      <c r="D2432" s="87"/>
      <c r="E2432" s="89"/>
      <c r="F2432" s="89"/>
    </row>
    <row r="2433" spans="1:6" x14ac:dyDescent="0.25">
      <c r="A2433" s="10"/>
      <c r="B2433" s="10"/>
      <c r="C2433" s="59"/>
      <c r="D2433" s="87"/>
      <c r="E2433" s="89"/>
      <c r="F2433" s="89"/>
    </row>
    <row r="2434" spans="1:6" x14ac:dyDescent="0.25">
      <c r="A2434" s="10"/>
      <c r="B2434" s="10"/>
      <c r="C2434" s="59"/>
      <c r="D2434" s="87"/>
      <c r="E2434" s="89"/>
      <c r="F2434" s="89"/>
    </row>
    <row r="2435" spans="1:6" x14ac:dyDescent="0.25">
      <c r="A2435" s="10"/>
      <c r="B2435" s="10"/>
      <c r="C2435" s="59"/>
      <c r="D2435" s="87"/>
      <c r="E2435" s="89"/>
      <c r="F2435" s="89"/>
    </row>
    <row r="2436" spans="1:6" x14ac:dyDescent="0.25">
      <c r="A2436" s="10"/>
      <c r="B2436" s="10"/>
      <c r="C2436" s="59"/>
      <c r="D2436" s="87"/>
      <c r="E2436" s="89"/>
      <c r="F2436" s="89"/>
    </row>
    <row r="2437" spans="1:6" x14ac:dyDescent="0.25">
      <c r="A2437" s="10"/>
      <c r="B2437" s="10"/>
      <c r="C2437" s="59"/>
      <c r="D2437" s="87"/>
      <c r="E2437" s="89"/>
      <c r="F2437" s="89"/>
    </row>
    <row r="2438" spans="1:6" x14ac:dyDescent="0.25">
      <c r="A2438" s="10"/>
      <c r="B2438" s="10"/>
      <c r="C2438" s="59"/>
      <c r="D2438" s="87"/>
      <c r="E2438" s="89"/>
      <c r="F2438" s="89"/>
    </row>
    <row r="2439" spans="1:6" x14ac:dyDescent="0.25">
      <c r="A2439" s="10"/>
      <c r="B2439" s="10"/>
      <c r="C2439" s="59"/>
      <c r="D2439" s="87"/>
      <c r="E2439" s="89"/>
      <c r="F2439" s="89"/>
    </row>
    <row r="2440" spans="1:6" x14ac:dyDescent="0.25">
      <c r="A2440" s="10"/>
      <c r="B2440" s="10"/>
      <c r="C2440" s="59"/>
      <c r="D2440" s="87"/>
      <c r="E2440" s="89"/>
      <c r="F2440" s="89"/>
    </row>
    <row r="2441" spans="1:6" x14ac:dyDescent="0.25">
      <c r="A2441" s="10"/>
      <c r="B2441" s="10"/>
      <c r="C2441" s="59"/>
      <c r="D2441" s="87"/>
      <c r="E2441" s="89"/>
      <c r="F2441" s="89"/>
    </row>
    <row r="2442" spans="1:6" x14ac:dyDescent="0.25">
      <c r="A2442" s="10"/>
      <c r="B2442" s="10"/>
      <c r="C2442" s="59"/>
      <c r="D2442" s="87"/>
      <c r="E2442" s="89"/>
      <c r="F2442" s="89"/>
    </row>
    <row r="2443" spans="1:6" x14ac:dyDescent="0.25">
      <c r="A2443" s="10"/>
      <c r="B2443" s="10"/>
      <c r="C2443" s="59"/>
      <c r="D2443" s="87"/>
      <c r="E2443" s="89"/>
      <c r="F2443" s="89"/>
    </row>
    <row r="2444" spans="1:6" x14ac:dyDescent="0.25">
      <c r="A2444" s="10"/>
      <c r="B2444" s="10"/>
      <c r="C2444" s="59"/>
      <c r="D2444" s="87"/>
      <c r="E2444" s="89"/>
      <c r="F2444" s="89"/>
    </row>
    <row r="2445" spans="1:6" x14ac:dyDescent="0.25">
      <c r="A2445" s="10"/>
      <c r="B2445" s="10"/>
      <c r="C2445" s="59"/>
      <c r="D2445" s="87"/>
      <c r="E2445" s="89"/>
      <c r="F2445" s="89"/>
    </row>
    <row r="2446" spans="1:6" x14ac:dyDescent="0.25">
      <c r="A2446" s="10"/>
      <c r="B2446" s="10"/>
      <c r="C2446" s="59"/>
      <c r="D2446" s="87"/>
      <c r="E2446" s="89"/>
      <c r="F2446" s="89"/>
    </row>
    <row r="2447" spans="1:6" x14ac:dyDescent="0.25">
      <c r="A2447" s="10"/>
      <c r="B2447" s="10"/>
      <c r="C2447" s="59"/>
      <c r="D2447" s="87"/>
      <c r="E2447" s="89"/>
      <c r="F2447" s="89"/>
    </row>
    <row r="2448" spans="1:6" x14ac:dyDescent="0.25">
      <c r="A2448" s="10"/>
      <c r="B2448" s="10"/>
      <c r="C2448" s="59"/>
      <c r="D2448" s="87"/>
      <c r="E2448" s="89"/>
      <c r="F2448" s="89"/>
    </row>
    <row r="2449" spans="1:6" x14ac:dyDescent="0.25">
      <c r="A2449" s="10"/>
      <c r="B2449" s="10"/>
      <c r="C2449" s="59"/>
      <c r="D2449" s="87"/>
      <c r="E2449" s="89"/>
      <c r="F2449" s="89"/>
    </row>
    <row r="2450" spans="1:6" x14ac:dyDescent="0.25">
      <c r="A2450" s="10"/>
      <c r="B2450" s="10"/>
      <c r="C2450" s="59"/>
      <c r="D2450" s="87"/>
      <c r="E2450" s="89"/>
      <c r="F2450" s="89"/>
    </row>
    <row r="2451" spans="1:6" x14ac:dyDescent="0.25">
      <c r="A2451" s="10"/>
      <c r="B2451" s="10"/>
      <c r="C2451" s="59"/>
      <c r="D2451" s="87"/>
      <c r="E2451" s="89"/>
      <c r="F2451" s="89"/>
    </row>
    <row r="2452" spans="1:6" x14ac:dyDescent="0.25">
      <c r="A2452" s="10"/>
      <c r="B2452" s="10"/>
      <c r="C2452" s="59"/>
      <c r="D2452" s="87"/>
      <c r="E2452" s="89"/>
      <c r="F2452" s="89"/>
    </row>
    <row r="2453" spans="1:6" x14ac:dyDescent="0.25">
      <c r="A2453" s="10"/>
      <c r="B2453" s="10"/>
      <c r="C2453" s="59"/>
      <c r="D2453" s="87"/>
      <c r="E2453" s="89"/>
      <c r="F2453" s="89"/>
    </row>
    <row r="2454" spans="1:6" x14ac:dyDescent="0.25">
      <c r="A2454" s="10"/>
      <c r="B2454" s="10"/>
      <c r="C2454" s="59"/>
      <c r="D2454" s="87"/>
      <c r="E2454" s="89"/>
      <c r="F2454" s="89"/>
    </row>
    <row r="2455" spans="1:6" x14ac:dyDescent="0.25">
      <c r="A2455" s="10"/>
      <c r="B2455" s="10"/>
      <c r="C2455" s="59"/>
      <c r="D2455" s="87"/>
      <c r="E2455" s="89"/>
      <c r="F2455" s="89"/>
    </row>
    <row r="2456" spans="1:6" x14ac:dyDescent="0.25">
      <c r="A2456" s="10"/>
      <c r="B2456" s="10"/>
      <c r="C2456" s="59"/>
      <c r="D2456" s="87"/>
      <c r="E2456" s="89"/>
      <c r="F2456" s="89"/>
    </row>
    <row r="2457" spans="1:6" x14ac:dyDescent="0.25">
      <c r="A2457" s="10"/>
      <c r="B2457" s="10"/>
      <c r="C2457" s="59"/>
      <c r="D2457" s="87"/>
      <c r="E2457" s="89"/>
      <c r="F2457" s="89"/>
    </row>
    <row r="2458" spans="1:6" x14ac:dyDescent="0.25">
      <c r="A2458" s="10"/>
      <c r="B2458" s="10"/>
      <c r="C2458" s="59"/>
      <c r="D2458" s="87"/>
      <c r="E2458" s="89"/>
      <c r="F2458" s="89"/>
    </row>
    <row r="2459" spans="1:6" x14ac:dyDescent="0.25">
      <c r="A2459" s="10"/>
      <c r="B2459" s="10"/>
      <c r="C2459" s="59"/>
      <c r="D2459" s="87"/>
      <c r="E2459" s="89"/>
      <c r="F2459" s="89"/>
    </row>
    <row r="2460" spans="1:6" x14ac:dyDescent="0.25">
      <c r="A2460" s="10"/>
      <c r="B2460" s="10"/>
      <c r="C2460" s="59"/>
      <c r="D2460" s="87"/>
      <c r="E2460" s="89"/>
      <c r="F2460" s="89"/>
    </row>
    <row r="2461" spans="1:6" x14ac:dyDescent="0.25">
      <c r="A2461" s="10"/>
      <c r="B2461" s="10"/>
      <c r="C2461" s="59"/>
      <c r="D2461" s="87"/>
      <c r="E2461" s="89"/>
      <c r="F2461" s="89"/>
    </row>
    <row r="2462" spans="1:6" x14ac:dyDescent="0.25">
      <c r="A2462" s="10"/>
      <c r="B2462" s="10"/>
      <c r="C2462" s="59"/>
      <c r="D2462" s="87"/>
      <c r="E2462" s="89"/>
      <c r="F2462" s="89"/>
    </row>
    <row r="2463" spans="1:6" x14ac:dyDescent="0.25">
      <c r="A2463" s="10"/>
      <c r="B2463" s="10"/>
      <c r="C2463" s="59"/>
      <c r="D2463" s="87"/>
      <c r="E2463" s="89"/>
      <c r="F2463" s="89"/>
    </row>
    <row r="2464" spans="1:6" x14ac:dyDescent="0.25">
      <c r="A2464" s="10"/>
      <c r="B2464" s="10"/>
      <c r="C2464" s="59"/>
      <c r="D2464" s="87"/>
      <c r="E2464" s="89"/>
      <c r="F2464" s="89"/>
    </row>
    <row r="2465" spans="1:6" x14ac:dyDescent="0.25">
      <c r="A2465" s="10"/>
      <c r="B2465" s="10"/>
      <c r="C2465" s="59"/>
      <c r="D2465" s="87"/>
      <c r="E2465" s="89"/>
      <c r="F2465" s="89"/>
    </row>
    <row r="2466" spans="1:6" x14ac:dyDescent="0.25">
      <c r="A2466" s="10"/>
      <c r="B2466" s="10"/>
      <c r="C2466" s="59"/>
      <c r="D2466" s="87"/>
      <c r="E2466" s="89"/>
      <c r="F2466" s="89"/>
    </row>
    <row r="2467" spans="1:6" x14ac:dyDescent="0.25">
      <c r="A2467" s="10"/>
      <c r="B2467" s="10"/>
      <c r="C2467" s="59"/>
      <c r="D2467" s="87"/>
      <c r="E2467" s="89"/>
      <c r="F2467" s="89"/>
    </row>
    <row r="2468" spans="1:6" x14ac:dyDescent="0.25">
      <c r="A2468" s="10"/>
      <c r="B2468" s="10"/>
      <c r="C2468" s="59"/>
      <c r="D2468" s="87"/>
      <c r="E2468" s="89"/>
      <c r="F2468" s="89"/>
    </row>
    <row r="2469" spans="1:6" x14ac:dyDescent="0.25">
      <c r="A2469" s="10"/>
      <c r="B2469" s="10"/>
      <c r="C2469" s="59"/>
      <c r="D2469" s="87"/>
      <c r="E2469" s="89"/>
      <c r="F2469" s="89"/>
    </row>
    <row r="2470" spans="1:6" x14ac:dyDescent="0.25">
      <c r="A2470" s="10"/>
      <c r="B2470" s="10"/>
      <c r="C2470" s="59"/>
      <c r="D2470" s="87"/>
      <c r="E2470" s="89"/>
      <c r="F2470" s="89"/>
    </row>
    <row r="2471" spans="1:6" x14ac:dyDescent="0.25">
      <c r="A2471" s="10"/>
      <c r="B2471" s="10"/>
      <c r="C2471" s="59"/>
      <c r="D2471" s="87"/>
      <c r="E2471" s="89"/>
      <c r="F2471" s="89"/>
    </row>
    <row r="2472" spans="1:6" x14ac:dyDescent="0.25">
      <c r="A2472" s="10"/>
      <c r="B2472" s="10"/>
      <c r="C2472" s="59"/>
      <c r="D2472" s="87"/>
      <c r="E2472" s="89"/>
      <c r="F2472" s="89"/>
    </row>
    <row r="2473" spans="1:6" x14ac:dyDescent="0.25">
      <c r="A2473" s="10"/>
      <c r="B2473" s="10"/>
      <c r="C2473" s="59"/>
      <c r="D2473" s="87"/>
      <c r="E2473" s="89"/>
      <c r="F2473" s="89"/>
    </row>
    <row r="2474" spans="1:6" x14ac:dyDescent="0.25">
      <c r="A2474" s="10"/>
      <c r="B2474" s="10"/>
      <c r="C2474" s="59"/>
      <c r="D2474" s="87"/>
      <c r="E2474" s="89"/>
      <c r="F2474" s="89"/>
    </row>
    <row r="2475" spans="1:6" x14ac:dyDescent="0.25">
      <c r="A2475" s="10"/>
      <c r="B2475" s="10"/>
      <c r="C2475" s="59"/>
      <c r="D2475" s="87"/>
      <c r="E2475" s="89"/>
      <c r="F2475" s="89"/>
    </row>
    <row r="2476" spans="1:6" x14ac:dyDescent="0.25">
      <c r="A2476" s="10"/>
      <c r="B2476" s="10"/>
      <c r="C2476" s="59"/>
      <c r="D2476" s="87"/>
      <c r="E2476" s="89"/>
      <c r="F2476" s="89"/>
    </row>
    <row r="2477" spans="1:6" x14ac:dyDescent="0.25">
      <c r="A2477" s="10"/>
      <c r="B2477" s="10"/>
      <c r="C2477" s="59"/>
      <c r="D2477" s="87"/>
      <c r="E2477" s="89"/>
      <c r="F2477" s="89"/>
    </row>
    <row r="2478" spans="1:6" x14ac:dyDescent="0.25">
      <c r="A2478" s="10"/>
      <c r="B2478" s="10"/>
      <c r="C2478" s="59"/>
      <c r="D2478" s="87"/>
      <c r="E2478" s="89"/>
      <c r="F2478" s="89"/>
    </row>
    <row r="2479" spans="1:6" x14ac:dyDescent="0.25">
      <c r="A2479" s="10"/>
      <c r="B2479" s="10"/>
      <c r="C2479" s="59"/>
      <c r="D2479" s="87"/>
      <c r="E2479" s="89"/>
      <c r="F2479" s="89"/>
    </row>
    <row r="2480" spans="1:6" x14ac:dyDescent="0.25">
      <c r="A2480" s="10"/>
      <c r="B2480" s="10"/>
      <c r="C2480" s="59"/>
      <c r="D2480" s="87"/>
      <c r="E2480" s="89"/>
      <c r="F2480" s="89"/>
    </row>
    <row r="2481" spans="1:6" x14ac:dyDescent="0.25">
      <c r="A2481" s="10"/>
      <c r="B2481" s="10"/>
      <c r="C2481" s="59"/>
      <c r="D2481" s="87"/>
      <c r="E2481" s="89"/>
      <c r="F2481" s="89"/>
    </row>
    <row r="2482" spans="1:6" x14ac:dyDescent="0.25">
      <c r="A2482" s="10"/>
      <c r="B2482" s="10"/>
      <c r="C2482" s="59"/>
      <c r="D2482" s="87"/>
      <c r="E2482" s="89"/>
      <c r="F2482" s="89"/>
    </row>
    <row r="2483" spans="1:6" x14ac:dyDescent="0.25">
      <c r="A2483" s="10"/>
      <c r="B2483" s="10"/>
      <c r="C2483" s="59"/>
      <c r="D2483" s="87"/>
      <c r="E2483" s="89"/>
      <c r="F2483" s="89"/>
    </row>
    <row r="2484" spans="1:6" x14ac:dyDescent="0.25">
      <c r="A2484" s="10"/>
      <c r="B2484" s="10"/>
      <c r="C2484" s="59"/>
      <c r="D2484" s="87"/>
      <c r="E2484" s="89"/>
      <c r="F2484" s="89"/>
    </row>
    <row r="2485" spans="1:6" x14ac:dyDescent="0.25">
      <c r="A2485" s="10"/>
      <c r="B2485" s="10"/>
      <c r="C2485" s="59"/>
      <c r="D2485" s="87"/>
      <c r="E2485" s="89"/>
      <c r="F2485" s="89"/>
    </row>
    <row r="2486" spans="1:6" x14ac:dyDescent="0.25">
      <c r="A2486" s="10"/>
      <c r="B2486" s="10"/>
      <c r="C2486" s="59"/>
      <c r="D2486" s="87"/>
      <c r="E2486" s="89"/>
      <c r="F2486" s="89"/>
    </row>
    <row r="2487" spans="1:6" x14ac:dyDescent="0.25">
      <c r="A2487" s="10"/>
      <c r="B2487" s="10"/>
      <c r="C2487" s="59"/>
      <c r="D2487" s="87"/>
      <c r="E2487" s="89"/>
      <c r="F2487" s="89"/>
    </row>
    <row r="2488" spans="1:6" x14ac:dyDescent="0.25">
      <c r="A2488" s="10"/>
      <c r="B2488" s="10"/>
      <c r="C2488" s="59"/>
      <c r="D2488" s="87"/>
      <c r="E2488" s="89"/>
      <c r="F2488" s="89"/>
    </row>
    <row r="2489" spans="1:6" x14ac:dyDescent="0.25">
      <c r="A2489" s="10"/>
      <c r="B2489" s="10"/>
      <c r="C2489" s="59"/>
      <c r="D2489" s="87"/>
      <c r="E2489" s="89"/>
      <c r="F2489" s="89"/>
    </row>
    <row r="2490" spans="1:6" x14ac:dyDescent="0.25">
      <c r="A2490" s="10"/>
      <c r="B2490" s="10"/>
      <c r="C2490" s="59"/>
      <c r="D2490" s="87"/>
      <c r="E2490" s="89"/>
      <c r="F2490" s="89"/>
    </row>
    <row r="2491" spans="1:6" x14ac:dyDescent="0.25">
      <c r="A2491" s="10"/>
      <c r="B2491" s="10"/>
      <c r="C2491" s="59"/>
      <c r="D2491" s="87"/>
      <c r="E2491" s="89"/>
      <c r="F2491" s="89"/>
    </row>
    <row r="2492" spans="1:6" x14ac:dyDescent="0.25">
      <c r="A2492" s="10"/>
      <c r="B2492" s="10"/>
      <c r="C2492" s="59"/>
      <c r="D2492" s="87"/>
      <c r="E2492" s="89"/>
      <c r="F2492" s="89"/>
    </row>
    <row r="2493" spans="1:6" x14ac:dyDescent="0.25">
      <c r="A2493" s="10"/>
      <c r="B2493" s="10"/>
      <c r="C2493" s="59"/>
      <c r="D2493" s="87"/>
      <c r="E2493" s="89"/>
      <c r="F2493" s="89"/>
    </row>
    <row r="2494" spans="1:6" x14ac:dyDescent="0.25">
      <c r="A2494" s="10"/>
      <c r="B2494" s="10"/>
      <c r="C2494" s="59"/>
      <c r="D2494" s="87"/>
      <c r="E2494" s="89"/>
      <c r="F2494" s="89"/>
    </row>
    <row r="2495" spans="1:6" x14ac:dyDescent="0.25">
      <c r="A2495" s="10"/>
      <c r="B2495" s="10"/>
      <c r="C2495" s="59"/>
      <c r="D2495" s="87"/>
      <c r="E2495" s="89"/>
      <c r="F2495" s="89"/>
    </row>
    <row r="2496" spans="1:6" x14ac:dyDescent="0.25">
      <c r="A2496" s="10"/>
      <c r="B2496" s="10"/>
      <c r="C2496" s="59"/>
      <c r="D2496" s="87"/>
      <c r="E2496" s="89"/>
      <c r="F2496" s="89"/>
    </row>
    <row r="2497" spans="1:6" x14ac:dyDescent="0.25">
      <c r="A2497" s="10"/>
      <c r="B2497" s="10"/>
      <c r="C2497" s="59"/>
      <c r="D2497" s="87"/>
      <c r="E2497" s="89"/>
      <c r="F2497" s="89"/>
    </row>
    <row r="2498" spans="1:6" x14ac:dyDescent="0.25">
      <c r="A2498" s="10"/>
      <c r="B2498" s="10"/>
      <c r="C2498" s="59"/>
      <c r="D2498" s="87"/>
      <c r="E2498" s="89"/>
      <c r="F2498" s="89"/>
    </row>
    <row r="2499" spans="1:6" x14ac:dyDescent="0.25">
      <c r="A2499" s="10"/>
      <c r="B2499" s="10"/>
      <c r="C2499" s="59"/>
      <c r="D2499" s="87"/>
      <c r="E2499" s="89"/>
      <c r="F2499" s="89"/>
    </row>
    <row r="2500" spans="1:6" x14ac:dyDescent="0.25">
      <c r="A2500" s="10"/>
      <c r="B2500" s="10"/>
      <c r="C2500" s="59"/>
      <c r="D2500" s="87"/>
      <c r="E2500" s="89"/>
      <c r="F2500" s="89"/>
    </row>
    <row r="2501" spans="1:6" x14ac:dyDescent="0.25">
      <c r="A2501" s="10"/>
      <c r="B2501" s="10"/>
      <c r="C2501" s="59"/>
      <c r="D2501" s="87"/>
      <c r="E2501" s="89"/>
      <c r="F2501" s="89"/>
    </row>
    <row r="2502" spans="1:6" x14ac:dyDescent="0.25">
      <c r="A2502" s="10"/>
      <c r="B2502" s="10"/>
      <c r="C2502" s="59"/>
      <c r="D2502" s="87"/>
      <c r="E2502" s="89"/>
      <c r="F2502" s="89"/>
    </row>
    <row r="2503" spans="1:6" x14ac:dyDescent="0.25">
      <c r="A2503" s="10"/>
      <c r="B2503" s="10"/>
      <c r="C2503" s="59"/>
      <c r="D2503" s="87"/>
      <c r="E2503" s="89"/>
      <c r="F2503" s="89"/>
    </row>
    <row r="2504" spans="1:6" x14ac:dyDescent="0.25">
      <c r="A2504" s="10"/>
      <c r="B2504" s="10"/>
      <c r="C2504" s="59"/>
      <c r="D2504" s="87"/>
      <c r="E2504" s="89"/>
      <c r="F2504" s="89"/>
    </row>
    <row r="2505" spans="1:6" x14ac:dyDescent="0.25">
      <c r="A2505" s="10"/>
      <c r="B2505" s="10"/>
      <c r="C2505" s="59"/>
      <c r="D2505" s="87"/>
      <c r="E2505" s="89"/>
      <c r="F2505" s="89"/>
    </row>
    <row r="2506" spans="1:6" x14ac:dyDescent="0.25">
      <c r="A2506" s="10"/>
      <c r="B2506" s="10"/>
      <c r="C2506" s="59"/>
      <c r="D2506" s="87"/>
      <c r="E2506" s="89"/>
      <c r="F2506" s="89"/>
    </row>
    <row r="2507" spans="1:6" x14ac:dyDescent="0.25">
      <c r="A2507" s="10"/>
      <c r="B2507" s="10"/>
      <c r="C2507" s="59"/>
      <c r="D2507" s="87"/>
      <c r="E2507" s="89"/>
      <c r="F2507" s="89"/>
    </row>
    <row r="2508" spans="1:6" x14ac:dyDescent="0.25">
      <c r="A2508" s="10"/>
      <c r="B2508" s="10"/>
      <c r="C2508" s="59"/>
      <c r="D2508" s="87"/>
      <c r="E2508" s="89"/>
      <c r="F2508" s="89"/>
    </row>
    <row r="2509" spans="1:6" x14ac:dyDescent="0.25">
      <c r="A2509" s="10"/>
      <c r="B2509" s="10"/>
      <c r="C2509" s="59"/>
      <c r="D2509" s="87"/>
      <c r="E2509" s="89"/>
      <c r="F2509" s="89"/>
    </row>
    <row r="2510" spans="1:6" x14ac:dyDescent="0.25">
      <c r="A2510" s="10"/>
      <c r="B2510" s="10"/>
      <c r="C2510" s="59"/>
      <c r="D2510" s="87"/>
      <c r="E2510" s="89"/>
      <c r="F2510" s="89"/>
    </row>
    <row r="2511" spans="1:6" x14ac:dyDescent="0.25">
      <c r="A2511" s="10"/>
      <c r="B2511" s="10"/>
      <c r="C2511" s="59"/>
      <c r="D2511" s="87"/>
      <c r="E2511" s="89"/>
      <c r="F2511" s="89"/>
    </row>
    <row r="2512" spans="1:6" x14ac:dyDescent="0.25">
      <c r="A2512" s="10"/>
      <c r="B2512" s="10"/>
      <c r="C2512" s="59"/>
      <c r="D2512" s="87"/>
      <c r="E2512" s="89"/>
      <c r="F2512" s="89"/>
    </row>
    <row r="2513" spans="1:6" x14ac:dyDescent="0.25">
      <c r="A2513" s="10"/>
      <c r="B2513" s="10"/>
      <c r="C2513" s="59"/>
      <c r="D2513" s="87"/>
      <c r="E2513" s="89"/>
      <c r="F2513" s="89"/>
    </row>
    <row r="2514" spans="1:6" x14ac:dyDescent="0.25">
      <c r="A2514" s="10"/>
      <c r="B2514" s="10"/>
      <c r="C2514" s="59"/>
      <c r="D2514" s="87"/>
      <c r="E2514" s="89"/>
      <c r="F2514" s="89"/>
    </row>
    <row r="2515" spans="1:6" x14ac:dyDescent="0.25">
      <c r="A2515" s="10"/>
      <c r="B2515" s="10"/>
      <c r="C2515" s="59"/>
      <c r="D2515" s="87"/>
      <c r="E2515" s="89"/>
      <c r="F2515" s="89"/>
    </row>
    <row r="2516" spans="1:6" x14ac:dyDescent="0.25">
      <c r="A2516" s="10"/>
      <c r="B2516" s="10"/>
      <c r="C2516" s="59"/>
      <c r="D2516" s="87"/>
      <c r="E2516" s="89"/>
      <c r="F2516" s="89"/>
    </row>
    <row r="2517" spans="1:6" x14ac:dyDescent="0.25">
      <c r="A2517" s="10"/>
      <c r="B2517" s="10"/>
      <c r="C2517" s="59"/>
      <c r="D2517" s="87"/>
      <c r="E2517" s="89"/>
      <c r="F2517" s="89"/>
    </row>
    <row r="2518" spans="1:6" x14ac:dyDescent="0.25">
      <c r="A2518" s="10"/>
      <c r="B2518" s="10"/>
      <c r="C2518" s="59"/>
      <c r="D2518" s="87"/>
      <c r="E2518" s="89"/>
      <c r="F2518" s="89"/>
    </row>
    <row r="2519" spans="1:6" x14ac:dyDescent="0.25">
      <c r="A2519" s="10"/>
      <c r="B2519" s="10"/>
      <c r="C2519" s="59"/>
      <c r="D2519" s="87"/>
      <c r="E2519" s="89"/>
      <c r="F2519" s="89"/>
    </row>
    <row r="2520" spans="1:6" x14ac:dyDescent="0.25">
      <c r="A2520" s="10"/>
      <c r="B2520" s="10"/>
      <c r="C2520" s="59"/>
      <c r="D2520" s="87"/>
      <c r="E2520" s="89"/>
      <c r="F2520" s="89"/>
    </row>
    <row r="2521" spans="1:6" x14ac:dyDescent="0.25">
      <c r="A2521" s="10"/>
      <c r="B2521" s="10"/>
      <c r="C2521" s="59"/>
      <c r="D2521" s="87"/>
      <c r="E2521" s="89"/>
      <c r="F2521" s="89"/>
    </row>
    <row r="2522" spans="1:6" x14ac:dyDescent="0.25">
      <c r="A2522" s="10"/>
      <c r="B2522" s="10"/>
      <c r="C2522" s="59"/>
      <c r="D2522" s="87"/>
      <c r="E2522" s="89"/>
      <c r="F2522" s="89"/>
    </row>
    <row r="2523" spans="1:6" x14ac:dyDescent="0.25">
      <c r="A2523" s="10"/>
      <c r="B2523" s="10"/>
      <c r="C2523" s="59"/>
      <c r="D2523" s="87"/>
      <c r="E2523" s="89"/>
      <c r="F2523" s="89"/>
    </row>
    <row r="2524" spans="1:6" x14ac:dyDescent="0.25">
      <c r="A2524" s="10"/>
      <c r="B2524" s="10"/>
      <c r="C2524" s="59"/>
      <c r="D2524" s="87"/>
      <c r="E2524" s="89"/>
      <c r="F2524" s="89"/>
    </row>
    <row r="2525" spans="1:6" x14ac:dyDescent="0.25">
      <c r="A2525" s="10"/>
      <c r="B2525" s="10"/>
      <c r="C2525" s="59"/>
      <c r="D2525" s="87"/>
      <c r="E2525" s="89"/>
      <c r="F2525" s="89"/>
    </row>
    <row r="2526" spans="1:6" x14ac:dyDescent="0.25">
      <c r="A2526" s="10"/>
      <c r="B2526" s="10"/>
      <c r="C2526" s="59"/>
      <c r="D2526" s="87"/>
      <c r="E2526" s="89"/>
      <c r="F2526" s="89"/>
    </row>
    <row r="2527" spans="1:6" x14ac:dyDescent="0.25">
      <c r="A2527" s="10"/>
      <c r="B2527" s="10"/>
      <c r="C2527" s="59"/>
      <c r="D2527" s="87"/>
      <c r="E2527" s="89"/>
      <c r="F2527" s="89"/>
    </row>
    <row r="2528" spans="1:6" x14ac:dyDescent="0.25">
      <c r="A2528" s="10"/>
      <c r="B2528" s="10"/>
      <c r="C2528" s="59"/>
      <c r="D2528" s="87"/>
      <c r="E2528" s="89"/>
      <c r="F2528" s="89"/>
    </row>
    <row r="2529" spans="1:6" x14ac:dyDescent="0.25">
      <c r="A2529" s="10"/>
      <c r="B2529" s="10"/>
      <c r="C2529" s="59"/>
      <c r="D2529" s="87"/>
      <c r="E2529" s="89"/>
      <c r="F2529" s="89"/>
    </row>
    <row r="2530" spans="1:6" x14ac:dyDescent="0.25">
      <c r="A2530" s="10"/>
      <c r="B2530" s="10"/>
      <c r="C2530" s="59"/>
      <c r="D2530" s="87"/>
      <c r="E2530" s="89"/>
      <c r="F2530" s="89"/>
    </row>
    <row r="2531" spans="1:6" x14ac:dyDescent="0.25">
      <c r="A2531" s="10"/>
      <c r="B2531" s="10"/>
      <c r="C2531" s="59"/>
      <c r="D2531" s="87"/>
      <c r="E2531" s="89"/>
      <c r="F2531" s="89"/>
    </row>
    <row r="2532" spans="1:6" x14ac:dyDescent="0.25">
      <c r="A2532" s="10"/>
      <c r="B2532" s="10"/>
      <c r="C2532" s="59"/>
      <c r="D2532" s="87"/>
      <c r="E2532" s="89"/>
      <c r="F2532" s="89"/>
    </row>
    <row r="2533" spans="1:6" x14ac:dyDescent="0.25">
      <c r="A2533" s="10"/>
      <c r="B2533" s="10"/>
      <c r="C2533" s="59"/>
      <c r="D2533" s="87"/>
      <c r="E2533" s="89"/>
      <c r="F2533" s="89"/>
    </row>
    <row r="2534" spans="1:6" x14ac:dyDescent="0.25">
      <c r="A2534" s="10"/>
      <c r="B2534" s="10"/>
      <c r="C2534" s="59"/>
      <c r="D2534" s="87"/>
      <c r="E2534" s="89"/>
      <c r="F2534" s="89"/>
    </row>
    <row r="2535" spans="1:6" x14ac:dyDescent="0.25">
      <c r="A2535" s="10"/>
      <c r="B2535" s="10"/>
      <c r="C2535" s="59"/>
      <c r="D2535" s="87"/>
      <c r="E2535" s="89"/>
      <c r="F2535" s="89"/>
    </row>
    <row r="2536" spans="1:6" x14ac:dyDescent="0.25">
      <c r="A2536" s="10"/>
      <c r="B2536" s="10"/>
      <c r="C2536" s="59"/>
      <c r="D2536" s="87"/>
      <c r="E2536" s="89"/>
      <c r="F2536" s="89"/>
    </row>
    <row r="2537" spans="1:6" x14ac:dyDescent="0.25">
      <c r="A2537" s="10"/>
      <c r="B2537" s="10"/>
      <c r="C2537" s="59"/>
      <c r="D2537" s="87"/>
      <c r="E2537" s="89"/>
      <c r="F2537" s="89"/>
    </row>
    <row r="2538" spans="1:6" x14ac:dyDescent="0.25">
      <c r="A2538" s="10"/>
      <c r="B2538" s="10"/>
      <c r="C2538" s="59"/>
      <c r="D2538" s="87"/>
      <c r="E2538" s="89"/>
      <c r="F2538" s="89"/>
    </row>
    <row r="2539" spans="1:6" x14ac:dyDescent="0.25">
      <c r="A2539" s="10"/>
      <c r="B2539" s="10"/>
      <c r="C2539" s="59"/>
      <c r="D2539" s="87"/>
      <c r="E2539" s="89"/>
      <c r="F2539" s="89"/>
    </row>
    <row r="2540" spans="1:6" x14ac:dyDescent="0.25">
      <c r="A2540" s="10"/>
      <c r="B2540" s="10"/>
      <c r="C2540" s="59"/>
      <c r="D2540" s="87"/>
      <c r="E2540" s="89"/>
      <c r="F2540" s="89"/>
    </row>
    <row r="2541" spans="1:6" x14ac:dyDescent="0.25">
      <c r="A2541" s="10"/>
      <c r="B2541" s="10"/>
      <c r="C2541" s="59"/>
      <c r="D2541" s="87"/>
      <c r="E2541" s="89"/>
      <c r="F2541" s="89"/>
    </row>
    <row r="2542" spans="1:6" x14ac:dyDescent="0.25">
      <c r="A2542" s="10"/>
      <c r="B2542" s="10"/>
      <c r="C2542" s="59"/>
      <c r="D2542" s="87"/>
      <c r="E2542" s="89"/>
      <c r="F2542" s="89"/>
    </row>
    <row r="2543" spans="1:6" x14ac:dyDescent="0.25">
      <c r="A2543" s="10"/>
      <c r="B2543" s="10"/>
      <c r="C2543" s="59"/>
      <c r="D2543" s="87"/>
      <c r="E2543" s="89"/>
      <c r="F2543" s="89"/>
    </row>
    <row r="2544" spans="1:6" x14ac:dyDescent="0.25">
      <c r="A2544" s="10"/>
      <c r="B2544" s="10"/>
      <c r="C2544" s="59"/>
      <c r="D2544" s="87"/>
      <c r="E2544" s="89"/>
      <c r="F2544" s="89"/>
    </row>
    <row r="2545" spans="1:6" x14ac:dyDescent="0.25">
      <c r="A2545" s="10"/>
      <c r="B2545" s="10"/>
      <c r="C2545" s="59"/>
      <c r="D2545" s="87"/>
      <c r="E2545" s="89"/>
      <c r="F2545" s="89"/>
    </row>
    <row r="2546" spans="1:6" x14ac:dyDescent="0.25">
      <c r="A2546" s="10"/>
      <c r="B2546" s="10"/>
      <c r="C2546" s="59"/>
      <c r="D2546" s="87"/>
      <c r="E2546" s="89"/>
      <c r="F2546" s="89"/>
    </row>
    <row r="2547" spans="1:6" x14ac:dyDescent="0.25">
      <c r="A2547" s="10"/>
      <c r="B2547" s="10"/>
      <c r="C2547" s="59"/>
      <c r="D2547" s="87"/>
      <c r="E2547" s="89"/>
      <c r="F2547" s="89"/>
    </row>
    <row r="2548" spans="1:6" x14ac:dyDescent="0.25">
      <c r="A2548" s="10"/>
      <c r="B2548" s="10"/>
      <c r="C2548" s="59"/>
      <c r="D2548" s="87"/>
      <c r="E2548" s="89"/>
      <c r="F2548" s="89"/>
    </row>
    <row r="2549" spans="1:6" x14ac:dyDescent="0.25">
      <c r="A2549" s="10"/>
      <c r="B2549" s="10"/>
      <c r="C2549" s="59"/>
      <c r="D2549" s="87"/>
      <c r="E2549" s="89"/>
      <c r="F2549" s="89"/>
    </row>
    <row r="2550" spans="1:6" x14ac:dyDescent="0.25">
      <c r="A2550" s="10"/>
      <c r="B2550" s="10"/>
      <c r="C2550" s="59"/>
      <c r="D2550" s="87"/>
      <c r="E2550" s="89"/>
      <c r="F2550" s="89"/>
    </row>
    <row r="2551" spans="1:6" x14ac:dyDescent="0.25">
      <c r="A2551" s="10"/>
      <c r="B2551" s="10"/>
      <c r="C2551" s="59"/>
      <c r="D2551" s="87"/>
      <c r="E2551" s="89"/>
      <c r="F2551" s="89"/>
    </row>
    <row r="2552" spans="1:6" x14ac:dyDescent="0.25">
      <c r="A2552" s="10"/>
      <c r="B2552" s="10"/>
      <c r="C2552" s="59"/>
      <c r="D2552" s="87"/>
      <c r="E2552" s="89"/>
      <c r="F2552" s="89"/>
    </row>
    <row r="2553" spans="1:6" x14ac:dyDescent="0.25">
      <c r="A2553" s="10"/>
      <c r="B2553" s="10"/>
      <c r="C2553" s="59"/>
      <c r="D2553" s="87"/>
      <c r="E2553" s="89"/>
      <c r="F2553" s="89"/>
    </row>
    <row r="2554" spans="1:6" x14ac:dyDescent="0.25">
      <c r="A2554" s="10"/>
      <c r="B2554" s="10"/>
      <c r="C2554" s="59"/>
      <c r="D2554" s="87"/>
      <c r="E2554" s="89"/>
      <c r="F2554" s="89"/>
    </row>
    <row r="2555" spans="1:6" x14ac:dyDescent="0.25">
      <c r="A2555" s="10"/>
      <c r="B2555" s="10"/>
      <c r="C2555" s="59"/>
      <c r="D2555" s="87"/>
      <c r="E2555" s="89"/>
      <c r="F2555" s="89"/>
    </row>
    <row r="2556" spans="1:6" x14ac:dyDescent="0.25">
      <c r="A2556" s="10"/>
      <c r="B2556" s="10"/>
      <c r="C2556" s="59"/>
      <c r="D2556" s="87"/>
      <c r="E2556" s="89"/>
      <c r="F2556" s="89"/>
    </row>
    <row r="2557" spans="1:6" x14ac:dyDescent="0.25">
      <c r="A2557" s="10"/>
      <c r="B2557" s="10"/>
      <c r="C2557" s="59"/>
      <c r="D2557" s="87"/>
      <c r="E2557" s="89"/>
      <c r="F2557" s="89"/>
    </row>
    <row r="2558" spans="1:6" x14ac:dyDescent="0.25">
      <c r="A2558" s="10"/>
      <c r="B2558" s="10"/>
      <c r="C2558" s="59"/>
      <c r="D2558" s="87"/>
      <c r="E2558" s="89"/>
      <c r="F2558" s="89"/>
    </row>
    <row r="2559" spans="1:6" x14ac:dyDescent="0.25">
      <c r="A2559" s="10"/>
      <c r="B2559" s="10"/>
      <c r="C2559" s="59"/>
      <c r="D2559" s="87"/>
      <c r="E2559" s="89"/>
      <c r="F2559" s="89"/>
    </row>
    <row r="2560" spans="1:6" x14ac:dyDescent="0.25">
      <c r="A2560" s="10"/>
      <c r="B2560" s="10"/>
      <c r="C2560" s="59"/>
      <c r="D2560" s="87"/>
      <c r="E2560" s="89"/>
      <c r="F2560" s="89"/>
    </row>
    <row r="2561" spans="1:6" x14ac:dyDescent="0.25">
      <c r="A2561" s="10"/>
      <c r="B2561" s="10"/>
      <c r="C2561" s="59"/>
      <c r="D2561" s="87"/>
      <c r="E2561" s="89"/>
      <c r="F2561" s="89"/>
    </row>
    <row r="2562" spans="1:6" x14ac:dyDescent="0.25">
      <c r="A2562" s="10"/>
      <c r="B2562" s="10"/>
      <c r="C2562" s="59"/>
      <c r="D2562" s="87"/>
      <c r="E2562" s="89"/>
      <c r="F2562" s="89"/>
    </row>
    <row r="2563" spans="1:6" x14ac:dyDescent="0.25">
      <c r="A2563" s="10"/>
      <c r="B2563" s="10"/>
      <c r="C2563" s="59"/>
      <c r="D2563" s="87"/>
      <c r="E2563" s="89"/>
      <c r="F2563" s="89"/>
    </row>
    <row r="2564" spans="1:6" x14ac:dyDescent="0.25">
      <c r="A2564" s="10"/>
      <c r="B2564" s="10"/>
      <c r="C2564" s="59"/>
      <c r="D2564" s="87"/>
      <c r="E2564" s="89"/>
      <c r="F2564" s="89"/>
    </row>
    <row r="2565" spans="1:6" x14ac:dyDescent="0.25">
      <c r="A2565" s="10"/>
      <c r="B2565" s="10"/>
      <c r="C2565" s="59"/>
      <c r="D2565" s="87"/>
      <c r="E2565" s="89"/>
      <c r="F2565" s="89"/>
    </row>
    <row r="2566" spans="1:6" x14ac:dyDescent="0.25">
      <c r="A2566" s="10"/>
      <c r="B2566" s="10"/>
      <c r="C2566" s="59"/>
      <c r="D2566" s="87"/>
      <c r="E2566" s="89"/>
      <c r="F2566" s="89"/>
    </row>
    <row r="2567" spans="1:6" x14ac:dyDescent="0.25">
      <c r="A2567" s="10"/>
      <c r="B2567" s="10"/>
      <c r="C2567" s="59"/>
      <c r="D2567" s="87"/>
      <c r="E2567" s="89"/>
      <c r="F2567" s="89"/>
    </row>
    <row r="2568" spans="1:6" x14ac:dyDescent="0.25">
      <c r="A2568" s="10"/>
      <c r="B2568" s="10"/>
      <c r="C2568" s="59"/>
      <c r="D2568" s="87"/>
      <c r="E2568" s="89"/>
      <c r="F2568" s="89"/>
    </row>
    <row r="2569" spans="1:6" x14ac:dyDescent="0.25">
      <c r="A2569" s="10"/>
      <c r="B2569" s="10"/>
      <c r="C2569" s="59"/>
      <c r="D2569" s="87"/>
      <c r="E2569" s="89"/>
      <c r="F2569" s="89"/>
    </row>
    <row r="2570" spans="1:6" x14ac:dyDescent="0.25">
      <c r="A2570" s="10"/>
      <c r="B2570" s="10"/>
      <c r="C2570" s="59"/>
      <c r="D2570" s="87"/>
      <c r="E2570" s="89"/>
      <c r="F2570" s="89"/>
    </row>
    <row r="2571" spans="1:6" x14ac:dyDescent="0.25">
      <c r="A2571" s="10"/>
      <c r="B2571" s="10"/>
      <c r="C2571" s="59"/>
      <c r="D2571" s="87"/>
      <c r="E2571" s="89"/>
      <c r="F2571" s="89"/>
    </row>
    <row r="2572" spans="1:6" x14ac:dyDescent="0.25">
      <c r="A2572" s="10"/>
      <c r="B2572" s="10"/>
      <c r="C2572" s="59"/>
      <c r="D2572" s="87"/>
      <c r="E2572" s="89"/>
      <c r="F2572" s="89"/>
    </row>
    <row r="2573" spans="1:6" x14ac:dyDescent="0.25">
      <c r="A2573" s="10"/>
      <c r="B2573" s="10"/>
      <c r="C2573" s="59"/>
      <c r="D2573" s="87"/>
      <c r="E2573" s="89"/>
      <c r="F2573" s="89"/>
    </row>
    <row r="2574" spans="1:6" x14ac:dyDescent="0.25">
      <c r="A2574" s="10"/>
      <c r="B2574" s="10"/>
      <c r="C2574" s="59"/>
      <c r="D2574" s="87"/>
      <c r="E2574" s="89"/>
      <c r="F2574" s="89"/>
    </row>
    <row r="2575" spans="1:6" x14ac:dyDescent="0.25">
      <c r="A2575" s="10"/>
      <c r="B2575" s="10"/>
      <c r="C2575" s="59"/>
      <c r="D2575" s="87"/>
      <c r="E2575" s="89"/>
      <c r="F2575" s="89"/>
    </row>
    <row r="2576" spans="1:6" x14ac:dyDescent="0.25">
      <c r="A2576" s="10"/>
      <c r="B2576" s="10"/>
      <c r="C2576" s="59"/>
      <c r="D2576" s="87"/>
      <c r="E2576" s="89"/>
      <c r="F2576" s="89"/>
    </row>
    <row r="2577" spans="1:6" x14ac:dyDescent="0.25">
      <c r="A2577" s="10"/>
      <c r="B2577" s="10"/>
      <c r="C2577" s="59"/>
      <c r="D2577" s="87"/>
      <c r="E2577" s="89"/>
      <c r="F2577" s="89"/>
    </row>
    <row r="2578" spans="1:6" x14ac:dyDescent="0.25">
      <c r="A2578" s="10"/>
      <c r="B2578" s="10"/>
      <c r="C2578" s="59"/>
      <c r="D2578" s="87"/>
      <c r="E2578" s="89"/>
      <c r="F2578" s="89"/>
    </row>
    <row r="2579" spans="1:6" x14ac:dyDescent="0.25">
      <c r="A2579" s="10"/>
      <c r="B2579" s="10"/>
      <c r="C2579" s="59"/>
      <c r="D2579" s="87"/>
      <c r="E2579" s="89"/>
      <c r="F2579" s="89"/>
    </row>
    <row r="2580" spans="1:6" x14ac:dyDescent="0.25">
      <c r="A2580" s="10"/>
      <c r="B2580" s="10"/>
      <c r="C2580" s="59"/>
      <c r="D2580" s="87"/>
      <c r="E2580" s="89"/>
      <c r="F2580" s="89"/>
    </row>
    <row r="2581" spans="1:6" x14ac:dyDescent="0.25">
      <c r="A2581" s="10"/>
      <c r="B2581" s="10"/>
      <c r="C2581" s="59"/>
      <c r="D2581" s="87"/>
      <c r="E2581" s="89"/>
      <c r="F2581" s="89"/>
    </row>
    <row r="2582" spans="1:6" x14ac:dyDescent="0.25">
      <c r="A2582" s="10"/>
      <c r="B2582" s="10"/>
      <c r="C2582" s="59"/>
      <c r="D2582" s="87"/>
      <c r="E2582" s="89"/>
      <c r="F2582" s="89"/>
    </row>
    <row r="2583" spans="1:6" x14ac:dyDescent="0.25">
      <c r="A2583" s="10"/>
      <c r="B2583" s="10"/>
      <c r="C2583" s="59"/>
      <c r="D2583" s="87"/>
      <c r="E2583" s="89"/>
      <c r="F2583" s="89"/>
    </row>
    <row r="2584" spans="1:6" x14ac:dyDescent="0.25">
      <c r="A2584" s="10"/>
      <c r="B2584" s="10"/>
      <c r="C2584" s="59"/>
      <c r="D2584" s="87"/>
      <c r="E2584" s="89"/>
      <c r="F2584" s="89"/>
    </row>
    <row r="2585" spans="1:6" x14ac:dyDescent="0.25">
      <c r="A2585" s="10"/>
      <c r="B2585" s="10"/>
      <c r="C2585" s="59"/>
      <c r="D2585" s="87"/>
      <c r="E2585" s="89"/>
      <c r="F2585" s="89"/>
    </row>
    <row r="2586" spans="1:6" x14ac:dyDescent="0.25">
      <c r="A2586" s="10"/>
      <c r="B2586" s="10"/>
      <c r="C2586" s="59"/>
      <c r="D2586" s="87"/>
      <c r="E2586" s="89"/>
      <c r="F2586" s="89"/>
    </row>
    <row r="2587" spans="1:6" x14ac:dyDescent="0.25">
      <c r="A2587" s="10"/>
      <c r="B2587" s="10"/>
      <c r="C2587" s="59"/>
      <c r="D2587" s="87"/>
      <c r="E2587" s="89"/>
      <c r="F2587" s="89"/>
    </row>
    <row r="2588" spans="1:6" x14ac:dyDescent="0.25">
      <c r="A2588" s="10"/>
      <c r="B2588" s="10"/>
      <c r="C2588" s="59"/>
      <c r="D2588" s="87"/>
      <c r="E2588" s="89"/>
      <c r="F2588" s="89"/>
    </row>
    <row r="2589" spans="1:6" x14ac:dyDescent="0.25">
      <c r="A2589" s="10"/>
      <c r="B2589" s="10"/>
      <c r="C2589" s="59"/>
      <c r="D2589" s="87"/>
      <c r="E2589" s="89"/>
      <c r="F2589" s="89"/>
    </row>
    <row r="2590" spans="1:6" x14ac:dyDescent="0.25">
      <c r="A2590" s="10"/>
      <c r="B2590" s="10"/>
      <c r="C2590" s="59"/>
      <c r="D2590" s="87"/>
      <c r="E2590" s="89"/>
      <c r="F2590" s="89"/>
    </row>
    <row r="2591" spans="1:6" x14ac:dyDescent="0.25">
      <c r="A2591" s="10"/>
      <c r="B2591" s="10"/>
      <c r="C2591" s="59"/>
      <c r="D2591" s="87"/>
      <c r="E2591" s="89"/>
      <c r="F2591" s="89"/>
    </row>
    <row r="2592" spans="1:6" x14ac:dyDescent="0.25">
      <c r="A2592" s="10"/>
      <c r="B2592" s="10"/>
      <c r="C2592" s="59"/>
      <c r="D2592" s="87"/>
      <c r="E2592" s="89"/>
      <c r="F2592" s="89"/>
    </row>
    <row r="2593" spans="1:6" x14ac:dyDescent="0.25">
      <c r="A2593" s="10"/>
      <c r="B2593" s="10"/>
      <c r="C2593" s="59"/>
      <c r="D2593" s="87"/>
      <c r="E2593" s="89"/>
      <c r="F2593" s="89"/>
    </row>
    <row r="2594" spans="1:6" x14ac:dyDescent="0.25">
      <c r="A2594" s="10"/>
      <c r="B2594" s="10"/>
      <c r="C2594" s="59"/>
      <c r="D2594" s="87"/>
      <c r="E2594" s="89"/>
      <c r="F2594" s="89"/>
    </row>
    <row r="2595" spans="1:6" x14ac:dyDescent="0.25">
      <c r="A2595" s="10"/>
      <c r="B2595" s="10"/>
      <c r="C2595" s="59"/>
      <c r="D2595" s="87"/>
      <c r="E2595" s="89"/>
      <c r="F2595" s="89"/>
    </row>
    <row r="2596" spans="1:6" x14ac:dyDescent="0.25">
      <c r="A2596" s="10"/>
      <c r="B2596" s="10"/>
      <c r="C2596" s="59"/>
      <c r="D2596" s="87"/>
      <c r="E2596" s="89"/>
      <c r="F2596" s="89"/>
    </row>
    <row r="2597" spans="1:6" x14ac:dyDescent="0.25">
      <c r="A2597" s="10"/>
      <c r="B2597" s="10"/>
      <c r="C2597" s="59"/>
      <c r="D2597" s="87"/>
      <c r="E2597" s="89"/>
      <c r="F2597" s="89"/>
    </row>
    <row r="2598" spans="1:6" x14ac:dyDescent="0.25">
      <c r="A2598" s="10"/>
      <c r="B2598" s="10"/>
      <c r="C2598" s="59"/>
      <c r="D2598" s="87"/>
      <c r="E2598" s="89"/>
      <c r="F2598" s="89"/>
    </row>
    <row r="2599" spans="1:6" x14ac:dyDescent="0.25">
      <c r="A2599" s="10"/>
      <c r="B2599" s="10"/>
      <c r="C2599" s="59"/>
      <c r="D2599" s="87"/>
      <c r="E2599" s="89"/>
      <c r="F2599" s="89"/>
    </row>
    <row r="2600" spans="1:6" x14ac:dyDescent="0.25">
      <c r="A2600" s="10"/>
      <c r="B2600" s="10"/>
      <c r="C2600" s="59"/>
      <c r="D2600" s="87"/>
      <c r="E2600" s="89"/>
      <c r="F2600" s="89"/>
    </row>
    <row r="2601" spans="1:6" x14ac:dyDescent="0.25">
      <c r="A2601" s="10"/>
      <c r="B2601" s="10"/>
      <c r="C2601" s="59"/>
      <c r="D2601" s="87"/>
      <c r="E2601" s="89"/>
      <c r="F2601" s="89"/>
    </row>
    <row r="2602" spans="1:6" x14ac:dyDescent="0.25">
      <c r="A2602" s="10"/>
      <c r="B2602" s="10"/>
      <c r="C2602" s="59"/>
      <c r="D2602" s="87"/>
      <c r="E2602" s="89"/>
      <c r="F2602" s="89"/>
    </row>
    <row r="2603" spans="1:6" x14ac:dyDescent="0.25">
      <c r="A2603" s="10"/>
      <c r="B2603" s="10"/>
      <c r="C2603" s="59"/>
      <c r="D2603" s="87"/>
      <c r="E2603" s="89"/>
      <c r="F2603" s="89"/>
    </row>
    <row r="2604" spans="1:6" x14ac:dyDescent="0.25">
      <c r="A2604" s="10"/>
      <c r="B2604" s="10"/>
      <c r="C2604" s="59"/>
      <c r="D2604" s="87"/>
      <c r="E2604" s="89"/>
      <c r="F2604" s="89"/>
    </row>
    <row r="2605" spans="1:6" x14ac:dyDescent="0.25">
      <c r="A2605" s="10"/>
      <c r="B2605" s="10"/>
      <c r="C2605" s="59"/>
      <c r="D2605" s="87"/>
      <c r="E2605" s="89"/>
      <c r="F2605" s="89"/>
    </row>
    <row r="2606" spans="1:6" x14ac:dyDescent="0.25">
      <c r="A2606" s="10"/>
      <c r="B2606" s="10"/>
      <c r="C2606" s="59"/>
      <c r="D2606" s="87"/>
      <c r="E2606" s="89"/>
      <c r="F2606" s="89"/>
    </row>
    <row r="2607" spans="1:6" x14ac:dyDescent="0.25">
      <c r="A2607" s="10"/>
      <c r="B2607" s="10"/>
      <c r="C2607" s="59"/>
      <c r="D2607" s="87"/>
      <c r="E2607" s="89"/>
      <c r="F2607" s="89"/>
    </row>
    <row r="2608" spans="1:6" x14ac:dyDescent="0.25">
      <c r="A2608" s="10"/>
      <c r="B2608" s="10"/>
      <c r="C2608" s="59"/>
      <c r="D2608" s="87"/>
      <c r="E2608" s="89"/>
      <c r="F2608" s="89"/>
    </row>
    <row r="2609" spans="1:6" x14ac:dyDescent="0.25">
      <c r="A2609" s="10"/>
      <c r="B2609" s="10"/>
      <c r="C2609" s="59"/>
      <c r="D2609" s="87"/>
      <c r="E2609" s="89"/>
      <c r="F2609" s="89"/>
    </row>
    <row r="2610" spans="1:6" x14ac:dyDescent="0.25">
      <c r="A2610" s="10"/>
      <c r="B2610" s="10"/>
      <c r="C2610" s="59"/>
      <c r="D2610" s="87"/>
      <c r="E2610" s="89"/>
      <c r="F2610" s="89"/>
    </row>
    <row r="2611" spans="1:6" x14ac:dyDescent="0.25">
      <c r="A2611" s="10"/>
      <c r="B2611" s="10"/>
      <c r="C2611" s="59"/>
      <c r="D2611" s="87"/>
      <c r="E2611" s="89"/>
      <c r="F2611" s="89"/>
    </row>
    <row r="2612" spans="1:6" x14ac:dyDescent="0.25">
      <c r="A2612" s="10"/>
      <c r="B2612" s="10"/>
      <c r="C2612" s="59"/>
      <c r="D2612" s="87"/>
      <c r="E2612" s="89"/>
      <c r="F2612" s="89"/>
    </row>
    <row r="2613" spans="1:6" x14ac:dyDescent="0.25">
      <c r="A2613" s="10"/>
      <c r="B2613" s="10"/>
      <c r="C2613" s="59"/>
      <c r="D2613" s="87"/>
      <c r="E2613" s="89"/>
      <c r="F2613" s="89"/>
    </row>
    <row r="2614" spans="1:6" x14ac:dyDescent="0.25">
      <c r="A2614" s="10"/>
      <c r="B2614" s="10"/>
      <c r="C2614" s="59"/>
      <c r="D2614" s="87"/>
      <c r="E2614" s="89"/>
      <c r="F2614" s="89"/>
    </row>
    <row r="2615" spans="1:6" x14ac:dyDescent="0.25">
      <c r="A2615" s="10"/>
      <c r="B2615" s="10"/>
      <c r="C2615" s="59"/>
      <c r="D2615" s="87"/>
      <c r="E2615" s="89"/>
      <c r="F2615" s="89"/>
    </row>
    <row r="2616" spans="1:6" x14ac:dyDescent="0.25">
      <c r="A2616" s="10"/>
      <c r="B2616" s="10"/>
      <c r="C2616" s="59"/>
      <c r="D2616" s="87"/>
      <c r="E2616" s="89"/>
      <c r="F2616" s="89"/>
    </row>
    <row r="2617" spans="1:6" x14ac:dyDescent="0.25">
      <c r="A2617" s="10"/>
      <c r="B2617" s="10"/>
      <c r="C2617" s="59"/>
      <c r="D2617" s="87"/>
      <c r="E2617" s="89"/>
      <c r="F2617" s="89"/>
    </row>
    <row r="2618" spans="1:6" x14ac:dyDescent="0.25">
      <c r="A2618" s="10"/>
      <c r="B2618" s="10"/>
      <c r="C2618" s="59"/>
      <c r="D2618" s="87"/>
      <c r="E2618" s="89"/>
      <c r="F2618" s="89"/>
    </row>
    <row r="2619" spans="1:6" x14ac:dyDescent="0.25">
      <c r="A2619" s="10"/>
      <c r="B2619" s="10"/>
      <c r="C2619" s="59"/>
      <c r="D2619" s="87"/>
      <c r="E2619" s="89"/>
      <c r="F2619" s="89"/>
    </row>
    <row r="2620" spans="1:6" x14ac:dyDescent="0.25">
      <c r="A2620" s="10"/>
      <c r="B2620" s="10"/>
      <c r="C2620" s="59"/>
      <c r="D2620" s="87"/>
      <c r="E2620" s="89"/>
      <c r="F2620" s="89"/>
    </row>
    <row r="2621" spans="1:6" x14ac:dyDescent="0.25">
      <c r="A2621" s="10"/>
      <c r="B2621" s="10"/>
      <c r="C2621" s="59"/>
      <c r="D2621" s="87"/>
      <c r="E2621" s="89"/>
      <c r="F2621" s="89"/>
    </row>
    <row r="2622" spans="1:6" x14ac:dyDescent="0.25">
      <c r="A2622" s="10"/>
      <c r="B2622" s="10"/>
      <c r="C2622" s="59"/>
      <c r="D2622" s="87"/>
      <c r="E2622" s="89"/>
      <c r="F2622" s="89"/>
    </row>
    <row r="2623" spans="1:6" x14ac:dyDescent="0.25">
      <c r="A2623" s="10"/>
      <c r="B2623" s="10"/>
      <c r="C2623" s="59"/>
      <c r="D2623" s="87"/>
      <c r="E2623" s="89"/>
      <c r="F2623" s="89"/>
    </row>
    <row r="2624" spans="1:6" x14ac:dyDescent="0.25">
      <c r="A2624" s="10"/>
      <c r="B2624" s="10"/>
      <c r="C2624" s="59"/>
      <c r="D2624" s="87"/>
      <c r="E2624" s="89"/>
      <c r="F2624" s="89"/>
    </row>
    <row r="2625" spans="1:6" x14ac:dyDescent="0.25">
      <c r="A2625" s="10"/>
      <c r="B2625" s="10"/>
      <c r="C2625" s="59"/>
      <c r="D2625" s="87"/>
      <c r="E2625" s="89"/>
      <c r="F2625" s="89"/>
    </row>
    <row r="2626" spans="1:6" x14ac:dyDescent="0.25">
      <c r="A2626" s="10"/>
      <c r="B2626" s="10"/>
      <c r="C2626" s="59"/>
      <c r="D2626" s="87"/>
      <c r="E2626" s="89"/>
      <c r="F2626" s="89"/>
    </row>
    <row r="2627" spans="1:6" x14ac:dyDescent="0.25">
      <c r="A2627" s="10"/>
      <c r="B2627" s="10"/>
      <c r="C2627" s="59"/>
      <c r="D2627" s="87"/>
      <c r="E2627" s="89"/>
      <c r="F2627" s="89"/>
    </row>
    <row r="2628" spans="1:6" x14ac:dyDescent="0.25">
      <c r="A2628" s="10"/>
      <c r="B2628" s="10"/>
      <c r="C2628" s="59"/>
      <c r="D2628" s="87"/>
      <c r="E2628" s="89"/>
      <c r="F2628" s="89"/>
    </row>
    <row r="2629" spans="1:6" x14ac:dyDescent="0.25">
      <c r="A2629" s="10"/>
      <c r="B2629" s="10"/>
      <c r="C2629" s="59"/>
      <c r="D2629" s="87"/>
      <c r="E2629" s="89"/>
      <c r="F2629" s="89"/>
    </row>
    <row r="2630" spans="1:6" x14ac:dyDescent="0.25">
      <c r="A2630" s="10"/>
      <c r="B2630" s="10"/>
      <c r="C2630" s="59"/>
      <c r="D2630" s="87"/>
      <c r="E2630" s="89"/>
      <c r="F2630" s="89"/>
    </row>
    <row r="2631" spans="1:6" x14ac:dyDescent="0.25">
      <c r="A2631" s="10"/>
      <c r="B2631" s="10"/>
      <c r="C2631" s="59"/>
      <c r="D2631" s="87"/>
      <c r="E2631" s="89"/>
      <c r="F2631" s="89"/>
    </row>
    <row r="2632" spans="1:6" x14ac:dyDescent="0.25">
      <c r="A2632" s="10"/>
      <c r="B2632" s="10"/>
      <c r="C2632" s="59"/>
      <c r="D2632" s="87"/>
      <c r="E2632" s="89"/>
      <c r="F2632" s="89"/>
    </row>
    <row r="2633" spans="1:6" x14ac:dyDescent="0.25">
      <c r="A2633" s="10"/>
      <c r="B2633" s="10"/>
      <c r="C2633" s="59"/>
      <c r="D2633" s="87"/>
      <c r="E2633" s="89"/>
      <c r="F2633" s="89"/>
    </row>
    <row r="2634" spans="1:6" x14ac:dyDescent="0.25">
      <c r="A2634" s="10"/>
      <c r="B2634" s="10"/>
      <c r="C2634" s="59"/>
      <c r="D2634" s="87"/>
      <c r="E2634" s="89"/>
      <c r="F2634" s="89"/>
    </row>
    <row r="2635" spans="1:6" x14ac:dyDescent="0.25">
      <c r="A2635" s="10"/>
      <c r="B2635" s="10"/>
      <c r="C2635" s="59"/>
      <c r="D2635" s="87"/>
      <c r="E2635" s="89"/>
      <c r="F2635" s="89"/>
    </row>
    <row r="2636" spans="1:6" x14ac:dyDescent="0.25">
      <c r="A2636" s="10"/>
      <c r="B2636" s="10"/>
      <c r="C2636" s="59"/>
      <c r="D2636" s="87"/>
      <c r="E2636" s="89"/>
      <c r="F2636" s="89"/>
    </row>
    <row r="2637" spans="1:6" x14ac:dyDescent="0.25">
      <c r="A2637" s="10"/>
      <c r="B2637" s="10"/>
      <c r="C2637" s="59"/>
      <c r="D2637" s="87"/>
      <c r="E2637" s="89"/>
      <c r="F2637" s="89"/>
    </row>
    <row r="2638" spans="1:6" x14ac:dyDescent="0.25">
      <c r="A2638" s="10"/>
      <c r="B2638" s="10"/>
      <c r="C2638" s="59"/>
      <c r="D2638" s="87"/>
      <c r="E2638" s="89"/>
      <c r="F2638" s="89"/>
    </row>
    <row r="2639" spans="1:6" x14ac:dyDescent="0.25">
      <c r="A2639" s="10"/>
      <c r="B2639" s="10"/>
      <c r="C2639" s="59"/>
      <c r="D2639" s="87"/>
      <c r="E2639" s="89"/>
      <c r="F2639" s="89"/>
    </row>
    <row r="2640" spans="1:6" x14ac:dyDescent="0.25">
      <c r="A2640" s="10"/>
      <c r="B2640" s="10"/>
      <c r="C2640" s="59"/>
      <c r="D2640" s="87"/>
      <c r="E2640" s="89"/>
      <c r="F2640" s="89"/>
    </row>
    <row r="2641" spans="1:6" x14ac:dyDescent="0.25">
      <c r="A2641" s="10"/>
      <c r="B2641" s="10"/>
      <c r="C2641" s="59"/>
      <c r="D2641" s="87"/>
      <c r="E2641" s="89"/>
      <c r="F2641" s="89"/>
    </row>
    <row r="2642" spans="1:6" x14ac:dyDescent="0.25">
      <c r="A2642" s="10"/>
      <c r="B2642" s="10"/>
      <c r="C2642" s="59"/>
      <c r="D2642" s="87"/>
      <c r="E2642" s="89"/>
      <c r="F2642" s="89"/>
    </row>
    <row r="2643" spans="1:6" x14ac:dyDescent="0.25">
      <c r="A2643" s="10"/>
      <c r="B2643" s="10"/>
      <c r="C2643" s="59"/>
      <c r="D2643" s="87"/>
      <c r="E2643" s="89"/>
      <c r="F2643" s="89"/>
    </row>
    <row r="2644" spans="1:6" x14ac:dyDescent="0.25">
      <c r="A2644" s="10"/>
      <c r="B2644" s="10"/>
      <c r="C2644" s="59"/>
      <c r="D2644" s="87"/>
      <c r="E2644" s="89"/>
      <c r="F2644" s="89"/>
    </row>
    <row r="2645" spans="1:6" x14ac:dyDescent="0.25">
      <c r="A2645" s="10"/>
      <c r="B2645" s="10"/>
      <c r="C2645" s="59"/>
      <c r="D2645" s="87"/>
      <c r="E2645" s="89"/>
      <c r="F2645" s="89"/>
    </row>
    <row r="2646" spans="1:6" x14ac:dyDescent="0.25">
      <c r="A2646" s="10"/>
      <c r="B2646" s="10"/>
      <c r="C2646" s="59"/>
      <c r="D2646" s="87"/>
      <c r="E2646" s="89"/>
      <c r="F2646" s="89"/>
    </row>
    <row r="2647" spans="1:6" x14ac:dyDescent="0.25">
      <c r="A2647" s="10"/>
      <c r="B2647" s="10"/>
      <c r="C2647" s="59"/>
      <c r="D2647" s="87"/>
      <c r="E2647" s="89"/>
      <c r="F2647" s="89"/>
    </row>
    <row r="2648" spans="1:6" x14ac:dyDescent="0.25">
      <c r="A2648" s="10"/>
      <c r="B2648" s="10"/>
      <c r="C2648" s="59"/>
      <c r="D2648" s="87"/>
      <c r="E2648" s="89"/>
      <c r="F2648" s="89"/>
    </row>
    <row r="2649" spans="1:6" x14ac:dyDescent="0.25">
      <c r="A2649" s="10"/>
      <c r="B2649" s="10"/>
      <c r="C2649" s="59"/>
      <c r="D2649" s="87"/>
      <c r="E2649" s="89"/>
      <c r="F2649" s="89"/>
    </row>
    <row r="2650" spans="1:6" x14ac:dyDescent="0.25">
      <c r="A2650" s="10"/>
      <c r="B2650" s="10"/>
      <c r="C2650" s="59"/>
      <c r="D2650" s="87"/>
      <c r="E2650" s="89"/>
      <c r="F2650" s="89"/>
    </row>
    <row r="2651" spans="1:6" x14ac:dyDescent="0.25">
      <c r="A2651" s="10"/>
      <c r="B2651" s="10"/>
      <c r="C2651" s="59"/>
      <c r="D2651" s="87"/>
      <c r="E2651" s="89"/>
      <c r="F2651" s="89"/>
    </row>
    <row r="2652" spans="1:6" x14ac:dyDescent="0.25">
      <c r="A2652" s="10"/>
      <c r="B2652" s="10"/>
      <c r="C2652" s="59"/>
      <c r="D2652" s="87"/>
      <c r="E2652" s="89"/>
      <c r="F2652" s="89"/>
    </row>
    <row r="2653" spans="1:6" x14ac:dyDescent="0.25">
      <c r="A2653" s="10"/>
      <c r="B2653" s="10"/>
      <c r="C2653" s="59"/>
      <c r="D2653" s="87"/>
      <c r="E2653" s="89"/>
      <c r="F2653" s="89"/>
    </row>
    <row r="2654" spans="1:6" x14ac:dyDescent="0.25">
      <c r="A2654" s="10"/>
      <c r="B2654" s="10"/>
      <c r="C2654" s="59"/>
      <c r="D2654" s="87"/>
      <c r="E2654" s="89"/>
      <c r="F2654" s="89"/>
    </row>
    <row r="2655" spans="1:6" x14ac:dyDescent="0.25">
      <c r="A2655" s="10"/>
      <c r="B2655" s="10"/>
      <c r="C2655" s="59"/>
      <c r="D2655" s="87"/>
      <c r="E2655" s="89"/>
      <c r="F2655" s="89"/>
    </row>
    <row r="2656" spans="1:6" x14ac:dyDescent="0.25">
      <c r="A2656" s="10"/>
      <c r="B2656" s="10"/>
      <c r="C2656" s="59"/>
      <c r="D2656" s="87"/>
      <c r="E2656" s="89"/>
      <c r="F2656" s="89"/>
    </row>
    <row r="2657" spans="1:6" x14ac:dyDescent="0.25">
      <c r="A2657" s="10"/>
      <c r="B2657" s="10"/>
      <c r="C2657" s="59"/>
      <c r="D2657" s="87"/>
      <c r="E2657" s="89"/>
      <c r="F2657" s="89"/>
    </row>
    <row r="2658" spans="1:6" x14ac:dyDescent="0.25">
      <c r="A2658" s="10"/>
      <c r="B2658" s="10"/>
      <c r="C2658" s="59"/>
      <c r="D2658" s="87"/>
      <c r="E2658" s="89"/>
      <c r="F2658" s="89"/>
    </row>
    <row r="2659" spans="1:6" x14ac:dyDescent="0.25">
      <c r="A2659" s="10"/>
      <c r="B2659" s="10"/>
      <c r="C2659" s="59"/>
      <c r="D2659" s="87"/>
      <c r="E2659" s="89"/>
      <c r="F2659" s="89"/>
    </row>
    <row r="2660" spans="1:6" x14ac:dyDescent="0.25">
      <c r="A2660" s="10"/>
      <c r="B2660" s="10"/>
      <c r="C2660" s="59"/>
      <c r="D2660" s="87"/>
      <c r="E2660" s="89"/>
      <c r="F2660" s="89"/>
    </row>
    <row r="2661" spans="1:6" x14ac:dyDescent="0.25">
      <c r="A2661" s="10"/>
      <c r="B2661" s="10"/>
      <c r="C2661" s="59"/>
      <c r="D2661" s="87"/>
      <c r="E2661" s="89"/>
      <c r="F2661" s="89"/>
    </row>
    <row r="2662" spans="1:6" x14ac:dyDescent="0.25">
      <c r="A2662" s="10"/>
      <c r="B2662" s="10"/>
      <c r="C2662" s="59"/>
      <c r="D2662" s="87"/>
      <c r="E2662" s="89"/>
      <c r="F2662" s="89"/>
    </row>
    <row r="2663" spans="1:6" x14ac:dyDescent="0.25">
      <c r="A2663" s="10"/>
      <c r="B2663" s="10"/>
      <c r="C2663" s="59"/>
      <c r="D2663" s="87"/>
      <c r="E2663" s="89"/>
      <c r="F2663" s="89"/>
    </row>
    <row r="2664" spans="1:6" x14ac:dyDescent="0.25">
      <c r="A2664" s="10"/>
      <c r="B2664" s="10"/>
      <c r="C2664" s="59"/>
      <c r="D2664" s="87"/>
      <c r="E2664" s="89"/>
      <c r="F2664" s="89"/>
    </row>
    <row r="2665" spans="1:6" x14ac:dyDescent="0.25">
      <c r="A2665" s="10"/>
      <c r="B2665" s="10"/>
      <c r="C2665" s="59"/>
      <c r="D2665" s="87"/>
      <c r="E2665" s="89"/>
      <c r="F2665" s="89"/>
    </row>
    <row r="2666" spans="1:6" x14ac:dyDescent="0.25">
      <c r="A2666" s="10"/>
      <c r="B2666" s="10"/>
      <c r="C2666" s="59"/>
      <c r="D2666" s="87"/>
      <c r="E2666" s="89"/>
      <c r="F2666" s="89"/>
    </row>
    <row r="2667" spans="1:6" x14ac:dyDescent="0.25">
      <c r="A2667" s="10"/>
      <c r="B2667" s="10"/>
      <c r="C2667" s="59"/>
      <c r="D2667" s="87"/>
      <c r="E2667" s="89"/>
      <c r="F2667" s="89"/>
    </row>
    <row r="2668" spans="1:6" x14ac:dyDescent="0.25">
      <c r="A2668" s="10"/>
      <c r="B2668" s="10"/>
      <c r="C2668" s="59"/>
      <c r="D2668" s="87"/>
      <c r="E2668" s="89"/>
      <c r="F2668" s="89"/>
    </row>
    <row r="2669" spans="1:6" x14ac:dyDescent="0.25">
      <c r="A2669" s="10"/>
      <c r="B2669" s="10"/>
      <c r="C2669" s="59"/>
      <c r="D2669" s="87"/>
      <c r="E2669" s="89"/>
      <c r="F2669" s="89"/>
    </row>
    <row r="2670" spans="1:6" x14ac:dyDescent="0.25">
      <c r="A2670" s="10"/>
      <c r="B2670" s="10"/>
      <c r="C2670" s="59"/>
      <c r="D2670" s="87"/>
      <c r="E2670" s="89"/>
      <c r="F2670" s="89"/>
    </row>
    <row r="2671" spans="1:6" x14ac:dyDescent="0.25">
      <c r="A2671" s="10"/>
      <c r="B2671" s="10"/>
      <c r="C2671" s="59"/>
      <c r="D2671" s="87"/>
      <c r="E2671" s="89"/>
      <c r="F2671" s="89"/>
    </row>
    <row r="2672" spans="1:6" x14ac:dyDescent="0.25">
      <c r="A2672" s="10"/>
      <c r="B2672" s="10"/>
      <c r="C2672" s="59"/>
      <c r="D2672" s="87"/>
      <c r="E2672" s="89"/>
      <c r="F2672" s="89"/>
    </row>
    <row r="2673" spans="1:6" x14ac:dyDescent="0.25">
      <c r="A2673" s="10"/>
      <c r="B2673" s="10"/>
      <c r="C2673" s="59"/>
      <c r="D2673" s="87"/>
      <c r="E2673" s="89"/>
      <c r="F2673" s="89"/>
    </row>
    <row r="2674" spans="1:6" x14ac:dyDescent="0.25">
      <c r="A2674" s="10"/>
      <c r="B2674" s="10"/>
      <c r="C2674" s="59"/>
      <c r="D2674" s="87"/>
      <c r="E2674" s="89"/>
      <c r="F2674" s="89"/>
    </row>
    <row r="2675" spans="1:6" x14ac:dyDescent="0.25">
      <c r="A2675" s="10"/>
      <c r="B2675" s="10"/>
      <c r="C2675" s="59"/>
      <c r="D2675" s="87"/>
      <c r="E2675" s="89"/>
      <c r="F2675" s="89"/>
    </row>
    <row r="2676" spans="1:6" x14ac:dyDescent="0.25">
      <c r="A2676" s="10"/>
      <c r="B2676" s="10"/>
      <c r="C2676" s="59"/>
      <c r="D2676" s="87"/>
      <c r="E2676" s="89"/>
      <c r="F2676" s="89"/>
    </row>
    <row r="2677" spans="1:6" x14ac:dyDescent="0.25">
      <c r="A2677" s="10"/>
      <c r="B2677" s="10"/>
      <c r="C2677" s="59"/>
      <c r="D2677" s="87"/>
      <c r="E2677" s="89"/>
      <c r="F2677" s="89"/>
    </row>
    <row r="2678" spans="1:6" x14ac:dyDescent="0.25">
      <c r="A2678" s="10"/>
      <c r="B2678" s="10"/>
      <c r="C2678" s="59"/>
      <c r="D2678" s="87"/>
      <c r="E2678" s="89"/>
      <c r="F2678" s="89"/>
    </row>
    <row r="2679" spans="1:6" x14ac:dyDescent="0.25">
      <c r="A2679" s="10"/>
      <c r="B2679" s="10"/>
      <c r="C2679" s="59"/>
      <c r="D2679" s="87"/>
      <c r="E2679" s="89"/>
      <c r="F2679" s="89"/>
    </row>
    <row r="2680" spans="1:6" x14ac:dyDescent="0.25">
      <c r="A2680" s="10"/>
      <c r="B2680" s="10"/>
      <c r="C2680" s="59"/>
      <c r="D2680" s="87"/>
      <c r="E2680" s="89"/>
      <c r="F2680" s="89"/>
    </row>
    <row r="2681" spans="1:6" x14ac:dyDescent="0.25">
      <c r="A2681" s="10"/>
      <c r="B2681" s="10"/>
      <c r="C2681" s="59"/>
      <c r="D2681" s="87"/>
      <c r="E2681" s="89"/>
      <c r="F2681" s="89"/>
    </row>
    <row r="2682" spans="1:6" x14ac:dyDescent="0.25">
      <c r="A2682" s="10"/>
      <c r="B2682" s="10"/>
      <c r="C2682" s="59"/>
      <c r="D2682" s="87"/>
      <c r="E2682" s="89"/>
      <c r="F2682" s="89"/>
    </row>
    <row r="2683" spans="1:6" x14ac:dyDescent="0.25">
      <c r="A2683" s="10"/>
      <c r="B2683" s="10"/>
      <c r="C2683" s="59"/>
      <c r="D2683" s="87"/>
      <c r="E2683" s="89"/>
      <c r="F2683" s="89"/>
    </row>
    <row r="2684" spans="1:6" x14ac:dyDescent="0.25">
      <c r="A2684" s="10"/>
      <c r="B2684" s="10"/>
      <c r="C2684" s="59"/>
      <c r="D2684" s="87"/>
      <c r="E2684" s="89"/>
      <c r="F2684" s="89"/>
    </row>
    <row r="2685" spans="1:6" x14ac:dyDescent="0.25">
      <c r="A2685" s="10"/>
      <c r="B2685" s="10"/>
      <c r="C2685" s="59"/>
      <c r="D2685" s="87"/>
      <c r="E2685" s="89"/>
      <c r="F2685" s="89"/>
    </row>
    <row r="2686" spans="1:6" x14ac:dyDescent="0.25">
      <c r="A2686" s="10"/>
      <c r="B2686" s="10"/>
      <c r="C2686" s="59"/>
      <c r="D2686" s="87"/>
      <c r="E2686" s="89"/>
      <c r="F2686" s="89"/>
    </row>
    <row r="2687" spans="1:6" x14ac:dyDescent="0.25">
      <c r="A2687" s="10"/>
      <c r="B2687" s="10"/>
      <c r="C2687" s="59"/>
      <c r="D2687" s="87"/>
      <c r="E2687" s="89"/>
      <c r="F2687" s="89"/>
    </row>
    <row r="2688" spans="1:6" x14ac:dyDescent="0.25">
      <c r="A2688" s="10"/>
      <c r="B2688" s="10"/>
      <c r="C2688" s="59"/>
      <c r="D2688" s="87"/>
      <c r="E2688" s="89"/>
      <c r="F2688" s="89"/>
    </row>
    <row r="2689" spans="1:6" x14ac:dyDescent="0.25">
      <c r="A2689" s="10"/>
      <c r="B2689" s="10"/>
      <c r="C2689" s="59"/>
      <c r="D2689" s="87"/>
      <c r="E2689" s="89"/>
      <c r="F2689" s="89"/>
    </row>
    <row r="2690" spans="1:6" x14ac:dyDescent="0.25">
      <c r="A2690" s="10"/>
      <c r="B2690" s="10"/>
      <c r="C2690" s="59"/>
      <c r="D2690" s="87"/>
      <c r="E2690" s="89"/>
      <c r="F2690" s="89"/>
    </row>
    <row r="2691" spans="1:6" x14ac:dyDescent="0.25">
      <c r="A2691" s="10"/>
      <c r="B2691" s="10"/>
      <c r="C2691" s="59"/>
      <c r="D2691" s="87"/>
      <c r="E2691" s="89"/>
      <c r="F2691" s="89"/>
    </row>
    <row r="2692" spans="1:6" x14ac:dyDescent="0.25">
      <c r="A2692" s="10"/>
      <c r="B2692" s="10"/>
      <c r="C2692" s="59"/>
      <c r="D2692" s="87"/>
      <c r="E2692" s="89"/>
      <c r="F2692" s="89"/>
    </row>
    <row r="2693" spans="1:6" x14ac:dyDescent="0.25">
      <c r="A2693" s="10"/>
      <c r="B2693" s="10"/>
      <c r="C2693" s="59"/>
      <c r="D2693" s="87"/>
      <c r="E2693" s="89"/>
      <c r="F2693" s="89"/>
    </row>
    <row r="2694" spans="1:6" x14ac:dyDescent="0.25">
      <c r="A2694" s="10"/>
      <c r="B2694" s="10"/>
      <c r="C2694" s="59"/>
      <c r="D2694" s="87"/>
      <c r="E2694" s="89"/>
      <c r="F2694" s="89"/>
    </row>
    <row r="2695" spans="1:6" x14ac:dyDescent="0.25">
      <c r="A2695" s="10"/>
      <c r="B2695" s="10"/>
      <c r="C2695" s="59"/>
      <c r="D2695" s="87"/>
      <c r="E2695" s="89"/>
      <c r="F2695" s="89"/>
    </row>
    <row r="2696" spans="1:6" x14ac:dyDescent="0.25">
      <c r="A2696" s="10"/>
      <c r="B2696" s="10"/>
      <c r="C2696" s="59"/>
      <c r="D2696" s="87"/>
      <c r="E2696" s="89"/>
      <c r="F2696" s="89"/>
    </row>
    <row r="2697" spans="1:6" x14ac:dyDescent="0.25">
      <c r="A2697" s="10"/>
      <c r="B2697" s="10"/>
      <c r="C2697" s="59"/>
      <c r="D2697" s="87"/>
      <c r="E2697" s="89"/>
      <c r="F2697" s="89"/>
    </row>
    <row r="2698" spans="1:6" x14ac:dyDescent="0.25">
      <c r="A2698" s="10"/>
      <c r="B2698" s="10"/>
      <c r="C2698" s="59"/>
      <c r="D2698" s="87"/>
      <c r="E2698" s="89"/>
      <c r="F2698" s="89"/>
    </row>
    <row r="2699" spans="1:6" x14ac:dyDescent="0.25">
      <c r="A2699" s="10"/>
      <c r="B2699" s="10"/>
      <c r="C2699" s="59"/>
      <c r="D2699" s="87"/>
      <c r="E2699" s="89"/>
      <c r="F2699" s="89"/>
    </row>
    <row r="2700" spans="1:6" x14ac:dyDescent="0.25">
      <c r="A2700" s="10"/>
      <c r="B2700" s="10"/>
      <c r="C2700" s="59"/>
      <c r="D2700" s="87"/>
      <c r="E2700" s="89"/>
      <c r="F2700" s="89"/>
    </row>
    <row r="2701" spans="1:6" x14ac:dyDescent="0.25">
      <c r="A2701" s="10"/>
      <c r="B2701" s="10"/>
      <c r="C2701" s="59"/>
      <c r="D2701" s="87"/>
      <c r="E2701" s="89"/>
      <c r="F2701" s="89"/>
    </row>
    <row r="2702" spans="1:6" x14ac:dyDescent="0.25">
      <c r="A2702" s="10"/>
      <c r="B2702" s="10"/>
      <c r="C2702" s="59"/>
      <c r="D2702" s="87"/>
      <c r="E2702" s="89"/>
      <c r="F2702" s="89"/>
    </row>
    <row r="2703" spans="1:6" x14ac:dyDescent="0.25">
      <c r="A2703" s="10"/>
      <c r="B2703" s="10"/>
      <c r="C2703" s="59"/>
      <c r="D2703" s="87"/>
      <c r="E2703" s="89"/>
      <c r="F2703" s="89"/>
    </row>
    <row r="2704" spans="1:6" x14ac:dyDescent="0.25">
      <c r="A2704" s="10"/>
      <c r="B2704" s="10"/>
      <c r="C2704" s="59"/>
      <c r="D2704" s="87"/>
      <c r="E2704" s="89"/>
      <c r="F2704" s="89"/>
    </row>
    <row r="2705" spans="1:6" x14ac:dyDescent="0.25">
      <c r="A2705" s="10"/>
      <c r="B2705" s="10"/>
      <c r="C2705" s="59"/>
      <c r="D2705" s="87"/>
      <c r="E2705" s="89"/>
      <c r="F2705" s="89"/>
    </row>
    <row r="2706" spans="1:6" x14ac:dyDescent="0.25">
      <c r="A2706" s="10"/>
      <c r="B2706" s="10"/>
      <c r="C2706" s="59"/>
      <c r="D2706" s="87"/>
      <c r="E2706" s="89"/>
      <c r="F2706" s="89"/>
    </row>
    <row r="2707" spans="1:6" x14ac:dyDescent="0.25">
      <c r="A2707" s="10"/>
      <c r="B2707" s="10"/>
      <c r="C2707" s="59"/>
      <c r="D2707" s="87"/>
      <c r="E2707" s="89"/>
      <c r="F2707" s="89"/>
    </row>
    <row r="2708" spans="1:6" x14ac:dyDescent="0.25">
      <c r="A2708" s="10"/>
      <c r="B2708" s="10"/>
      <c r="C2708" s="59"/>
      <c r="D2708" s="87"/>
      <c r="E2708" s="89"/>
      <c r="F2708" s="89"/>
    </row>
    <row r="2709" spans="1:6" x14ac:dyDescent="0.25">
      <c r="A2709" s="10"/>
      <c r="B2709" s="10"/>
      <c r="C2709" s="59"/>
      <c r="D2709" s="87"/>
      <c r="E2709" s="89"/>
      <c r="F2709" s="89"/>
    </row>
    <row r="2710" spans="1:6" x14ac:dyDescent="0.25">
      <c r="A2710" s="10"/>
      <c r="B2710" s="10"/>
      <c r="C2710" s="59"/>
      <c r="D2710" s="87"/>
      <c r="E2710" s="89"/>
      <c r="F2710" s="89"/>
    </row>
    <row r="2711" spans="1:6" x14ac:dyDescent="0.25">
      <c r="A2711" s="10"/>
      <c r="B2711" s="10"/>
      <c r="C2711" s="59"/>
      <c r="D2711" s="87"/>
      <c r="E2711" s="89"/>
      <c r="F2711" s="89"/>
    </row>
    <row r="2712" spans="1:6" x14ac:dyDescent="0.25">
      <c r="A2712" s="10"/>
      <c r="B2712" s="10"/>
      <c r="C2712" s="59"/>
      <c r="D2712" s="87"/>
      <c r="E2712" s="89"/>
      <c r="F2712" s="89"/>
    </row>
    <row r="2713" spans="1:6" x14ac:dyDescent="0.25">
      <c r="A2713" s="10"/>
      <c r="B2713" s="10"/>
      <c r="C2713" s="59"/>
      <c r="D2713" s="87"/>
      <c r="E2713" s="89"/>
      <c r="F2713" s="89"/>
    </row>
    <row r="2714" spans="1:6" x14ac:dyDescent="0.25">
      <c r="A2714" s="10"/>
      <c r="B2714" s="10"/>
      <c r="C2714" s="59"/>
      <c r="D2714" s="87"/>
      <c r="E2714" s="89"/>
      <c r="F2714" s="89"/>
    </row>
    <row r="2715" spans="1:6" x14ac:dyDescent="0.25">
      <c r="A2715" s="10"/>
      <c r="B2715" s="10"/>
      <c r="C2715" s="59"/>
      <c r="D2715" s="87"/>
      <c r="E2715" s="89"/>
      <c r="F2715" s="89"/>
    </row>
    <row r="2716" spans="1:6" x14ac:dyDescent="0.25">
      <c r="A2716" s="10"/>
      <c r="B2716" s="10"/>
      <c r="C2716" s="59"/>
      <c r="D2716" s="87"/>
      <c r="E2716" s="89"/>
      <c r="F2716" s="89"/>
    </row>
    <row r="2717" spans="1:6" x14ac:dyDescent="0.25">
      <c r="A2717" s="10"/>
      <c r="B2717" s="10"/>
      <c r="C2717" s="59"/>
      <c r="D2717" s="87"/>
      <c r="E2717" s="89"/>
      <c r="F2717" s="89"/>
    </row>
    <row r="2718" spans="1:6" x14ac:dyDescent="0.25">
      <c r="A2718" s="10"/>
      <c r="B2718" s="10"/>
      <c r="C2718" s="59"/>
      <c r="D2718" s="87"/>
      <c r="E2718" s="89"/>
      <c r="F2718" s="89"/>
    </row>
    <row r="2719" spans="1:6" x14ac:dyDescent="0.25">
      <c r="A2719" s="10"/>
      <c r="B2719" s="10"/>
      <c r="C2719" s="59"/>
      <c r="D2719" s="87"/>
      <c r="E2719" s="89"/>
      <c r="F2719" s="89"/>
    </row>
    <row r="2720" spans="1:6" x14ac:dyDescent="0.25">
      <c r="A2720" s="10"/>
      <c r="B2720" s="10"/>
      <c r="C2720" s="59"/>
      <c r="D2720" s="87"/>
      <c r="E2720" s="89"/>
      <c r="F2720" s="89"/>
    </row>
    <row r="2721" spans="1:6" x14ac:dyDescent="0.25">
      <c r="A2721" s="10"/>
      <c r="B2721" s="10"/>
      <c r="C2721" s="59"/>
      <c r="D2721" s="87"/>
      <c r="E2721" s="89"/>
      <c r="F2721" s="89"/>
    </row>
    <row r="2722" spans="1:6" x14ac:dyDescent="0.25">
      <c r="A2722" s="10"/>
      <c r="B2722" s="10"/>
      <c r="C2722" s="59"/>
      <c r="D2722" s="87"/>
      <c r="E2722" s="89"/>
      <c r="F2722" s="89"/>
    </row>
    <row r="2723" spans="1:6" x14ac:dyDescent="0.25">
      <c r="A2723" s="10"/>
      <c r="B2723" s="10"/>
      <c r="C2723" s="59"/>
      <c r="D2723" s="87"/>
      <c r="E2723" s="89"/>
      <c r="F2723" s="89"/>
    </row>
    <row r="2724" spans="1:6" x14ac:dyDescent="0.25">
      <c r="A2724" s="10"/>
      <c r="B2724" s="10"/>
      <c r="C2724" s="59"/>
      <c r="D2724" s="87"/>
      <c r="E2724" s="89"/>
      <c r="F2724" s="89"/>
    </row>
    <row r="2725" spans="1:6" x14ac:dyDescent="0.25">
      <c r="A2725" s="10"/>
      <c r="B2725" s="10"/>
      <c r="C2725" s="59"/>
      <c r="D2725" s="87"/>
      <c r="E2725" s="89"/>
      <c r="F2725" s="89"/>
    </row>
    <row r="2726" spans="1:6" x14ac:dyDescent="0.25">
      <c r="A2726" s="10"/>
      <c r="B2726" s="10"/>
      <c r="C2726" s="59"/>
      <c r="D2726" s="87"/>
      <c r="E2726" s="89"/>
      <c r="F2726" s="89"/>
    </row>
    <row r="2727" spans="1:6" x14ac:dyDescent="0.25">
      <c r="A2727" s="10"/>
      <c r="B2727" s="10"/>
      <c r="C2727" s="59"/>
      <c r="D2727" s="87"/>
      <c r="E2727" s="89"/>
      <c r="F2727" s="89"/>
    </row>
    <row r="2728" spans="1:6" x14ac:dyDescent="0.25">
      <c r="A2728" s="10"/>
      <c r="B2728" s="10"/>
      <c r="C2728" s="59"/>
      <c r="D2728" s="87"/>
      <c r="E2728" s="89"/>
      <c r="F2728" s="89"/>
    </row>
    <row r="2729" spans="1:6" x14ac:dyDescent="0.25">
      <c r="A2729" s="10"/>
      <c r="B2729" s="10"/>
      <c r="C2729" s="59"/>
      <c r="D2729" s="87"/>
      <c r="E2729" s="89"/>
      <c r="F2729" s="89"/>
    </row>
    <row r="2730" spans="1:6" x14ac:dyDescent="0.25">
      <c r="A2730" s="10"/>
      <c r="B2730" s="10"/>
      <c r="C2730" s="59"/>
      <c r="D2730" s="87"/>
      <c r="E2730" s="89"/>
      <c r="F2730" s="89"/>
    </row>
    <row r="2731" spans="1:6" x14ac:dyDescent="0.25">
      <c r="A2731" s="10"/>
      <c r="B2731" s="10"/>
      <c r="C2731" s="59"/>
      <c r="D2731" s="87"/>
      <c r="E2731" s="89"/>
      <c r="F2731" s="89"/>
    </row>
    <row r="2732" spans="1:6" x14ac:dyDescent="0.25">
      <c r="A2732" s="10"/>
      <c r="B2732" s="10"/>
      <c r="C2732" s="59"/>
      <c r="D2732" s="87"/>
      <c r="E2732" s="89"/>
      <c r="F2732" s="89"/>
    </row>
    <row r="2733" spans="1:6" x14ac:dyDescent="0.25">
      <c r="A2733" s="10"/>
      <c r="B2733" s="10"/>
      <c r="C2733" s="59"/>
      <c r="D2733" s="87"/>
      <c r="E2733" s="89"/>
      <c r="F2733" s="89"/>
    </row>
    <row r="2734" spans="1:6" x14ac:dyDescent="0.25">
      <c r="A2734" s="10"/>
      <c r="B2734" s="10"/>
      <c r="C2734" s="59"/>
      <c r="D2734" s="87"/>
      <c r="E2734" s="89"/>
      <c r="F2734" s="89"/>
    </row>
    <row r="2735" spans="1:6" x14ac:dyDescent="0.25">
      <c r="A2735" s="10"/>
      <c r="B2735" s="10"/>
      <c r="C2735" s="59"/>
      <c r="D2735" s="87"/>
      <c r="E2735" s="89"/>
      <c r="F2735" s="89"/>
    </row>
    <row r="2736" spans="1:6" x14ac:dyDescent="0.25">
      <c r="A2736" s="10"/>
      <c r="B2736" s="10"/>
      <c r="C2736" s="59"/>
      <c r="D2736" s="87"/>
      <c r="E2736" s="89"/>
      <c r="F2736" s="89"/>
    </row>
    <row r="2737" spans="1:6" x14ac:dyDescent="0.25">
      <c r="A2737" s="10"/>
      <c r="B2737" s="10"/>
      <c r="C2737" s="59"/>
      <c r="D2737" s="87"/>
      <c r="E2737" s="89"/>
      <c r="F2737" s="89"/>
    </row>
    <row r="2738" spans="1:6" x14ac:dyDescent="0.25">
      <c r="A2738" s="10"/>
      <c r="B2738" s="10"/>
      <c r="C2738" s="59"/>
      <c r="D2738" s="87"/>
      <c r="E2738" s="89"/>
      <c r="F2738" s="89"/>
    </row>
    <row r="2739" spans="1:6" x14ac:dyDescent="0.25">
      <c r="A2739" s="10"/>
      <c r="B2739" s="10"/>
      <c r="C2739" s="59"/>
      <c r="D2739" s="87"/>
      <c r="E2739" s="89"/>
      <c r="F2739" s="89"/>
    </row>
    <row r="2740" spans="1:6" x14ac:dyDescent="0.25">
      <c r="A2740" s="10"/>
      <c r="B2740" s="10"/>
      <c r="C2740" s="59"/>
      <c r="D2740" s="87"/>
      <c r="E2740" s="89"/>
      <c r="F2740" s="89"/>
    </row>
    <row r="2741" spans="1:6" x14ac:dyDescent="0.25">
      <c r="A2741" s="10"/>
      <c r="B2741" s="10"/>
      <c r="C2741" s="59"/>
      <c r="D2741" s="87"/>
      <c r="E2741" s="89"/>
      <c r="F2741" s="89"/>
    </row>
    <row r="2742" spans="1:6" x14ac:dyDescent="0.25">
      <c r="A2742" s="10"/>
      <c r="B2742" s="10"/>
      <c r="C2742" s="59"/>
      <c r="D2742" s="87"/>
      <c r="E2742" s="89"/>
      <c r="F2742" s="89"/>
    </row>
    <row r="2743" spans="1:6" x14ac:dyDescent="0.25">
      <c r="A2743" s="10"/>
      <c r="B2743" s="10"/>
      <c r="C2743" s="59"/>
      <c r="D2743" s="87"/>
      <c r="E2743" s="89"/>
      <c r="F2743" s="89"/>
    </row>
    <row r="2744" spans="1:6" x14ac:dyDescent="0.25">
      <c r="A2744" s="10"/>
      <c r="B2744" s="10"/>
      <c r="C2744" s="59"/>
      <c r="D2744" s="87"/>
      <c r="E2744" s="89"/>
      <c r="F2744" s="89"/>
    </row>
    <row r="2745" spans="1:6" x14ac:dyDescent="0.25">
      <c r="A2745" s="10"/>
      <c r="B2745" s="10"/>
      <c r="C2745" s="59"/>
      <c r="D2745" s="87"/>
      <c r="E2745" s="89"/>
      <c r="F2745" s="89"/>
    </row>
    <row r="2746" spans="1:6" x14ac:dyDescent="0.25">
      <c r="A2746" s="10"/>
      <c r="B2746" s="10"/>
      <c r="C2746" s="59"/>
      <c r="D2746" s="87"/>
      <c r="E2746" s="89"/>
      <c r="F2746" s="89"/>
    </row>
    <row r="2747" spans="1:6" x14ac:dyDescent="0.25">
      <c r="A2747" s="10"/>
      <c r="B2747" s="10"/>
      <c r="C2747" s="59"/>
      <c r="D2747" s="87"/>
      <c r="E2747" s="89"/>
      <c r="F2747" s="89"/>
    </row>
    <row r="2748" spans="1:6" x14ac:dyDescent="0.25">
      <c r="A2748" s="10"/>
      <c r="B2748" s="10"/>
      <c r="C2748" s="59"/>
      <c r="D2748" s="87"/>
      <c r="E2748" s="89"/>
      <c r="F2748" s="89"/>
    </row>
    <row r="2749" spans="1:6" x14ac:dyDescent="0.25">
      <c r="A2749" s="10"/>
      <c r="B2749" s="10"/>
      <c r="C2749" s="59"/>
      <c r="D2749" s="87"/>
      <c r="E2749" s="89"/>
      <c r="F2749" s="89"/>
    </row>
    <row r="2750" spans="1:6" x14ac:dyDescent="0.25">
      <c r="A2750" s="10"/>
      <c r="B2750" s="10"/>
      <c r="C2750" s="59"/>
      <c r="D2750" s="87"/>
      <c r="E2750" s="89"/>
      <c r="F2750" s="89"/>
    </row>
    <row r="2751" spans="1:6" x14ac:dyDescent="0.25">
      <c r="A2751" s="10"/>
      <c r="B2751" s="10"/>
      <c r="C2751" s="59"/>
      <c r="D2751" s="87"/>
      <c r="E2751" s="89"/>
      <c r="F2751" s="89"/>
    </row>
    <row r="2752" spans="1:6" x14ac:dyDescent="0.25">
      <c r="A2752" s="10"/>
      <c r="B2752" s="10"/>
      <c r="C2752" s="59"/>
      <c r="D2752" s="87"/>
      <c r="E2752" s="89"/>
      <c r="F2752" s="89"/>
    </row>
    <row r="2753" spans="1:6" x14ac:dyDescent="0.25">
      <c r="A2753" s="10"/>
      <c r="B2753" s="10"/>
      <c r="C2753" s="59"/>
      <c r="D2753" s="87"/>
      <c r="E2753" s="89"/>
      <c r="F2753" s="89"/>
    </row>
    <row r="2754" spans="1:6" x14ac:dyDescent="0.25">
      <c r="A2754" s="10"/>
      <c r="B2754" s="10"/>
      <c r="C2754" s="59"/>
      <c r="D2754" s="87"/>
      <c r="E2754" s="89"/>
      <c r="F2754" s="89"/>
    </row>
    <row r="2755" spans="1:6" x14ac:dyDescent="0.25">
      <c r="A2755" s="10"/>
      <c r="B2755" s="10"/>
      <c r="C2755" s="59"/>
      <c r="D2755" s="87"/>
      <c r="E2755" s="89"/>
      <c r="F2755" s="89"/>
    </row>
    <row r="2756" spans="1:6" x14ac:dyDescent="0.25">
      <c r="A2756" s="10"/>
      <c r="B2756" s="10"/>
      <c r="C2756" s="59"/>
      <c r="D2756" s="87"/>
      <c r="E2756" s="89"/>
      <c r="F2756" s="89"/>
    </row>
    <row r="2757" spans="1:6" x14ac:dyDescent="0.25">
      <c r="A2757" s="10"/>
      <c r="B2757" s="10"/>
      <c r="C2757" s="59"/>
      <c r="D2757" s="87"/>
      <c r="E2757" s="89"/>
      <c r="F2757" s="89"/>
    </row>
    <row r="2758" spans="1:6" x14ac:dyDescent="0.25">
      <c r="A2758" s="10"/>
      <c r="B2758" s="10"/>
      <c r="C2758" s="59"/>
      <c r="D2758" s="87"/>
      <c r="E2758" s="89"/>
      <c r="F2758" s="89"/>
    </row>
    <row r="2759" spans="1:6" x14ac:dyDescent="0.25">
      <c r="A2759" s="10"/>
      <c r="B2759" s="10"/>
      <c r="C2759" s="59"/>
      <c r="D2759" s="87"/>
      <c r="E2759" s="89"/>
      <c r="F2759" s="89"/>
    </row>
    <row r="2760" spans="1:6" x14ac:dyDescent="0.25">
      <c r="A2760" s="10"/>
      <c r="B2760" s="10"/>
      <c r="C2760" s="59"/>
      <c r="D2760" s="87"/>
      <c r="E2760" s="89"/>
      <c r="F2760" s="89"/>
    </row>
    <row r="2761" spans="1:6" x14ac:dyDescent="0.25">
      <c r="A2761" s="10"/>
      <c r="B2761" s="10"/>
      <c r="C2761" s="59"/>
      <c r="D2761" s="87"/>
      <c r="E2761" s="89"/>
      <c r="F2761" s="89"/>
    </row>
    <row r="2762" spans="1:6" x14ac:dyDescent="0.25">
      <c r="A2762" s="10"/>
      <c r="B2762" s="10"/>
      <c r="C2762" s="59"/>
      <c r="D2762" s="87"/>
      <c r="E2762" s="89"/>
      <c r="F2762" s="89"/>
    </row>
    <row r="2763" spans="1:6" x14ac:dyDescent="0.25">
      <c r="A2763" s="10"/>
      <c r="B2763" s="10"/>
      <c r="C2763" s="59"/>
      <c r="D2763" s="87"/>
      <c r="E2763" s="89"/>
      <c r="F2763" s="89"/>
    </row>
    <row r="2764" spans="1:6" x14ac:dyDescent="0.25">
      <c r="A2764" s="10"/>
      <c r="B2764" s="10"/>
      <c r="C2764" s="59"/>
      <c r="D2764" s="87"/>
      <c r="E2764" s="89"/>
      <c r="F2764" s="89"/>
    </row>
    <row r="2765" spans="1:6" x14ac:dyDescent="0.25">
      <c r="A2765" s="10"/>
      <c r="B2765" s="10"/>
      <c r="C2765" s="59"/>
      <c r="D2765" s="87"/>
      <c r="E2765" s="89"/>
      <c r="F2765" s="89"/>
    </row>
    <row r="2766" spans="1:6" x14ac:dyDescent="0.25">
      <c r="A2766" s="10"/>
      <c r="B2766" s="10"/>
      <c r="C2766" s="59"/>
      <c r="D2766" s="87"/>
      <c r="E2766" s="89"/>
      <c r="F2766" s="89"/>
    </row>
    <row r="2767" spans="1:6" x14ac:dyDescent="0.25">
      <c r="A2767" s="10"/>
      <c r="B2767" s="10"/>
      <c r="C2767" s="59"/>
      <c r="D2767" s="87"/>
      <c r="E2767" s="89"/>
      <c r="F2767" s="89"/>
    </row>
    <row r="2768" spans="1:6" x14ac:dyDescent="0.25">
      <c r="A2768" s="10"/>
      <c r="B2768" s="10"/>
      <c r="C2768" s="59"/>
      <c r="D2768" s="87"/>
      <c r="E2768" s="89"/>
      <c r="F2768" s="89"/>
    </row>
    <row r="2769" spans="1:6" x14ac:dyDescent="0.25">
      <c r="A2769" s="10"/>
      <c r="B2769" s="10"/>
      <c r="C2769" s="59"/>
      <c r="D2769" s="87"/>
      <c r="E2769" s="89"/>
      <c r="F2769" s="89"/>
    </row>
    <row r="2770" spans="1:6" x14ac:dyDescent="0.25">
      <c r="A2770" s="10"/>
      <c r="B2770" s="10"/>
      <c r="C2770" s="59"/>
      <c r="D2770" s="87"/>
      <c r="E2770" s="89"/>
      <c r="F2770" s="89"/>
    </row>
    <row r="2771" spans="1:6" x14ac:dyDescent="0.25">
      <c r="A2771" s="10"/>
      <c r="B2771" s="10"/>
      <c r="C2771" s="59"/>
      <c r="D2771" s="87"/>
      <c r="E2771" s="89"/>
      <c r="F2771" s="89"/>
    </row>
    <row r="2772" spans="1:6" x14ac:dyDescent="0.25">
      <c r="A2772" s="10"/>
      <c r="B2772" s="10"/>
      <c r="C2772" s="59"/>
      <c r="D2772" s="87"/>
      <c r="E2772" s="89"/>
      <c r="F2772" s="89"/>
    </row>
    <row r="2773" spans="1:6" x14ac:dyDescent="0.25">
      <c r="A2773" s="10"/>
      <c r="B2773" s="10"/>
      <c r="C2773" s="59"/>
      <c r="D2773" s="87"/>
      <c r="E2773" s="89"/>
      <c r="F2773" s="89"/>
    </row>
    <row r="2774" spans="1:6" x14ac:dyDescent="0.25">
      <c r="A2774" s="10"/>
      <c r="B2774" s="10"/>
      <c r="C2774" s="59"/>
      <c r="D2774" s="87"/>
      <c r="E2774" s="89"/>
      <c r="F2774" s="89"/>
    </row>
    <row r="2775" spans="1:6" x14ac:dyDescent="0.25">
      <c r="A2775" s="10"/>
      <c r="B2775" s="10"/>
      <c r="C2775" s="59"/>
      <c r="D2775" s="87"/>
      <c r="E2775" s="89"/>
      <c r="F2775" s="89"/>
    </row>
    <row r="2776" spans="1:6" x14ac:dyDescent="0.25">
      <c r="A2776" s="10"/>
      <c r="B2776" s="10"/>
      <c r="C2776" s="59"/>
      <c r="D2776" s="87"/>
      <c r="E2776" s="89"/>
      <c r="F2776" s="89"/>
    </row>
    <row r="2777" spans="1:6" x14ac:dyDescent="0.25">
      <c r="A2777" s="10"/>
      <c r="B2777" s="10"/>
      <c r="C2777" s="59"/>
      <c r="D2777" s="87"/>
      <c r="E2777" s="89"/>
      <c r="F2777" s="89"/>
    </row>
    <row r="2778" spans="1:6" x14ac:dyDescent="0.25">
      <c r="A2778" s="10"/>
      <c r="B2778" s="10"/>
      <c r="C2778" s="59"/>
      <c r="D2778" s="87"/>
      <c r="E2778" s="89"/>
      <c r="F2778" s="89"/>
    </row>
    <row r="2779" spans="1:6" x14ac:dyDescent="0.25">
      <c r="A2779" s="10"/>
      <c r="B2779" s="10"/>
      <c r="C2779" s="59"/>
      <c r="D2779" s="87"/>
      <c r="E2779" s="89"/>
      <c r="F2779" s="89"/>
    </row>
    <row r="2780" spans="1:6" x14ac:dyDescent="0.25">
      <c r="A2780" s="10"/>
      <c r="B2780" s="10"/>
      <c r="C2780" s="59"/>
      <c r="D2780" s="87"/>
      <c r="E2780" s="89"/>
      <c r="F2780" s="89"/>
    </row>
    <row r="2781" spans="1:6" x14ac:dyDescent="0.25">
      <c r="A2781" s="10"/>
      <c r="B2781" s="10"/>
      <c r="C2781" s="59"/>
      <c r="D2781" s="87"/>
      <c r="E2781" s="89"/>
      <c r="F2781" s="89"/>
    </row>
    <row r="2782" spans="1:6" x14ac:dyDescent="0.25">
      <c r="A2782" s="10"/>
      <c r="B2782" s="10"/>
      <c r="C2782" s="59"/>
      <c r="D2782" s="87"/>
      <c r="E2782" s="89"/>
      <c r="F2782" s="89"/>
    </row>
    <row r="2783" spans="1:6" x14ac:dyDescent="0.25">
      <c r="A2783" s="10"/>
      <c r="B2783" s="10"/>
      <c r="C2783" s="59"/>
      <c r="D2783" s="87"/>
      <c r="E2783" s="89"/>
      <c r="F2783" s="89"/>
    </row>
    <row r="2784" spans="1:6" x14ac:dyDescent="0.25">
      <c r="A2784" s="10"/>
      <c r="B2784" s="10"/>
      <c r="C2784" s="59"/>
      <c r="D2784" s="87"/>
      <c r="E2784" s="89"/>
      <c r="F2784" s="89"/>
    </row>
    <row r="2785" spans="1:6" x14ac:dyDescent="0.25">
      <c r="A2785" s="10"/>
      <c r="B2785" s="10"/>
      <c r="C2785" s="59"/>
      <c r="D2785" s="87"/>
      <c r="E2785" s="89"/>
      <c r="F2785" s="89"/>
    </row>
    <row r="2786" spans="1:6" x14ac:dyDescent="0.25">
      <c r="A2786" s="10"/>
      <c r="B2786" s="10"/>
      <c r="C2786" s="59"/>
      <c r="D2786" s="87"/>
      <c r="E2786" s="89"/>
      <c r="F2786" s="89"/>
    </row>
    <row r="2787" spans="1:6" x14ac:dyDescent="0.25">
      <c r="A2787" s="10"/>
      <c r="B2787" s="10"/>
      <c r="C2787" s="59"/>
      <c r="D2787" s="87"/>
      <c r="E2787" s="89"/>
      <c r="F2787" s="89"/>
    </row>
    <row r="2788" spans="1:6" x14ac:dyDescent="0.25">
      <c r="A2788" s="10"/>
      <c r="B2788" s="10"/>
      <c r="C2788" s="59"/>
      <c r="D2788" s="87"/>
      <c r="E2788" s="89"/>
      <c r="F2788" s="89"/>
    </row>
    <row r="2789" spans="1:6" x14ac:dyDescent="0.25">
      <c r="A2789" s="10"/>
      <c r="B2789" s="10"/>
      <c r="C2789" s="59"/>
      <c r="D2789" s="87"/>
      <c r="E2789" s="89"/>
      <c r="F2789" s="89"/>
    </row>
    <row r="2790" spans="1:6" x14ac:dyDescent="0.25">
      <c r="A2790" s="10"/>
      <c r="B2790" s="10"/>
      <c r="C2790" s="59"/>
      <c r="D2790" s="87"/>
      <c r="E2790" s="89"/>
      <c r="F2790" s="89"/>
    </row>
    <row r="2791" spans="1:6" x14ac:dyDescent="0.25">
      <c r="A2791" s="10"/>
      <c r="B2791" s="10"/>
      <c r="C2791" s="59"/>
      <c r="D2791" s="87"/>
      <c r="E2791" s="89"/>
      <c r="F2791" s="89"/>
    </row>
    <row r="2792" spans="1:6" x14ac:dyDescent="0.25">
      <c r="A2792" s="10"/>
      <c r="B2792" s="10"/>
      <c r="C2792" s="59"/>
      <c r="D2792" s="87"/>
      <c r="E2792" s="89"/>
      <c r="F2792" s="89"/>
    </row>
    <row r="2793" spans="1:6" x14ac:dyDescent="0.25">
      <c r="A2793" s="10"/>
      <c r="B2793" s="10"/>
      <c r="C2793" s="59"/>
      <c r="D2793" s="87"/>
      <c r="E2793" s="89"/>
      <c r="F2793" s="89"/>
    </row>
    <row r="2794" spans="1:6" x14ac:dyDescent="0.25">
      <c r="A2794" s="10"/>
      <c r="B2794" s="10"/>
      <c r="C2794" s="59"/>
      <c r="D2794" s="87"/>
      <c r="E2794" s="89"/>
      <c r="F2794" s="89"/>
    </row>
    <row r="2795" spans="1:6" x14ac:dyDescent="0.25">
      <c r="A2795" s="10"/>
      <c r="B2795" s="10"/>
      <c r="C2795" s="59"/>
      <c r="D2795" s="87"/>
      <c r="E2795" s="89"/>
      <c r="F2795" s="89"/>
    </row>
    <row r="2796" spans="1:6" x14ac:dyDescent="0.25">
      <c r="A2796" s="10"/>
      <c r="B2796" s="10"/>
      <c r="C2796" s="59"/>
      <c r="D2796" s="87"/>
      <c r="E2796" s="89"/>
      <c r="F2796" s="89"/>
    </row>
    <row r="2797" spans="1:6" x14ac:dyDescent="0.25">
      <c r="A2797" s="10"/>
      <c r="B2797" s="10"/>
      <c r="C2797" s="59"/>
      <c r="D2797" s="87"/>
      <c r="E2797" s="89"/>
      <c r="F2797" s="89"/>
    </row>
    <row r="2798" spans="1:6" x14ac:dyDescent="0.25">
      <c r="A2798" s="10"/>
      <c r="B2798" s="10"/>
      <c r="C2798" s="59"/>
      <c r="D2798" s="87"/>
      <c r="E2798" s="89"/>
      <c r="F2798" s="89"/>
    </row>
    <row r="2799" spans="1:6" x14ac:dyDescent="0.25">
      <c r="A2799" s="10"/>
      <c r="B2799" s="10"/>
      <c r="C2799" s="59"/>
      <c r="D2799" s="87"/>
      <c r="E2799" s="89"/>
      <c r="F2799" s="89"/>
    </row>
    <row r="2800" spans="1:6" x14ac:dyDescent="0.25">
      <c r="A2800" s="10"/>
      <c r="B2800" s="10"/>
      <c r="C2800" s="59"/>
      <c r="D2800" s="87"/>
      <c r="E2800" s="89"/>
      <c r="F2800" s="89"/>
    </row>
    <row r="2801" spans="1:6" x14ac:dyDescent="0.25">
      <c r="A2801" s="10"/>
      <c r="B2801" s="10"/>
      <c r="C2801" s="59"/>
      <c r="D2801" s="87"/>
      <c r="E2801" s="89"/>
      <c r="F2801" s="89"/>
    </row>
    <row r="2802" spans="1:6" x14ac:dyDescent="0.25">
      <c r="A2802" s="10"/>
      <c r="B2802" s="10"/>
      <c r="C2802" s="59"/>
      <c r="D2802" s="87"/>
      <c r="E2802" s="89"/>
      <c r="F2802" s="89"/>
    </row>
    <row r="2803" spans="1:6" x14ac:dyDescent="0.25">
      <c r="A2803" s="10"/>
      <c r="B2803" s="10"/>
      <c r="C2803" s="59"/>
      <c r="D2803" s="87"/>
      <c r="E2803" s="89"/>
      <c r="F2803" s="89"/>
    </row>
    <row r="2804" spans="1:6" x14ac:dyDescent="0.25">
      <c r="A2804" s="10"/>
      <c r="B2804" s="10"/>
      <c r="C2804" s="59"/>
      <c r="D2804" s="87"/>
      <c r="E2804" s="89"/>
      <c r="F2804" s="89"/>
    </row>
    <row r="2805" spans="1:6" x14ac:dyDescent="0.25">
      <c r="A2805" s="10"/>
      <c r="B2805" s="10"/>
      <c r="C2805" s="59"/>
      <c r="D2805" s="87"/>
      <c r="E2805" s="89"/>
      <c r="F2805" s="89"/>
    </row>
    <row r="2806" spans="1:6" x14ac:dyDescent="0.25">
      <c r="A2806" s="10"/>
      <c r="B2806" s="10"/>
      <c r="C2806" s="59"/>
      <c r="D2806" s="87"/>
      <c r="E2806" s="89"/>
      <c r="F2806" s="89"/>
    </row>
    <row r="2807" spans="1:6" x14ac:dyDescent="0.25">
      <c r="A2807" s="10"/>
      <c r="B2807" s="10"/>
      <c r="C2807" s="59"/>
      <c r="D2807" s="87"/>
      <c r="E2807" s="89"/>
      <c r="F2807" s="89"/>
    </row>
    <row r="2808" spans="1:6" x14ac:dyDescent="0.25">
      <c r="A2808" s="10"/>
      <c r="B2808" s="10"/>
      <c r="C2808" s="59"/>
      <c r="D2808" s="87"/>
      <c r="E2808" s="89"/>
      <c r="F2808" s="89"/>
    </row>
    <row r="2809" spans="1:6" x14ac:dyDescent="0.25">
      <c r="A2809" s="10"/>
      <c r="B2809" s="10"/>
      <c r="C2809" s="59"/>
      <c r="D2809" s="87"/>
      <c r="E2809" s="89"/>
      <c r="F2809" s="89"/>
    </row>
    <row r="2810" spans="1:6" x14ac:dyDescent="0.25">
      <c r="A2810" s="10"/>
      <c r="B2810" s="10"/>
      <c r="C2810" s="59"/>
      <c r="D2810" s="87"/>
      <c r="E2810" s="89"/>
      <c r="F2810" s="89"/>
    </row>
    <row r="2811" spans="1:6" x14ac:dyDescent="0.25">
      <c r="A2811" s="10"/>
      <c r="B2811" s="10"/>
      <c r="C2811" s="59"/>
      <c r="D2811" s="87"/>
      <c r="E2811" s="89"/>
      <c r="F2811" s="89"/>
    </row>
    <row r="2812" spans="1:6" x14ac:dyDescent="0.25">
      <c r="A2812" s="10"/>
      <c r="B2812" s="10"/>
      <c r="C2812" s="59"/>
      <c r="D2812" s="87"/>
      <c r="E2812" s="89"/>
      <c r="F2812" s="89"/>
    </row>
    <row r="2813" spans="1:6" x14ac:dyDescent="0.25">
      <c r="A2813" s="10"/>
      <c r="B2813" s="10"/>
      <c r="C2813" s="59"/>
      <c r="D2813" s="87"/>
      <c r="E2813" s="89"/>
      <c r="F2813" s="89"/>
    </row>
    <row r="2814" spans="1:6" x14ac:dyDescent="0.25">
      <c r="A2814" s="10"/>
      <c r="B2814" s="10"/>
      <c r="C2814" s="59"/>
      <c r="D2814" s="87"/>
      <c r="E2814" s="89"/>
      <c r="F2814" s="89"/>
    </row>
    <row r="2815" spans="1:6" x14ac:dyDescent="0.25">
      <c r="A2815" s="10"/>
      <c r="B2815" s="10"/>
      <c r="C2815" s="59"/>
      <c r="D2815" s="87"/>
      <c r="E2815" s="89"/>
      <c r="F2815" s="89"/>
    </row>
    <row r="2816" spans="1:6" x14ac:dyDescent="0.25">
      <c r="A2816" s="10"/>
      <c r="B2816" s="10"/>
      <c r="C2816" s="59"/>
      <c r="D2816" s="87"/>
      <c r="E2816" s="89"/>
      <c r="F2816" s="89"/>
    </row>
    <row r="2817" spans="1:6" x14ac:dyDescent="0.25">
      <c r="A2817" s="10"/>
      <c r="B2817" s="10"/>
      <c r="C2817" s="59"/>
      <c r="D2817" s="87"/>
      <c r="E2817" s="89"/>
      <c r="F2817" s="89"/>
    </row>
    <row r="2818" spans="1:6" x14ac:dyDescent="0.25">
      <c r="A2818" s="10"/>
      <c r="B2818" s="10"/>
      <c r="C2818" s="59"/>
      <c r="D2818" s="87"/>
      <c r="E2818" s="89"/>
      <c r="F2818" s="89"/>
    </row>
    <row r="2819" spans="1:6" x14ac:dyDescent="0.25">
      <c r="A2819" s="10"/>
      <c r="B2819" s="10"/>
      <c r="C2819" s="59"/>
      <c r="D2819" s="87"/>
      <c r="E2819" s="89"/>
      <c r="F2819" s="89"/>
    </row>
    <row r="2820" spans="1:6" x14ac:dyDescent="0.25">
      <c r="A2820" s="10"/>
      <c r="B2820" s="10"/>
      <c r="C2820" s="59"/>
      <c r="D2820" s="87"/>
      <c r="E2820" s="89"/>
      <c r="F2820" s="89"/>
    </row>
    <row r="2821" spans="1:6" x14ac:dyDescent="0.25">
      <c r="A2821" s="10"/>
      <c r="B2821" s="10"/>
      <c r="C2821" s="59"/>
      <c r="D2821" s="87"/>
      <c r="E2821" s="89"/>
      <c r="F2821" s="89"/>
    </row>
    <row r="2822" spans="1:6" x14ac:dyDescent="0.25">
      <c r="A2822" s="10"/>
      <c r="B2822" s="10"/>
      <c r="C2822" s="59"/>
      <c r="D2822" s="87"/>
      <c r="E2822" s="89"/>
      <c r="F2822" s="89"/>
    </row>
    <row r="2823" spans="1:6" x14ac:dyDescent="0.25">
      <c r="A2823" s="10"/>
      <c r="B2823" s="10"/>
      <c r="C2823" s="59"/>
      <c r="D2823" s="87"/>
      <c r="E2823" s="89"/>
      <c r="F2823" s="89"/>
    </row>
    <row r="2824" spans="1:6" x14ac:dyDescent="0.25">
      <c r="A2824" s="10"/>
      <c r="B2824" s="10"/>
      <c r="C2824" s="59"/>
      <c r="D2824" s="87"/>
      <c r="E2824" s="89"/>
      <c r="F2824" s="89"/>
    </row>
    <row r="2825" spans="1:6" x14ac:dyDescent="0.25">
      <c r="A2825" s="10"/>
      <c r="B2825" s="10"/>
      <c r="C2825" s="59"/>
      <c r="D2825" s="87"/>
      <c r="E2825" s="89"/>
      <c r="F2825" s="89"/>
    </row>
    <row r="2826" spans="1:6" x14ac:dyDescent="0.25">
      <c r="A2826" s="10"/>
      <c r="B2826" s="10"/>
      <c r="C2826" s="59"/>
      <c r="D2826" s="87"/>
      <c r="E2826" s="89"/>
      <c r="F2826" s="89"/>
    </row>
    <row r="2827" spans="1:6" x14ac:dyDescent="0.25">
      <c r="A2827" s="10"/>
      <c r="B2827" s="10"/>
      <c r="C2827" s="59"/>
      <c r="D2827" s="87"/>
      <c r="E2827" s="89"/>
      <c r="F2827" s="89"/>
    </row>
    <row r="2828" spans="1:6" x14ac:dyDescent="0.25">
      <c r="A2828" s="10"/>
      <c r="B2828" s="10"/>
      <c r="C2828" s="59"/>
      <c r="D2828" s="87"/>
      <c r="E2828" s="89"/>
      <c r="F2828" s="89"/>
    </row>
    <row r="2829" spans="1:6" x14ac:dyDescent="0.25">
      <c r="A2829" s="10"/>
      <c r="B2829" s="10"/>
      <c r="C2829" s="59"/>
      <c r="D2829" s="87"/>
      <c r="E2829" s="89"/>
      <c r="F2829" s="89"/>
    </row>
    <row r="2830" spans="1:6" x14ac:dyDescent="0.25">
      <c r="A2830" s="10"/>
      <c r="B2830" s="10"/>
      <c r="C2830" s="59"/>
      <c r="D2830" s="87"/>
      <c r="E2830" s="89"/>
      <c r="F2830" s="89"/>
    </row>
    <row r="2831" spans="1:6" x14ac:dyDescent="0.25">
      <c r="A2831" s="10"/>
      <c r="B2831" s="10"/>
      <c r="C2831" s="59"/>
      <c r="D2831" s="87"/>
      <c r="E2831" s="89"/>
      <c r="F2831" s="89"/>
    </row>
    <row r="2832" spans="1:6" x14ac:dyDescent="0.25">
      <c r="A2832" s="10"/>
      <c r="B2832" s="10"/>
      <c r="C2832" s="59"/>
      <c r="D2832" s="87"/>
      <c r="E2832" s="89"/>
      <c r="F2832" s="89"/>
    </row>
    <row r="2833" spans="1:6" x14ac:dyDescent="0.25">
      <c r="A2833" s="10"/>
      <c r="B2833" s="10"/>
      <c r="C2833" s="59"/>
      <c r="D2833" s="87"/>
      <c r="E2833" s="89"/>
      <c r="F2833" s="89"/>
    </row>
    <row r="2834" spans="1:6" x14ac:dyDescent="0.25">
      <c r="A2834" s="10"/>
      <c r="B2834" s="10"/>
      <c r="C2834" s="59"/>
      <c r="D2834" s="87"/>
      <c r="E2834" s="89"/>
      <c r="F2834" s="89"/>
    </row>
    <row r="2835" spans="1:6" x14ac:dyDescent="0.25">
      <c r="A2835" s="10"/>
      <c r="B2835" s="10"/>
      <c r="C2835" s="59"/>
      <c r="D2835" s="87"/>
      <c r="E2835" s="89"/>
      <c r="F2835" s="89"/>
    </row>
    <row r="2836" spans="1:6" x14ac:dyDescent="0.25">
      <c r="A2836" s="10"/>
      <c r="B2836" s="10"/>
      <c r="C2836" s="59"/>
      <c r="D2836" s="87"/>
      <c r="E2836" s="89"/>
      <c r="F2836" s="89"/>
    </row>
    <row r="2837" spans="1:6" x14ac:dyDescent="0.25">
      <c r="A2837" s="10"/>
      <c r="B2837" s="10"/>
      <c r="C2837" s="59"/>
      <c r="D2837" s="87"/>
      <c r="E2837" s="89"/>
      <c r="F2837" s="89"/>
    </row>
    <row r="2838" spans="1:6" x14ac:dyDescent="0.25">
      <c r="A2838" s="10"/>
      <c r="B2838" s="10"/>
      <c r="C2838" s="59"/>
      <c r="D2838" s="87"/>
      <c r="E2838" s="89"/>
      <c r="F2838" s="89"/>
    </row>
    <row r="2839" spans="1:6" x14ac:dyDescent="0.25">
      <c r="A2839" s="10"/>
      <c r="B2839" s="10"/>
      <c r="C2839" s="59"/>
      <c r="D2839" s="87"/>
      <c r="E2839" s="89"/>
      <c r="F2839" s="89"/>
    </row>
    <row r="2840" spans="1:6" x14ac:dyDescent="0.25">
      <c r="A2840" s="10"/>
      <c r="B2840" s="10"/>
      <c r="C2840" s="59"/>
      <c r="D2840" s="87"/>
      <c r="E2840" s="89"/>
      <c r="F2840" s="89"/>
    </row>
    <row r="2841" spans="1:6" x14ac:dyDescent="0.25">
      <c r="A2841" s="10"/>
      <c r="B2841" s="10"/>
      <c r="C2841" s="59"/>
      <c r="D2841" s="87"/>
      <c r="E2841" s="89"/>
      <c r="F2841" s="89"/>
    </row>
    <row r="2842" spans="1:6" x14ac:dyDescent="0.25">
      <c r="A2842" s="10"/>
      <c r="B2842" s="10"/>
      <c r="C2842" s="59"/>
      <c r="D2842" s="87"/>
      <c r="E2842" s="89"/>
      <c r="F2842" s="89"/>
    </row>
    <row r="2843" spans="1:6" x14ac:dyDescent="0.25">
      <c r="A2843" s="10"/>
      <c r="B2843" s="10"/>
      <c r="C2843" s="59"/>
      <c r="D2843" s="87"/>
      <c r="E2843" s="89"/>
      <c r="F2843" s="89"/>
    </row>
    <row r="2844" spans="1:6" x14ac:dyDescent="0.25">
      <c r="A2844" s="10"/>
      <c r="B2844" s="10"/>
      <c r="C2844" s="59"/>
      <c r="D2844" s="87"/>
      <c r="E2844" s="89"/>
      <c r="F2844" s="89"/>
    </row>
    <row r="2845" spans="1:6" x14ac:dyDescent="0.25">
      <c r="A2845" s="10"/>
      <c r="B2845" s="10"/>
      <c r="C2845" s="59"/>
      <c r="D2845" s="87"/>
      <c r="E2845" s="89"/>
      <c r="F2845" s="89"/>
    </row>
    <row r="2846" spans="1:6" x14ac:dyDescent="0.25">
      <c r="A2846" s="10"/>
      <c r="B2846" s="10"/>
      <c r="C2846" s="59"/>
      <c r="D2846" s="87"/>
      <c r="E2846" s="89"/>
      <c r="F2846" s="89"/>
    </row>
    <row r="2847" spans="1:6" x14ac:dyDescent="0.25">
      <c r="A2847" s="10"/>
      <c r="B2847" s="10"/>
      <c r="C2847" s="59"/>
      <c r="D2847" s="87"/>
      <c r="E2847" s="89"/>
      <c r="F2847" s="89"/>
    </row>
    <row r="2848" spans="1:6" x14ac:dyDescent="0.25">
      <c r="A2848" s="10"/>
      <c r="B2848" s="10"/>
      <c r="C2848" s="59"/>
      <c r="D2848" s="87"/>
      <c r="E2848" s="89"/>
      <c r="F2848" s="89"/>
    </row>
    <row r="2849" spans="1:6" x14ac:dyDescent="0.25">
      <c r="A2849" s="10"/>
      <c r="B2849" s="10"/>
      <c r="C2849" s="59"/>
      <c r="D2849" s="87"/>
      <c r="E2849" s="89"/>
      <c r="F2849" s="89"/>
    </row>
    <row r="2850" spans="1:6" x14ac:dyDescent="0.25">
      <c r="A2850" s="10"/>
      <c r="B2850" s="10"/>
      <c r="C2850" s="59"/>
      <c r="D2850" s="87"/>
      <c r="E2850" s="89"/>
      <c r="F2850" s="89"/>
    </row>
    <row r="2851" spans="1:6" x14ac:dyDescent="0.25">
      <c r="A2851" s="10"/>
      <c r="B2851" s="10"/>
      <c r="C2851" s="59"/>
      <c r="D2851" s="87"/>
      <c r="E2851" s="89"/>
      <c r="F2851" s="89"/>
    </row>
    <row r="2852" spans="1:6" x14ac:dyDescent="0.25">
      <c r="A2852" s="10"/>
      <c r="B2852" s="10"/>
      <c r="C2852" s="59"/>
      <c r="D2852" s="87"/>
      <c r="E2852" s="89"/>
      <c r="F2852" s="89"/>
    </row>
    <row r="2853" spans="1:6" x14ac:dyDescent="0.25">
      <c r="A2853" s="10"/>
      <c r="B2853" s="10"/>
      <c r="C2853" s="59"/>
      <c r="D2853" s="87"/>
      <c r="E2853" s="89"/>
      <c r="F2853" s="89"/>
    </row>
    <row r="2854" spans="1:6" x14ac:dyDescent="0.25">
      <c r="A2854" s="10"/>
      <c r="B2854" s="10"/>
      <c r="C2854" s="59"/>
      <c r="D2854" s="87"/>
      <c r="E2854" s="89"/>
      <c r="F2854" s="89"/>
    </row>
    <row r="2855" spans="1:6" x14ac:dyDescent="0.25">
      <c r="A2855" s="10"/>
      <c r="B2855" s="10"/>
      <c r="C2855" s="59"/>
      <c r="D2855" s="87"/>
      <c r="E2855" s="89"/>
      <c r="F2855" s="89"/>
    </row>
    <row r="2856" spans="1:6" x14ac:dyDescent="0.25">
      <c r="A2856" s="10"/>
      <c r="B2856" s="10"/>
      <c r="C2856" s="59"/>
      <c r="D2856" s="87"/>
      <c r="E2856" s="89"/>
      <c r="F2856" s="89"/>
    </row>
    <row r="2857" spans="1:6" x14ac:dyDescent="0.25">
      <c r="A2857" s="10"/>
      <c r="B2857" s="10"/>
      <c r="C2857" s="59"/>
      <c r="D2857" s="87"/>
      <c r="E2857" s="89"/>
      <c r="F2857" s="89"/>
    </row>
    <row r="2858" spans="1:6" x14ac:dyDescent="0.25">
      <c r="A2858" s="10"/>
      <c r="B2858" s="10"/>
      <c r="C2858" s="59"/>
      <c r="D2858" s="87"/>
      <c r="E2858" s="89"/>
      <c r="F2858" s="89"/>
    </row>
    <row r="2859" spans="1:6" x14ac:dyDescent="0.25">
      <c r="A2859" s="10"/>
      <c r="B2859" s="10"/>
      <c r="C2859" s="59"/>
      <c r="D2859" s="87"/>
      <c r="E2859" s="89"/>
      <c r="F2859" s="89"/>
    </row>
    <row r="2860" spans="1:6" x14ac:dyDescent="0.25">
      <c r="A2860" s="10"/>
      <c r="B2860" s="10"/>
      <c r="C2860" s="59"/>
      <c r="D2860" s="87"/>
      <c r="E2860" s="89"/>
      <c r="F2860" s="89"/>
    </row>
    <row r="2861" spans="1:6" x14ac:dyDescent="0.25">
      <c r="A2861" s="10"/>
      <c r="B2861" s="10"/>
      <c r="C2861" s="59"/>
      <c r="D2861" s="87"/>
      <c r="E2861" s="89"/>
      <c r="F2861" s="89"/>
    </row>
    <row r="2862" spans="1:6" x14ac:dyDescent="0.25">
      <c r="A2862" s="10"/>
      <c r="B2862" s="10"/>
      <c r="C2862" s="59"/>
      <c r="D2862" s="87"/>
      <c r="E2862" s="89"/>
      <c r="F2862" s="89"/>
    </row>
    <row r="2863" spans="1:6" x14ac:dyDescent="0.25">
      <c r="A2863" s="10"/>
      <c r="B2863" s="10"/>
      <c r="C2863" s="59"/>
      <c r="D2863" s="87"/>
      <c r="E2863" s="89"/>
      <c r="F2863" s="89"/>
    </row>
    <row r="2864" spans="1:6" x14ac:dyDescent="0.25">
      <c r="A2864" s="10"/>
      <c r="B2864" s="10"/>
      <c r="C2864" s="59"/>
      <c r="D2864" s="87"/>
      <c r="E2864" s="89"/>
      <c r="F2864" s="89"/>
    </row>
    <row r="2865" spans="1:6" x14ac:dyDescent="0.25">
      <c r="A2865" s="10"/>
      <c r="B2865" s="10"/>
      <c r="C2865" s="59"/>
      <c r="D2865" s="87"/>
      <c r="E2865" s="89"/>
      <c r="F2865" s="89"/>
    </row>
    <row r="2866" spans="1:6" x14ac:dyDescent="0.25">
      <c r="A2866" s="10"/>
      <c r="B2866" s="10"/>
      <c r="C2866" s="59"/>
      <c r="D2866" s="87"/>
      <c r="E2866" s="89"/>
      <c r="F2866" s="89"/>
    </row>
    <row r="2867" spans="1:6" x14ac:dyDescent="0.25">
      <c r="A2867" s="10"/>
      <c r="B2867" s="10"/>
      <c r="C2867" s="59"/>
      <c r="D2867" s="87"/>
      <c r="E2867" s="89"/>
      <c r="F2867" s="89"/>
    </row>
    <row r="2868" spans="1:6" x14ac:dyDescent="0.25">
      <c r="A2868" s="10"/>
      <c r="B2868" s="10"/>
      <c r="C2868" s="59"/>
      <c r="D2868" s="87"/>
      <c r="E2868" s="89"/>
      <c r="F2868" s="89"/>
    </row>
    <row r="2869" spans="1:6" x14ac:dyDescent="0.25">
      <c r="A2869" s="10"/>
      <c r="B2869" s="10"/>
      <c r="C2869" s="59"/>
      <c r="D2869" s="87"/>
      <c r="E2869" s="89"/>
      <c r="F2869" s="89"/>
    </row>
    <row r="2870" spans="1:6" x14ac:dyDescent="0.25">
      <c r="A2870" s="10"/>
      <c r="B2870" s="10"/>
      <c r="C2870" s="59"/>
      <c r="D2870" s="87"/>
      <c r="E2870" s="89"/>
      <c r="F2870" s="89"/>
    </row>
    <row r="2871" spans="1:6" x14ac:dyDescent="0.25">
      <c r="A2871" s="10"/>
      <c r="B2871" s="10"/>
      <c r="C2871" s="59"/>
      <c r="D2871" s="87"/>
      <c r="E2871" s="89"/>
      <c r="F2871" s="89"/>
    </row>
    <row r="2872" spans="1:6" x14ac:dyDescent="0.25">
      <c r="A2872" s="10"/>
      <c r="B2872" s="10"/>
      <c r="C2872" s="59"/>
      <c r="D2872" s="87"/>
      <c r="E2872" s="89"/>
      <c r="F2872" s="89"/>
    </row>
    <row r="2873" spans="1:6" x14ac:dyDescent="0.25">
      <c r="A2873" s="10"/>
      <c r="B2873" s="10"/>
      <c r="C2873" s="59"/>
      <c r="D2873" s="87"/>
      <c r="E2873" s="89"/>
      <c r="F2873" s="89"/>
    </row>
    <row r="2874" spans="1:6" x14ac:dyDescent="0.25">
      <c r="A2874" s="10"/>
      <c r="B2874" s="10"/>
      <c r="C2874" s="59"/>
      <c r="D2874" s="87"/>
      <c r="E2874" s="89"/>
      <c r="F2874" s="89"/>
    </row>
    <row r="2875" spans="1:6" x14ac:dyDescent="0.25">
      <c r="A2875" s="10"/>
      <c r="B2875" s="10"/>
      <c r="C2875" s="59"/>
      <c r="D2875" s="87"/>
      <c r="E2875" s="89"/>
      <c r="F2875" s="89"/>
    </row>
    <row r="2876" spans="1:6" x14ac:dyDescent="0.25">
      <c r="A2876" s="10"/>
      <c r="B2876" s="10"/>
      <c r="C2876" s="59"/>
      <c r="D2876" s="87"/>
      <c r="E2876" s="89"/>
      <c r="F2876" s="89"/>
    </row>
    <row r="2877" spans="1:6" x14ac:dyDescent="0.25">
      <c r="A2877" s="10"/>
      <c r="B2877" s="10"/>
      <c r="C2877" s="59"/>
      <c r="D2877" s="87"/>
      <c r="E2877" s="89"/>
      <c r="F2877" s="89"/>
    </row>
    <row r="2878" spans="1:6" x14ac:dyDescent="0.25">
      <c r="A2878" s="10"/>
      <c r="B2878" s="10"/>
      <c r="C2878" s="59"/>
      <c r="D2878" s="87"/>
      <c r="E2878" s="89"/>
      <c r="F2878" s="89"/>
    </row>
    <row r="2879" spans="1:6" x14ac:dyDescent="0.25">
      <c r="A2879" s="10"/>
      <c r="B2879" s="10"/>
      <c r="C2879" s="59"/>
      <c r="D2879" s="87"/>
      <c r="E2879" s="89"/>
      <c r="F2879" s="89"/>
    </row>
    <row r="2880" spans="1:6" x14ac:dyDescent="0.25">
      <c r="A2880" s="10"/>
      <c r="B2880" s="10"/>
      <c r="C2880" s="59"/>
      <c r="D2880" s="87"/>
      <c r="E2880" s="89"/>
      <c r="F2880" s="89"/>
    </row>
    <row r="2881" spans="1:6" x14ac:dyDescent="0.25">
      <c r="A2881" s="10"/>
      <c r="B2881" s="10"/>
      <c r="C2881" s="59"/>
      <c r="D2881" s="87"/>
      <c r="E2881" s="89"/>
      <c r="F2881" s="89"/>
    </row>
    <row r="2882" spans="1:6" x14ac:dyDescent="0.25">
      <c r="A2882" s="10"/>
      <c r="B2882" s="10"/>
      <c r="C2882" s="59"/>
      <c r="D2882" s="87"/>
      <c r="E2882" s="89"/>
      <c r="F2882" s="89"/>
    </row>
    <row r="2883" spans="1:6" x14ac:dyDescent="0.25">
      <c r="A2883" s="10"/>
      <c r="B2883" s="10"/>
      <c r="C2883" s="59"/>
      <c r="D2883" s="87"/>
      <c r="E2883" s="89"/>
      <c r="F2883" s="89"/>
    </row>
    <row r="2884" spans="1:6" x14ac:dyDescent="0.25">
      <c r="A2884" s="10"/>
      <c r="B2884" s="10"/>
      <c r="C2884" s="59"/>
      <c r="D2884" s="87"/>
      <c r="E2884" s="89"/>
      <c r="F2884" s="89"/>
    </row>
    <row r="2885" spans="1:6" x14ac:dyDescent="0.25">
      <c r="A2885" s="10"/>
      <c r="B2885" s="10"/>
      <c r="C2885" s="59"/>
      <c r="D2885" s="87"/>
      <c r="E2885" s="89"/>
      <c r="F2885" s="89"/>
    </row>
    <row r="2886" spans="1:6" x14ac:dyDescent="0.25">
      <c r="A2886" s="10"/>
      <c r="B2886" s="10"/>
      <c r="C2886" s="59"/>
      <c r="D2886" s="87"/>
      <c r="E2886" s="89"/>
      <c r="F2886" s="89"/>
    </row>
    <row r="2887" spans="1:6" x14ac:dyDescent="0.25">
      <c r="A2887" s="10"/>
      <c r="B2887" s="10"/>
      <c r="C2887" s="59"/>
      <c r="D2887" s="87"/>
      <c r="E2887" s="89"/>
      <c r="F2887" s="89"/>
    </row>
    <row r="2888" spans="1:6" x14ac:dyDescent="0.25">
      <c r="A2888" s="10"/>
      <c r="B2888" s="10"/>
      <c r="C2888" s="59"/>
      <c r="D2888" s="87"/>
      <c r="E2888" s="89"/>
      <c r="F2888" s="89"/>
    </row>
    <row r="2889" spans="1:6" x14ac:dyDescent="0.25">
      <c r="A2889" s="10"/>
      <c r="B2889" s="10"/>
      <c r="C2889" s="59"/>
      <c r="D2889" s="87"/>
      <c r="E2889" s="89"/>
      <c r="F2889" s="89"/>
    </row>
    <row r="2890" spans="1:6" x14ac:dyDescent="0.25">
      <c r="A2890" s="10"/>
      <c r="B2890" s="10"/>
      <c r="C2890" s="59"/>
      <c r="D2890" s="87"/>
      <c r="E2890" s="89"/>
      <c r="F2890" s="89"/>
    </row>
    <row r="2891" spans="1:6" x14ac:dyDescent="0.25">
      <c r="A2891" s="10"/>
      <c r="B2891" s="10"/>
      <c r="C2891" s="59"/>
      <c r="D2891" s="87"/>
      <c r="E2891" s="89"/>
      <c r="F2891" s="89"/>
    </row>
    <row r="2892" spans="1:6" x14ac:dyDescent="0.25">
      <c r="A2892" s="10"/>
      <c r="B2892" s="10"/>
      <c r="C2892" s="59"/>
      <c r="D2892" s="87"/>
      <c r="E2892" s="89"/>
      <c r="F2892" s="89"/>
    </row>
    <row r="2893" spans="1:6" x14ac:dyDescent="0.25">
      <c r="A2893" s="10"/>
      <c r="B2893" s="10"/>
      <c r="C2893" s="59"/>
      <c r="D2893" s="87"/>
      <c r="E2893" s="89"/>
      <c r="F2893" s="89"/>
    </row>
    <row r="2894" spans="1:6" x14ac:dyDescent="0.25">
      <c r="A2894" s="10"/>
      <c r="B2894" s="10"/>
      <c r="C2894" s="59"/>
      <c r="D2894" s="87"/>
      <c r="E2894" s="89"/>
      <c r="F2894" s="89"/>
    </row>
    <row r="2895" spans="1:6" x14ac:dyDescent="0.25">
      <c r="A2895" s="10"/>
      <c r="B2895" s="10"/>
      <c r="C2895" s="59"/>
      <c r="D2895" s="87"/>
      <c r="E2895" s="89"/>
      <c r="F2895" s="89"/>
    </row>
    <row r="2896" spans="1:6" x14ac:dyDescent="0.25">
      <c r="A2896" s="10"/>
      <c r="B2896" s="10"/>
      <c r="C2896" s="59"/>
      <c r="D2896" s="87"/>
      <c r="E2896" s="89"/>
      <c r="F2896" s="89"/>
    </row>
    <row r="2897" spans="1:6" x14ac:dyDescent="0.25">
      <c r="A2897" s="10"/>
      <c r="B2897" s="10"/>
      <c r="C2897" s="59"/>
      <c r="D2897" s="87"/>
      <c r="E2897" s="89"/>
      <c r="F2897" s="89"/>
    </row>
    <row r="2898" spans="1:6" x14ac:dyDescent="0.25">
      <c r="A2898" s="10"/>
      <c r="B2898" s="10"/>
      <c r="C2898" s="59"/>
      <c r="D2898" s="87"/>
      <c r="E2898" s="89"/>
      <c r="F2898" s="89"/>
    </row>
    <row r="2899" spans="1:6" x14ac:dyDescent="0.25">
      <c r="A2899" s="10"/>
      <c r="B2899" s="10"/>
      <c r="C2899" s="59"/>
      <c r="D2899" s="87"/>
      <c r="E2899" s="89"/>
      <c r="F2899" s="89"/>
    </row>
    <row r="2900" spans="1:6" x14ac:dyDescent="0.25">
      <c r="A2900" s="10"/>
      <c r="B2900" s="10"/>
      <c r="C2900" s="59"/>
      <c r="D2900" s="87"/>
      <c r="E2900" s="89"/>
      <c r="F2900" s="89"/>
    </row>
    <row r="2901" spans="1:6" x14ac:dyDescent="0.25">
      <c r="A2901" s="10"/>
      <c r="B2901" s="10"/>
      <c r="C2901" s="59"/>
      <c r="D2901" s="87"/>
      <c r="E2901" s="89"/>
      <c r="F2901" s="89"/>
    </row>
    <row r="2902" spans="1:6" x14ac:dyDescent="0.25">
      <c r="A2902" s="10"/>
      <c r="B2902" s="10"/>
      <c r="C2902" s="59"/>
      <c r="D2902" s="87"/>
      <c r="E2902" s="89"/>
      <c r="F2902" s="89"/>
    </row>
    <row r="2903" spans="1:6" x14ac:dyDescent="0.25">
      <c r="A2903" s="10"/>
      <c r="B2903" s="10"/>
      <c r="C2903" s="59"/>
      <c r="D2903" s="87"/>
      <c r="E2903" s="89"/>
      <c r="F2903" s="89"/>
    </row>
    <row r="2904" spans="1:6" x14ac:dyDescent="0.25">
      <c r="A2904" s="10"/>
      <c r="B2904" s="10"/>
      <c r="C2904" s="59"/>
      <c r="D2904" s="87"/>
      <c r="E2904" s="89"/>
      <c r="F2904" s="89"/>
    </row>
    <row r="2905" spans="1:6" x14ac:dyDescent="0.25">
      <c r="A2905" s="10"/>
      <c r="B2905" s="10"/>
      <c r="C2905" s="59"/>
      <c r="D2905" s="87"/>
      <c r="E2905" s="89"/>
      <c r="F2905" s="89"/>
    </row>
    <row r="2906" spans="1:6" x14ac:dyDescent="0.25">
      <c r="A2906" s="10"/>
      <c r="B2906" s="10"/>
      <c r="C2906" s="59"/>
      <c r="D2906" s="87"/>
      <c r="E2906" s="89"/>
      <c r="F2906" s="89"/>
    </row>
    <row r="2907" spans="1:6" x14ac:dyDescent="0.25">
      <c r="A2907" s="10"/>
      <c r="B2907" s="10"/>
      <c r="C2907" s="59"/>
      <c r="D2907" s="87"/>
      <c r="E2907" s="89"/>
      <c r="F2907" s="89"/>
    </row>
    <row r="2908" spans="1:6" x14ac:dyDescent="0.25">
      <c r="A2908" s="10"/>
      <c r="B2908" s="10"/>
      <c r="C2908" s="59"/>
      <c r="D2908" s="87"/>
      <c r="E2908" s="89"/>
      <c r="F2908" s="89"/>
    </row>
    <row r="2909" spans="1:6" x14ac:dyDescent="0.25">
      <c r="A2909" s="10"/>
      <c r="B2909" s="10"/>
      <c r="C2909" s="59"/>
      <c r="D2909" s="87"/>
      <c r="E2909" s="89"/>
      <c r="F2909" s="89"/>
    </row>
    <row r="2910" spans="1:6" x14ac:dyDescent="0.25">
      <c r="A2910" s="10"/>
      <c r="B2910" s="10"/>
      <c r="C2910" s="59"/>
      <c r="D2910" s="87"/>
      <c r="E2910" s="89"/>
      <c r="F2910" s="89"/>
    </row>
    <row r="2911" spans="1:6" x14ac:dyDescent="0.25">
      <c r="A2911" s="10"/>
      <c r="B2911" s="10"/>
      <c r="C2911" s="59"/>
      <c r="D2911" s="87"/>
      <c r="E2911" s="89"/>
      <c r="F2911" s="89"/>
    </row>
    <row r="2912" spans="1:6" x14ac:dyDescent="0.25">
      <c r="A2912" s="10"/>
      <c r="B2912" s="10"/>
      <c r="C2912" s="59"/>
      <c r="D2912" s="87"/>
      <c r="E2912" s="89"/>
      <c r="F2912" s="89"/>
    </row>
    <row r="2913" spans="1:6" x14ac:dyDescent="0.25">
      <c r="A2913" s="10"/>
      <c r="B2913" s="10"/>
      <c r="C2913" s="59"/>
      <c r="D2913" s="87"/>
      <c r="E2913" s="89"/>
      <c r="F2913" s="89"/>
    </row>
    <row r="2914" spans="1:6" x14ac:dyDescent="0.25">
      <c r="A2914" s="10"/>
      <c r="B2914" s="10"/>
      <c r="C2914" s="59"/>
      <c r="D2914" s="87"/>
      <c r="E2914" s="89"/>
      <c r="F2914" s="89"/>
    </row>
    <row r="2915" spans="1:6" x14ac:dyDescent="0.25">
      <c r="A2915" s="10"/>
      <c r="B2915" s="10"/>
      <c r="C2915" s="59"/>
      <c r="D2915" s="87"/>
      <c r="E2915" s="89"/>
      <c r="F2915" s="89"/>
    </row>
    <row r="2916" spans="1:6" x14ac:dyDescent="0.25">
      <c r="A2916" s="10"/>
      <c r="B2916" s="10"/>
      <c r="C2916" s="59"/>
      <c r="D2916" s="87"/>
      <c r="E2916" s="89"/>
      <c r="F2916" s="89"/>
    </row>
    <row r="2917" spans="1:6" x14ac:dyDescent="0.25">
      <c r="A2917" s="10"/>
      <c r="B2917" s="10"/>
      <c r="C2917" s="59"/>
      <c r="D2917" s="87"/>
      <c r="E2917" s="89"/>
      <c r="F2917" s="89"/>
    </row>
    <row r="2918" spans="1:6" x14ac:dyDescent="0.25">
      <c r="A2918" s="10"/>
      <c r="B2918" s="10"/>
      <c r="C2918" s="59"/>
      <c r="D2918" s="87"/>
      <c r="E2918" s="89"/>
      <c r="F2918" s="89"/>
    </row>
    <row r="2919" spans="1:6" x14ac:dyDescent="0.25">
      <c r="A2919" s="10"/>
      <c r="B2919" s="10"/>
      <c r="C2919" s="59"/>
      <c r="D2919" s="87"/>
      <c r="E2919" s="89"/>
      <c r="F2919" s="89"/>
    </row>
    <row r="2920" spans="1:6" x14ac:dyDescent="0.25">
      <c r="A2920" s="10"/>
      <c r="B2920" s="10"/>
      <c r="C2920" s="59"/>
      <c r="D2920" s="87"/>
      <c r="E2920" s="89"/>
      <c r="F2920" s="89"/>
    </row>
    <row r="2921" spans="1:6" x14ac:dyDescent="0.25">
      <c r="A2921" s="10"/>
      <c r="B2921" s="10"/>
      <c r="C2921" s="59"/>
      <c r="D2921" s="87"/>
      <c r="E2921" s="89"/>
      <c r="F2921" s="89"/>
    </row>
    <row r="2922" spans="1:6" x14ac:dyDescent="0.25">
      <c r="A2922" s="10"/>
      <c r="B2922" s="10"/>
      <c r="C2922" s="59"/>
      <c r="D2922" s="87"/>
      <c r="E2922" s="89"/>
      <c r="F2922" s="89"/>
    </row>
    <row r="2923" spans="1:6" x14ac:dyDescent="0.25">
      <c r="A2923" s="10"/>
      <c r="B2923" s="10"/>
      <c r="C2923" s="59"/>
      <c r="D2923" s="87"/>
      <c r="E2923" s="89"/>
      <c r="F2923" s="89"/>
    </row>
    <row r="2924" spans="1:6" x14ac:dyDescent="0.25">
      <c r="A2924" s="10"/>
      <c r="B2924" s="10"/>
      <c r="C2924" s="59"/>
      <c r="D2924" s="87"/>
      <c r="E2924" s="89"/>
      <c r="F2924" s="89"/>
    </row>
    <row r="2925" spans="1:6" x14ac:dyDescent="0.25">
      <c r="A2925" s="10"/>
      <c r="B2925" s="10"/>
      <c r="C2925" s="59"/>
      <c r="D2925" s="87"/>
      <c r="E2925" s="89"/>
      <c r="F2925" s="89"/>
    </row>
    <row r="2926" spans="1:6" x14ac:dyDescent="0.25">
      <c r="A2926" s="10"/>
      <c r="B2926" s="10"/>
      <c r="C2926" s="59"/>
      <c r="D2926" s="87"/>
      <c r="E2926" s="89"/>
      <c r="F2926" s="89"/>
    </row>
    <row r="2927" spans="1:6" x14ac:dyDescent="0.25">
      <c r="A2927" s="10"/>
      <c r="B2927" s="10"/>
      <c r="C2927" s="59"/>
      <c r="D2927" s="87"/>
      <c r="E2927" s="89"/>
      <c r="F2927" s="89"/>
    </row>
    <row r="2928" spans="1:6" x14ac:dyDescent="0.25">
      <c r="A2928" s="10"/>
      <c r="B2928" s="10"/>
      <c r="C2928" s="59"/>
      <c r="D2928" s="87"/>
      <c r="E2928" s="89"/>
      <c r="F2928" s="89"/>
    </row>
    <row r="2929" spans="1:6" x14ac:dyDescent="0.25">
      <c r="A2929" s="10"/>
      <c r="B2929" s="10"/>
      <c r="C2929" s="59"/>
      <c r="D2929" s="87"/>
      <c r="E2929" s="89"/>
      <c r="F2929" s="89"/>
    </row>
    <row r="2930" spans="1:6" x14ac:dyDescent="0.25">
      <c r="A2930" s="10"/>
      <c r="B2930" s="10"/>
      <c r="C2930" s="59"/>
      <c r="D2930" s="87"/>
      <c r="E2930" s="89"/>
      <c r="F2930" s="89"/>
    </row>
    <row r="2931" spans="1:6" x14ac:dyDescent="0.25">
      <c r="A2931" s="10"/>
      <c r="B2931" s="10"/>
      <c r="C2931" s="59"/>
      <c r="D2931" s="87"/>
      <c r="E2931" s="89"/>
      <c r="F2931" s="89"/>
    </row>
    <row r="2932" spans="1:6" x14ac:dyDescent="0.25">
      <c r="A2932" s="10"/>
      <c r="B2932" s="10"/>
      <c r="C2932" s="59"/>
      <c r="D2932" s="87"/>
      <c r="E2932" s="89"/>
      <c r="F2932" s="89"/>
    </row>
    <row r="2933" spans="1:6" x14ac:dyDescent="0.25">
      <c r="A2933" s="10"/>
      <c r="B2933" s="10"/>
      <c r="C2933" s="59"/>
      <c r="D2933" s="87"/>
      <c r="E2933" s="89"/>
      <c r="F2933" s="89"/>
    </row>
    <row r="2934" spans="1:6" x14ac:dyDescent="0.25">
      <c r="A2934" s="10"/>
      <c r="B2934" s="10"/>
      <c r="C2934" s="59"/>
      <c r="D2934" s="87"/>
      <c r="E2934" s="89"/>
      <c r="F2934" s="89"/>
    </row>
    <row r="2935" spans="1:6" x14ac:dyDescent="0.25">
      <c r="A2935" s="10"/>
      <c r="B2935" s="10"/>
      <c r="C2935" s="59"/>
      <c r="D2935" s="87"/>
      <c r="E2935" s="89"/>
      <c r="F2935" s="89"/>
    </row>
    <row r="2936" spans="1:6" x14ac:dyDescent="0.25">
      <c r="A2936" s="10"/>
      <c r="B2936" s="10"/>
      <c r="C2936" s="59"/>
      <c r="D2936" s="87"/>
      <c r="E2936" s="89"/>
      <c r="F2936" s="89"/>
    </row>
    <row r="2937" spans="1:6" x14ac:dyDescent="0.25">
      <c r="A2937" s="10"/>
      <c r="B2937" s="10"/>
      <c r="C2937" s="59"/>
      <c r="D2937" s="87"/>
      <c r="E2937" s="89"/>
      <c r="F2937" s="89"/>
    </row>
    <row r="2938" spans="1:6" x14ac:dyDescent="0.25">
      <c r="A2938" s="10"/>
      <c r="B2938" s="10"/>
      <c r="C2938" s="59"/>
      <c r="D2938" s="87"/>
      <c r="E2938" s="89"/>
      <c r="F2938" s="89"/>
    </row>
    <row r="2939" spans="1:6" x14ac:dyDescent="0.25">
      <c r="A2939" s="10"/>
      <c r="B2939" s="10"/>
      <c r="C2939" s="59"/>
      <c r="D2939" s="87"/>
      <c r="E2939" s="89"/>
      <c r="F2939" s="89"/>
    </row>
    <row r="2940" spans="1:6" x14ac:dyDescent="0.25">
      <c r="A2940" s="10"/>
      <c r="B2940" s="10"/>
      <c r="C2940" s="59"/>
      <c r="D2940" s="87"/>
      <c r="E2940" s="89"/>
      <c r="F2940" s="89"/>
    </row>
    <row r="2941" spans="1:6" x14ac:dyDescent="0.25">
      <c r="A2941" s="10"/>
      <c r="B2941" s="10"/>
      <c r="C2941" s="59"/>
      <c r="D2941" s="87"/>
      <c r="E2941" s="89"/>
      <c r="F2941" s="89"/>
    </row>
    <row r="2942" spans="1:6" x14ac:dyDescent="0.25">
      <c r="A2942" s="10"/>
      <c r="B2942" s="10"/>
      <c r="C2942" s="59"/>
      <c r="D2942" s="87"/>
      <c r="E2942" s="89"/>
      <c r="F2942" s="89"/>
    </row>
    <row r="2943" spans="1:6" x14ac:dyDescent="0.25">
      <c r="A2943" s="10"/>
      <c r="B2943" s="10"/>
      <c r="C2943" s="59"/>
      <c r="D2943" s="87"/>
      <c r="E2943" s="89"/>
      <c r="F2943" s="89"/>
    </row>
    <row r="2944" spans="1:6" x14ac:dyDescent="0.25">
      <c r="A2944" s="10"/>
      <c r="B2944" s="10"/>
      <c r="C2944" s="59"/>
      <c r="D2944" s="87"/>
      <c r="E2944" s="89"/>
      <c r="F2944" s="89"/>
    </row>
    <row r="2945" spans="1:6" x14ac:dyDescent="0.25">
      <c r="A2945" s="10"/>
      <c r="B2945" s="10"/>
      <c r="C2945" s="59"/>
      <c r="D2945" s="87"/>
      <c r="E2945" s="89"/>
      <c r="F2945" s="89"/>
    </row>
    <row r="2946" spans="1:6" x14ac:dyDescent="0.25">
      <c r="A2946" s="10"/>
      <c r="B2946" s="10"/>
      <c r="C2946" s="59"/>
      <c r="D2946" s="87"/>
      <c r="E2946" s="89"/>
      <c r="F2946" s="89"/>
    </row>
    <row r="2947" spans="1:6" x14ac:dyDescent="0.25">
      <c r="A2947" s="10"/>
      <c r="B2947" s="10"/>
      <c r="C2947" s="59"/>
      <c r="D2947" s="87"/>
      <c r="E2947" s="89"/>
      <c r="F2947" s="89"/>
    </row>
    <row r="2948" spans="1:6" x14ac:dyDescent="0.25">
      <c r="A2948" s="10"/>
      <c r="B2948" s="10"/>
      <c r="C2948" s="59"/>
      <c r="D2948" s="87"/>
      <c r="E2948" s="89"/>
      <c r="F2948" s="89"/>
    </row>
    <row r="2949" spans="1:6" x14ac:dyDescent="0.25">
      <c r="A2949" s="10"/>
      <c r="B2949" s="10"/>
      <c r="C2949" s="59"/>
      <c r="D2949" s="87"/>
      <c r="E2949" s="89"/>
      <c r="F2949" s="89"/>
    </row>
    <row r="2950" spans="1:6" x14ac:dyDescent="0.25">
      <c r="A2950" s="10"/>
      <c r="B2950" s="10"/>
      <c r="C2950" s="59"/>
      <c r="D2950" s="87"/>
      <c r="E2950" s="89"/>
      <c r="F2950" s="89"/>
    </row>
    <row r="2951" spans="1:6" x14ac:dyDescent="0.25">
      <c r="A2951" s="10"/>
      <c r="B2951" s="10"/>
      <c r="C2951" s="59"/>
      <c r="D2951" s="87"/>
      <c r="E2951" s="89"/>
      <c r="F2951" s="89"/>
    </row>
    <row r="2952" spans="1:6" x14ac:dyDescent="0.25">
      <c r="A2952" s="10"/>
      <c r="B2952" s="10"/>
      <c r="C2952" s="59"/>
      <c r="D2952" s="87"/>
      <c r="E2952" s="89"/>
      <c r="F2952" s="89"/>
    </row>
    <row r="2953" spans="1:6" x14ac:dyDescent="0.25">
      <c r="A2953" s="10"/>
      <c r="B2953" s="10"/>
      <c r="C2953" s="59"/>
      <c r="D2953" s="87"/>
      <c r="E2953" s="89"/>
      <c r="F2953" s="89"/>
    </row>
    <row r="2954" spans="1:6" x14ac:dyDescent="0.25">
      <c r="A2954" s="10"/>
      <c r="B2954" s="10"/>
      <c r="C2954" s="59"/>
      <c r="D2954" s="87"/>
      <c r="E2954" s="89"/>
      <c r="F2954" s="89"/>
    </row>
    <row r="2955" spans="1:6" x14ac:dyDescent="0.25">
      <c r="A2955" s="10"/>
      <c r="B2955" s="10"/>
      <c r="C2955" s="59"/>
      <c r="D2955" s="87"/>
      <c r="E2955" s="89"/>
      <c r="F2955" s="89"/>
    </row>
    <row r="2956" spans="1:6" x14ac:dyDescent="0.25">
      <c r="A2956" s="10"/>
      <c r="B2956" s="10"/>
      <c r="C2956" s="59"/>
      <c r="D2956" s="87"/>
      <c r="E2956" s="89"/>
      <c r="F2956" s="89"/>
    </row>
    <row r="2957" spans="1:6" x14ac:dyDescent="0.25">
      <c r="A2957" s="10"/>
      <c r="B2957" s="10"/>
      <c r="C2957" s="59"/>
      <c r="D2957" s="87"/>
      <c r="E2957" s="89"/>
      <c r="F2957" s="89"/>
    </row>
    <row r="2958" spans="1:6" x14ac:dyDescent="0.25">
      <c r="A2958" s="10"/>
      <c r="B2958" s="10"/>
      <c r="C2958" s="59"/>
      <c r="D2958" s="87"/>
      <c r="E2958" s="89"/>
      <c r="F2958" s="89"/>
    </row>
    <row r="2959" spans="1:6" x14ac:dyDescent="0.25">
      <c r="A2959" s="10"/>
      <c r="B2959" s="10"/>
      <c r="C2959" s="59"/>
      <c r="D2959" s="87"/>
      <c r="E2959" s="89"/>
      <c r="F2959" s="89"/>
    </row>
    <row r="2960" spans="1:6" x14ac:dyDescent="0.25">
      <c r="A2960" s="10"/>
      <c r="B2960" s="10"/>
      <c r="C2960" s="59"/>
      <c r="D2960" s="87"/>
      <c r="E2960" s="89"/>
      <c r="F2960" s="89"/>
    </row>
    <row r="2961" spans="1:6" x14ac:dyDescent="0.25">
      <c r="A2961" s="10"/>
      <c r="B2961" s="10"/>
      <c r="C2961" s="59"/>
      <c r="D2961" s="87"/>
      <c r="E2961" s="89"/>
      <c r="F2961" s="89"/>
    </row>
    <row r="2962" spans="1:6" x14ac:dyDescent="0.25">
      <c r="A2962" s="10"/>
      <c r="B2962" s="10"/>
      <c r="C2962" s="59"/>
      <c r="D2962" s="87"/>
      <c r="E2962" s="89"/>
      <c r="F2962" s="89"/>
    </row>
    <row r="2963" spans="1:6" x14ac:dyDescent="0.25">
      <c r="A2963" s="10"/>
      <c r="B2963" s="10"/>
      <c r="C2963" s="59"/>
      <c r="D2963" s="87"/>
      <c r="E2963" s="89"/>
      <c r="F2963" s="89"/>
    </row>
    <row r="2964" spans="1:6" x14ac:dyDescent="0.25">
      <c r="A2964" s="10"/>
      <c r="B2964" s="10"/>
      <c r="C2964" s="59"/>
      <c r="D2964" s="87"/>
      <c r="E2964" s="89"/>
      <c r="F2964" s="89"/>
    </row>
    <row r="2965" spans="1:6" x14ac:dyDescent="0.25">
      <c r="A2965" s="10"/>
      <c r="B2965" s="10"/>
      <c r="C2965" s="59"/>
      <c r="D2965" s="87"/>
      <c r="E2965" s="89"/>
      <c r="F2965" s="89"/>
    </row>
    <row r="2966" spans="1:6" x14ac:dyDescent="0.25">
      <c r="A2966" s="10"/>
      <c r="B2966" s="10"/>
      <c r="C2966" s="59"/>
      <c r="D2966" s="87"/>
      <c r="E2966" s="89"/>
      <c r="F2966" s="89"/>
    </row>
    <row r="2967" spans="1:6" x14ac:dyDescent="0.25">
      <c r="A2967" s="10"/>
      <c r="B2967" s="10"/>
      <c r="C2967" s="59"/>
      <c r="D2967" s="87"/>
      <c r="E2967" s="89"/>
      <c r="F2967" s="89"/>
    </row>
    <row r="2968" spans="1:6" x14ac:dyDescent="0.25">
      <c r="A2968" s="10"/>
      <c r="B2968" s="10"/>
      <c r="C2968" s="59"/>
      <c r="D2968" s="87"/>
      <c r="E2968" s="89"/>
      <c r="F2968" s="89"/>
    </row>
    <row r="2969" spans="1:6" x14ac:dyDescent="0.25">
      <c r="A2969" s="10"/>
      <c r="B2969" s="10"/>
      <c r="C2969" s="59"/>
      <c r="D2969" s="87"/>
      <c r="E2969" s="89"/>
      <c r="F2969" s="89"/>
    </row>
    <row r="2970" spans="1:6" x14ac:dyDescent="0.25">
      <c r="A2970" s="10"/>
      <c r="B2970" s="10"/>
      <c r="C2970" s="59"/>
      <c r="D2970" s="87"/>
      <c r="E2970" s="89"/>
      <c r="F2970" s="89"/>
    </row>
    <row r="2971" spans="1:6" x14ac:dyDescent="0.25">
      <c r="A2971" s="10"/>
      <c r="B2971" s="10"/>
      <c r="C2971" s="59"/>
      <c r="D2971" s="87"/>
      <c r="E2971" s="89"/>
      <c r="F2971" s="89"/>
    </row>
    <row r="2972" spans="1:6" x14ac:dyDescent="0.25">
      <c r="A2972" s="10"/>
      <c r="B2972" s="10"/>
      <c r="C2972" s="59"/>
      <c r="D2972" s="87"/>
      <c r="E2972" s="89"/>
      <c r="F2972" s="89"/>
    </row>
    <row r="2973" spans="1:6" x14ac:dyDescent="0.25">
      <c r="A2973" s="10"/>
      <c r="B2973" s="10"/>
      <c r="C2973" s="59"/>
      <c r="D2973" s="87"/>
      <c r="E2973" s="89"/>
      <c r="F2973" s="89"/>
    </row>
    <row r="2974" spans="1:6" x14ac:dyDescent="0.25">
      <c r="A2974" s="10"/>
      <c r="B2974" s="10"/>
      <c r="C2974" s="59"/>
      <c r="D2974" s="87"/>
      <c r="E2974" s="89"/>
      <c r="F2974" s="89"/>
    </row>
    <row r="2975" spans="1:6" x14ac:dyDescent="0.25">
      <c r="A2975" s="10"/>
      <c r="B2975" s="10"/>
      <c r="C2975" s="59"/>
      <c r="D2975" s="87"/>
      <c r="E2975" s="89"/>
      <c r="F2975" s="89"/>
    </row>
    <row r="2976" spans="1:6" x14ac:dyDescent="0.25">
      <c r="A2976" s="10"/>
      <c r="B2976" s="10"/>
      <c r="C2976" s="59"/>
      <c r="D2976" s="87"/>
      <c r="E2976" s="89"/>
      <c r="F2976" s="89"/>
    </row>
    <row r="2977" spans="1:6" x14ac:dyDescent="0.25">
      <c r="A2977" s="10"/>
      <c r="B2977" s="10"/>
      <c r="C2977" s="59"/>
      <c r="D2977" s="87"/>
      <c r="E2977" s="89"/>
      <c r="F2977" s="89"/>
    </row>
    <row r="2978" spans="1:6" x14ac:dyDescent="0.25">
      <c r="A2978" s="10"/>
      <c r="B2978" s="10"/>
      <c r="C2978" s="59"/>
      <c r="D2978" s="87"/>
      <c r="E2978" s="89"/>
      <c r="F2978" s="89"/>
    </row>
    <row r="2979" spans="1:6" x14ac:dyDescent="0.25">
      <c r="A2979" s="10"/>
      <c r="B2979" s="10"/>
      <c r="C2979" s="59"/>
      <c r="D2979" s="87"/>
      <c r="E2979" s="89"/>
      <c r="F2979" s="89"/>
    </row>
    <row r="2980" spans="1:6" x14ac:dyDescent="0.25">
      <c r="A2980" s="10"/>
      <c r="B2980" s="10"/>
      <c r="C2980" s="59"/>
      <c r="D2980" s="87"/>
      <c r="E2980" s="89"/>
      <c r="F2980" s="89"/>
    </row>
    <row r="2981" spans="1:6" x14ac:dyDescent="0.25">
      <c r="A2981" s="10"/>
      <c r="B2981" s="10"/>
      <c r="C2981" s="59"/>
      <c r="D2981" s="87"/>
      <c r="E2981" s="89"/>
      <c r="F2981" s="89"/>
    </row>
    <row r="2982" spans="1:6" x14ac:dyDescent="0.25">
      <c r="A2982" s="10"/>
      <c r="B2982" s="10"/>
      <c r="C2982" s="59"/>
      <c r="D2982" s="87"/>
      <c r="E2982" s="89"/>
      <c r="F2982" s="89"/>
    </row>
    <row r="2983" spans="1:6" x14ac:dyDescent="0.25">
      <c r="A2983" s="10"/>
      <c r="B2983" s="10"/>
      <c r="C2983" s="59"/>
      <c r="D2983" s="87"/>
      <c r="E2983" s="89"/>
      <c r="F2983" s="89"/>
    </row>
    <row r="2984" spans="1:6" x14ac:dyDescent="0.25">
      <c r="A2984" s="10"/>
      <c r="B2984" s="10"/>
      <c r="C2984" s="59"/>
      <c r="D2984" s="87"/>
      <c r="E2984" s="89"/>
      <c r="F2984" s="89"/>
    </row>
    <row r="2985" spans="1:6" x14ac:dyDescent="0.25">
      <c r="A2985" s="10"/>
      <c r="B2985" s="10"/>
      <c r="C2985" s="59"/>
      <c r="D2985" s="87"/>
      <c r="E2985" s="89"/>
      <c r="F2985" s="89"/>
    </row>
    <row r="2986" spans="1:6" x14ac:dyDescent="0.25">
      <c r="A2986" s="10"/>
      <c r="B2986" s="10"/>
      <c r="C2986" s="59"/>
      <c r="D2986" s="87"/>
      <c r="E2986" s="89"/>
      <c r="F2986" s="89"/>
    </row>
    <row r="2987" spans="1:6" x14ac:dyDescent="0.25">
      <c r="A2987" s="10"/>
      <c r="B2987" s="10"/>
      <c r="C2987" s="59"/>
      <c r="D2987" s="87"/>
      <c r="E2987" s="89"/>
      <c r="F2987" s="89"/>
    </row>
    <row r="2988" spans="1:6" x14ac:dyDescent="0.25">
      <c r="A2988" s="10"/>
      <c r="B2988" s="10"/>
      <c r="C2988" s="59"/>
      <c r="D2988" s="87"/>
      <c r="E2988" s="89"/>
      <c r="F2988" s="89"/>
    </row>
    <row r="2989" spans="1:6" x14ac:dyDescent="0.25">
      <c r="A2989" s="10"/>
      <c r="B2989" s="10"/>
      <c r="C2989" s="59"/>
      <c r="D2989" s="87"/>
      <c r="E2989" s="89"/>
      <c r="F2989" s="89"/>
    </row>
    <row r="2990" spans="1:6" x14ac:dyDescent="0.25">
      <c r="A2990" s="10"/>
      <c r="B2990" s="10"/>
      <c r="C2990" s="59"/>
      <c r="D2990" s="87"/>
      <c r="E2990" s="89"/>
      <c r="F2990" s="89"/>
    </row>
    <row r="2991" spans="1:6" x14ac:dyDescent="0.25">
      <c r="A2991" s="10"/>
      <c r="B2991" s="10"/>
      <c r="C2991" s="59"/>
      <c r="D2991" s="87"/>
      <c r="E2991" s="89"/>
      <c r="F2991" s="89"/>
    </row>
    <row r="2992" spans="1:6" x14ac:dyDescent="0.25">
      <c r="A2992" s="10"/>
      <c r="B2992" s="10"/>
      <c r="C2992" s="59"/>
      <c r="D2992" s="87"/>
      <c r="E2992" s="89"/>
      <c r="F2992" s="89"/>
    </row>
    <row r="2993" spans="1:6" x14ac:dyDescent="0.25">
      <c r="A2993" s="10"/>
      <c r="B2993" s="10"/>
      <c r="C2993" s="59"/>
      <c r="D2993" s="87"/>
      <c r="E2993" s="89"/>
      <c r="F2993" s="89"/>
    </row>
    <row r="2994" spans="1:6" x14ac:dyDescent="0.25">
      <c r="A2994" s="10"/>
      <c r="B2994" s="10"/>
      <c r="C2994" s="59"/>
      <c r="D2994" s="87"/>
      <c r="E2994" s="89"/>
      <c r="F2994" s="89"/>
    </row>
    <row r="2995" spans="1:6" x14ac:dyDescent="0.25">
      <c r="A2995" s="10"/>
      <c r="B2995" s="10"/>
      <c r="C2995" s="59"/>
      <c r="D2995" s="87"/>
      <c r="E2995" s="89"/>
      <c r="F2995" s="89"/>
    </row>
    <row r="2996" spans="1:6" x14ac:dyDescent="0.25">
      <c r="A2996" s="10"/>
      <c r="B2996" s="10"/>
      <c r="C2996" s="59"/>
      <c r="D2996" s="87"/>
      <c r="E2996" s="89"/>
      <c r="F2996" s="89"/>
    </row>
    <row r="2997" spans="1:6" x14ac:dyDescent="0.25">
      <c r="A2997" s="10"/>
      <c r="B2997" s="10"/>
      <c r="C2997" s="59"/>
      <c r="D2997" s="87"/>
      <c r="E2997" s="89"/>
      <c r="F2997" s="89"/>
    </row>
    <row r="2998" spans="1:6" x14ac:dyDescent="0.25">
      <c r="A2998" s="10"/>
      <c r="B2998" s="10"/>
      <c r="C2998" s="59"/>
      <c r="D2998" s="87"/>
      <c r="E2998" s="89"/>
      <c r="F2998" s="89"/>
    </row>
    <row r="2999" spans="1:6" x14ac:dyDescent="0.25">
      <c r="A2999" s="10"/>
      <c r="B2999" s="10"/>
      <c r="C2999" s="59"/>
      <c r="D2999" s="87"/>
      <c r="E2999" s="89"/>
      <c r="F2999" s="89"/>
    </row>
    <row r="3000" spans="1:6" x14ac:dyDescent="0.25">
      <c r="A3000" s="10"/>
      <c r="B3000" s="10"/>
      <c r="C3000" s="59"/>
      <c r="D3000" s="87"/>
      <c r="E3000" s="89"/>
      <c r="F3000" s="89"/>
    </row>
    <row r="3001" spans="1:6" x14ac:dyDescent="0.25">
      <c r="A3001" s="10"/>
      <c r="B3001" s="10"/>
      <c r="C3001" s="59"/>
      <c r="D3001" s="87"/>
      <c r="E3001" s="89"/>
      <c r="F3001" s="89"/>
    </row>
    <row r="3002" spans="1:6" x14ac:dyDescent="0.25">
      <c r="A3002" s="10"/>
      <c r="B3002" s="10"/>
      <c r="C3002" s="59"/>
      <c r="D3002" s="87"/>
      <c r="E3002" s="89"/>
      <c r="F3002" s="89"/>
    </row>
    <row r="3003" spans="1:6" x14ac:dyDescent="0.25">
      <c r="A3003" s="10"/>
      <c r="B3003" s="10"/>
      <c r="C3003" s="59"/>
      <c r="D3003" s="87"/>
      <c r="E3003" s="89"/>
      <c r="F3003" s="89"/>
    </row>
    <row r="3004" spans="1:6" x14ac:dyDescent="0.25">
      <c r="A3004" s="10"/>
      <c r="B3004" s="10"/>
      <c r="C3004" s="59"/>
      <c r="D3004" s="87"/>
      <c r="E3004" s="89"/>
      <c r="F3004" s="89"/>
    </row>
    <row r="3005" spans="1:6" x14ac:dyDescent="0.25">
      <c r="A3005" s="10"/>
      <c r="B3005" s="10"/>
      <c r="C3005" s="59"/>
      <c r="D3005" s="87"/>
      <c r="E3005" s="89"/>
      <c r="F3005" s="89"/>
    </row>
    <row r="3006" spans="1:6" x14ac:dyDescent="0.25">
      <c r="A3006" s="10"/>
      <c r="B3006" s="10"/>
      <c r="C3006" s="59"/>
      <c r="D3006" s="87"/>
      <c r="E3006" s="89"/>
      <c r="F3006" s="89"/>
    </row>
    <row r="3007" spans="1:6" x14ac:dyDescent="0.25">
      <c r="A3007" s="10"/>
      <c r="B3007" s="10"/>
      <c r="C3007" s="59"/>
      <c r="D3007" s="87"/>
      <c r="E3007" s="89"/>
      <c r="F3007" s="89"/>
    </row>
    <row r="3008" spans="1:6" x14ac:dyDescent="0.25">
      <c r="A3008" s="10"/>
      <c r="B3008" s="10"/>
      <c r="C3008" s="59"/>
      <c r="D3008" s="87"/>
      <c r="E3008" s="89"/>
      <c r="F3008" s="89"/>
    </row>
    <row r="3009" spans="1:6" x14ac:dyDescent="0.25">
      <c r="A3009" s="10"/>
      <c r="B3009" s="10"/>
      <c r="C3009" s="59"/>
      <c r="D3009" s="87"/>
      <c r="E3009" s="89"/>
      <c r="F3009" s="89"/>
    </row>
    <row r="3010" spans="1:6" x14ac:dyDescent="0.25">
      <c r="A3010" s="10"/>
      <c r="B3010" s="10"/>
      <c r="C3010" s="59"/>
      <c r="D3010" s="87"/>
      <c r="E3010" s="89"/>
      <c r="F3010" s="89"/>
    </row>
    <row r="3011" spans="1:6" x14ac:dyDescent="0.25">
      <c r="A3011" s="10"/>
      <c r="B3011" s="10"/>
      <c r="C3011" s="59"/>
      <c r="D3011" s="87"/>
      <c r="E3011" s="89"/>
      <c r="F3011" s="89"/>
    </row>
    <row r="3012" spans="1:6" x14ac:dyDescent="0.25">
      <c r="A3012" s="10"/>
      <c r="B3012" s="10"/>
      <c r="C3012" s="59"/>
      <c r="D3012" s="87"/>
      <c r="E3012" s="89"/>
      <c r="F3012" s="89"/>
    </row>
    <row r="3013" spans="1:6" x14ac:dyDescent="0.25">
      <c r="A3013" s="10"/>
      <c r="B3013" s="10"/>
      <c r="C3013" s="59"/>
      <c r="D3013" s="87"/>
      <c r="E3013" s="89"/>
      <c r="F3013" s="89"/>
    </row>
    <row r="3014" spans="1:6" x14ac:dyDescent="0.25">
      <c r="A3014" s="10"/>
      <c r="B3014" s="10"/>
      <c r="C3014" s="59"/>
      <c r="D3014" s="87"/>
      <c r="E3014" s="89"/>
      <c r="F3014" s="89"/>
    </row>
    <row r="3015" spans="1:6" x14ac:dyDescent="0.25">
      <c r="A3015" s="10"/>
      <c r="B3015" s="10"/>
      <c r="C3015" s="59"/>
      <c r="D3015" s="87"/>
      <c r="E3015" s="89"/>
      <c r="F3015" s="89"/>
    </row>
    <row r="3016" spans="1:6" x14ac:dyDescent="0.25">
      <c r="A3016" s="10"/>
      <c r="B3016" s="10"/>
      <c r="C3016" s="59"/>
      <c r="D3016" s="87"/>
      <c r="E3016" s="89"/>
      <c r="F3016" s="89"/>
    </row>
    <row r="3017" spans="1:6" x14ac:dyDescent="0.25">
      <c r="A3017" s="10"/>
      <c r="B3017" s="10"/>
      <c r="C3017" s="59"/>
      <c r="D3017" s="87"/>
      <c r="E3017" s="89"/>
      <c r="F3017" s="89"/>
    </row>
    <row r="3018" spans="1:6" x14ac:dyDescent="0.25">
      <c r="A3018" s="10"/>
      <c r="B3018" s="10"/>
      <c r="C3018" s="59"/>
      <c r="D3018" s="87"/>
      <c r="E3018" s="89"/>
      <c r="F3018" s="89"/>
    </row>
    <row r="3019" spans="1:6" x14ac:dyDescent="0.25">
      <c r="A3019" s="10"/>
      <c r="B3019" s="10"/>
      <c r="C3019" s="59"/>
      <c r="D3019" s="87"/>
      <c r="E3019" s="89"/>
      <c r="F3019" s="89"/>
    </row>
    <row r="3020" spans="1:6" x14ac:dyDescent="0.25">
      <c r="A3020" s="10"/>
      <c r="B3020" s="10"/>
      <c r="C3020" s="59"/>
      <c r="D3020" s="87"/>
      <c r="E3020" s="89"/>
      <c r="F3020" s="89"/>
    </row>
    <row r="3021" spans="1:6" x14ac:dyDescent="0.25">
      <c r="A3021" s="10"/>
      <c r="B3021" s="10"/>
      <c r="C3021" s="59"/>
      <c r="D3021" s="87"/>
      <c r="E3021" s="89"/>
      <c r="F3021" s="89"/>
    </row>
    <row r="3022" spans="1:6" x14ac:dyDescent="0.25">
      <c r="A3022" s="10"/>
      <c r="B3022" s="10"/>
      <c r="C3022" s="59"/>
      <c r="D3022" s="87"/>
      <c r="E3022" s="89"/>
      <c r="F3022" s="89"/>
    </row>
    <row r="3023" spans="1:6" x14ac:dyDescent="0.25">
      <c r="A3023" s="10"/>
      <c r="B3023" s="10"/>
      <c r="C3023" s="59"/>
      <c r="D3023" s="87"/>
      <c r="E3023" s="89"/>
      <c r="F3023" s="89"/>
    </row>
    <row r="3024" spans="1:6" x14ac:dyDescent="0.25">
      <c r="A3024" s="10"/>
      <c r="B3024" s="10"/>
      <c r="C3024" s="59"/>
      <c r="D3024" s="87"/>
      <c r="E3024" s="89"/>
      <c r="F3024" s="89"/>
    </row>
    <row r="3025" spans="1:6" x14ac:dyDescent="0.25">
      <c r="A3025" s="10"/>
      <c r="B3025" s="10"/>
      <c r="C3025" s="59"/>
      <c r="D3025" s="87"/>
      <c r="E3025" s="89"/>
      <c r="F3025" s="89"/>
    </row>
    <row r="3026" spans="1:6" x14ac:dyDescent="0.25">
      <c r="A3026" s="10"/>
      <c r="B3026" s="10"/>
      <c r="C3026" s="59"/>
      <c r="D3026" s="87"/>
      <c r="E3026" s="89"/>
      <c r="F3026" s="89"/>
    </row>
    <row r="3027" spans="1:6" x14ac:dyDescent="0.25">
      <c r="A3027" s="10"/>
      <c r="B3027" s="10"/>
      <c r="C3027" s="59"/>
      <c r="D3027" s="87"/>
      <c r="E3027" s="89"/>
      <c r="F3027" s="89"/>
    </row>
    <row r="3028" spans="1:6" x14ac:dyDescent="0.25">
      <c r="A3028" s="10"/>
      <c r="B3028" s="10"/>
      <c r="C3028" s="59"/>
      <c r="D3028" s="87"/>
      <c r="E3028" s="89"/>
      <c r="F3028" s="89"/>
    </row>
    <row r="3029" spans="1:6" x14ac:dyDescent="0.25">
      <c r="A3029" s="10"/>
      <c r="B3029" s="10"/>
      <c r="C3029" s="59"/>
      <c r="D3029" s="87"/>
      <c r="E3029" s="89"/>
      <c r="F3029" s="89"/>
    </row>
    <row r="3030" spans="1:6" x14ac:dyDescent="0.25">
      <c r="A3030" s="10"/>
      <c r="B3030" s="10"/>
      <c r="C3030" s="59"/>
      <c r="D3030" s="87"/>
      <c r="E3030" s="89"/>
      <c r="F3030" s="89"/>
    </row>
    <row r="3031" spans="1:6" x14ac:dyDescent="0.25">
      <c r="A3031" s="10"/>
      <c r="B3031" s="10"/>
      <c r="C3031" s="59"/>
      <c r="D3031" s="87"/>
      <c r="E3031" s="89"/>
      <c r="F3031" s="89"/>
    </row>
    <row r="3032" spans="1:6" x14ac:dyDescent="0.25">
      <c r="A3032" s="10"/>
      <c r="B3032" s="10"/>
      <c r="C3032" s="59"/>
      <c r="D3032" s="87"/>
      <c r="E3032" s="89"/>
      <c r="F3032" s="89"/>
    </row>
    <row r="3033" spans="1:6" x14ac:dyDescent="0.25">
      <c r="A3033" s="10"/>
      <c r="B3033" s="10"/>
      <c r="C3033" s="59"/>
      <c r="D3033" s="87"/>
      <c r="E3033" s="89"/>
      <c r="F3033" s="89"/>
    </row>
    <row r="3034" spans="1:6" x14ac:dyDescent="0.25">
      <c r="A3034" s="10"/>
      <c r="B3034" s="10"/>
      <c r="C3034" s="59"/>
      <c r="D3034" s="87"/>
      <c r="E3034" s="89"/>
      <c r="F3034" s="89"/>
    </row>
    <row r="3035" spans="1:6" x14ac:dyDescent="0.25">
      <c r="A3035" s="10"/>
      <c r="B3035" s="10"/>
      <c r="C3035" s="59"/>
      <c r="D3035" s="87"/>
      <c r="E3035" s="89"/>
      <c r="F3035" s="89"/>
    </row>
    <row r="3036" spans="1:6" x14ac:dyDescent="0.25">
      <c r="A3036" s="10"/>
      <c r="B3036" s="10"/>
      <c r="C3036" s="59"/>
      <c r="D3036" s="87"/>
      <c r="E3036" s="89"/>
      <c r="F3036" s="89"/>
    </row>
    <row r="3037" spans="1:6" x14ac:dyDescent="0.25">
      <c r="A3037" s="10"/>
      <c r="B3037" s="10"/>
      <c r="C3037" s="59"/>
      <c r="D3037" s="87"/>
      <c r="E3037" s="89"/>
      <c r="F3037" s="89"/>
    </row>
    <row r="3038" spans="1:6" x14ac:dyDescent="0.25">
      <c r="A3038" s="10"/>
      <c r="B3038" s="10"/>
      <c r="C3038" s="59"/>
      <c r="D3038" s="87"/>
      <c r="E3038" s="89"/>
      <c r="F3038" s="89"/>
    </row>
    <row r="3039" spans="1:6" x14ac:dyDescent="0.25">
      <c r="A3039" s="10"/>
      <c r="B3039" s="10"/>
      <c r="C3039" s="59"/>
      <c r="D3039" s="87"/>
      <c r="E3039" s="89"/>
      <c r="F3039" s="89"/>
    </row>
    <row r="3040" spans="1:6" x14ac:dyDescent="0.25">
      <c r="A3040" s="10"/>
      <c r="B3040" s="10"/>
      <c r="C3040" s="59"/>
      <c r="D3040" s="87"/>
      <c r="E3040" s="89"/>
      <c r="F3040" s="89"/>
    </row>
    <row r="3041" spans="1:6" x14ac:dyDescent="0.25">
      <c r="A3041" s="10"/>
      <c r="B3041" s="10"/>
      <c r="C3041" s="59"/>
      <c r="D3041" s="87"/>
      <c r="E3041" s="89"/>
      <c r="F3041" s="89"/>
    </row>
    <row r="3042" spans="1:6" x14ac:dyDescent="0.25">
      <c r="A3042" s="10"/>
      <c r="B3042" s="10"/>
      <c r="C3042" s="59"/>
      <c r="D3042" s="87"/>
      <c r="E3042" s="89"/>
      <c r="F3042" s="89"/>
    </row>
    <row r="3043" spans="1:6" x14ac:dyDescent="0.25">
      <c r="A3043" s="10"/>
      <c r="B3043" s="10"/>
      <c r="C3043" s="59"/>
      <c r="D3043" s="87"/>
      <c r="E3043" s="89"/>
      <c r="F3043" s="89"/>
    </row>
    <row r="3044" spans="1:6" x14ac:dyDescent="0.25">
      <c r="A3044" s="10"/>
      <c r="B3044" s="10"/>
      <c r="C3044" s="59"/>
      <c r="D3044" s="87"/>
      <c r="E3044" s="89"/>
      <c r="F3044" s="89"/>
    </row>
    <row r="3045" spans="1:6" x14ac:dyDescent="0.25">
      <c r="A3045" s="10"/>
      <c r="B3045" s="10"/>
      <c r="C3045" s="59"/>
      <c r="D3045" s="87"/>
      <c r="E3045" s="89"/>
      <c r="F3045" s="89"/>
    </row>
    <row r="3046" spans="1:6" x14ac:dyDescent="0.25">
      <c r="A3046" s="10"/>
      <c r="B3046" s="10"/>
      <c r="C3046" s="59"/>
      <c r="D3046" s="87"/>
      <c r="E3046" s="89"/>
      <c r="F3046" s="89"/>
    </row>
    <row r="3047" spans="1:6" x14ac:dyDescent="0.25">
      <c r="A3047" s="10"/>
      <c r="B3047" s="10"/>
      <c r="C3047" s="59"/>
      <c r="D3047" s="87"/>
      <c r="E3047" s="89"/>
      <c r="F3047" s="89"/>
    </row>
    <row r="3048" spans="1:6" x14ac:dyDescent="0.25">
      <c r="A3048" s="10"/>
      <c r="B3048" s="10"/>
      <c r="C3048" s="59"/>
      <c r="D3048" s="87"/>
      <c r="E3048" s="89"/>
      <c r="F3048" s="89"/>
    </row>
    <row r="3049" spans="1:6" x14ac:dyDescent="0.25">
      <c r="A3049" s="10"/>
      <c r="B3049" s="10"/>
      <c r="C3049" s="59"/>
      <c r="D3049" s="87"/>
      <c r="E3049" s="89"/>
      <c r="F3049" s="89"/>
    </row>
    <row r="3050" spans="1:6" x14ac:dyDescent="0.25">
      <c r="A3050" s="10"/>
      <c r="B3050" s="10"/>
      <c r="C3050" s="59"/>
      <c r="D3050" s="87"/>
      <c r="E3050" s="89"/>
      <c r="F3050" s="89"/>
    </row>
    <row r="3051" spans="1:6" x14ac:dyDescent="0.25">
      <c r="A3051" s="10"/>
      <c r="B3051" s="10"/>
      <c r="C3051" s="59"/>
      <c r="D3051" s="87"/>
      <c r="E3051" s="89"/>
      <c r="F3051" s="89"/>
    </row>
    <row r="3052" spans="1:6" x14ac:dyDescent="0.25">
      <c r="A3052" s="10"/>
      <c r="B3052" s="10"/>
      <c r="C3052" s="59"/>
      <c r="D3052" s="87"/>
      <c r="E3052" s="89"/>
      <c r="F3052" s="89"/>
    </row>
    <row r="3053" spans="1:6" x14ac:dyDescent="0.25">
      <c r="A3053" s="10"/>
      <c r="B3053" s="10"/>
      <c r="C3053" s="59"/>
      <c r="D3053" s="87"/>
      <c r="E3053" s="89"/>
      <c r="F3053" s="89"/>
    </row>
    <row r="3054" spans="1:6" x14ac:dyDescent="0.25">
      <c r="A3054" s="10"/>
      <c r="B3054" s="10"/>
      <c r="C3054" s="59"/>
      <c r="D3054" s="87"/>
      <c r="E3054" s="89"/>
      <c r="F3054" s="89"/>
    </row>
    <row r="3055" spans="1:6" x14ac:dyDescent="0.25">
      <c r="A3055" s="10"/>
      <c r="B3055" s="10"/>
      <c r="C3055" s="59"/>
      <c r="D3055" s="87"/>
      <c r="E3055" s="89"/>
      <c r="F3055" s="89"/>
    </row>
    <row r="3056" spans="1:6" x14ac:dyDescent="0.25">
      <c r="A3056" s="10"/>
      <c r="B3056" s="10"/>
      <c r="C3056" s="59"/>
      <c r="D3056" s="87"/>
      <c r="E3056" s="89"/>
      <c r="F3056" s="89"/>
    </row>
    <row r="3057" spans="1:6" x14ac:dyDescent="0.25">
      <c r="A3057" s="10"/>
      <c r="B3057" s="10"/>
      <c r="C3057" s="59"/>
      <c r="D3057" s="87"/>
      <c r="E3057" s="89"/>
      <c r="F3057" s="89"/>
    </row>
    <row r="3058" spans="1:6" x14ac:dyDescent="0.25">
      <c r="A3058" s="10"/>
      <c r="B3058" s="10"/>
      <c r="C3058" s="59"/>
      <c r="D3058" s="87"/>
      <c r="E3058" s="89"/>
      <c r="F3058" s="89"/>
    </row>
    <row r="3059" spans="1:6" x14ac:dyDescent="0.25">
      <c r="A3059" s="10"/>
      <c r="B3059" s="10"/>
      <c r="C3059" s="59"/>
      <c r="D3059" s="87"/>
      <c r="E3059" s="89"/>
      <c r="F3059" s="89"/>
    </row>
    <row r="3060" spans="1:6" x14ac:dyDescent="0.25">
      <c r="A3060" s="10"/>
      <c r="B3060" s="10"/>
      <c r="C3060" s="59"/>
      <c r="D3060" s="87"/>
      <c r="E3060" s="89"/>
      <c r="F3060" s="89"/>
    </row>
    <row r="3061" spans="1:6" x14ac:dyDescent="0.25">
      <c r="A3061" s="10"/>
      <c r="B3061" s="10"/>
      <c r="C3061" s="59"/>
      <c r="D3061" s="87"/>
      <c r="E3061" s="89"/>
      <c r="F3061" s="89"/>
    </row>
    <row r="3062" spans="1:6" x14ac:dyDescent="0.25">
      <c r="A3062" s="10"/>
      <c r="B3062" s="10"/>
      <c r="C3062" s="59"/>
      <c r="D3062" s="87"/>
      <c r="E3062" s="89"/>
      <c r="F3062" s="89"/>
    </row>
    <row r="3063" spans="1:6" x14ac:dyDescent="0.25">
      <c r="A3063" s="10"/>
      <c r="B3063" s="10"/>
      <c r="C3063" s="59"/>
      <c r="D3063" s="87"/>
      <c r="E3063" s="89"/>
      <c r="F3063" s="89"/>
    </row>
    <row r="3064" spans="1:6" x14ac:dyDescent="0.25">
      <c r="A3064" s="10"/>
      <c r="B3064" s="10"/>
      <c r="C3064" s="59"/>
      <c r="D3064" s="87"/>
      <c r="E3064" s="89"/>
      <c r="F3064" s="89"/>
    </row>
    <row r="3065" spans="1:6" x14ac:dyDescent="0.25">
      <c r="A3065" s="10"/>
      <c r="B3065" s="10"/>
      <c r="C3065" s="59"/>
      <c r="D3065" s="87"/>
      <c r="E3065" s="89"/>
      <c r="F3065" s="89"/>
    </row>
    <row r="3066" spans="1:6" x14ac:dyDescent="0.25">
      <c r="A3066" s="10"/>
      <c r="B3066" s="10"/>
      <c r="C3066" s="59"/>
      <c r="D3066" s="87"/>
      <c r="E3066" s="89"/>
      <c r="F3066" s="89"/>
    </row>
    <row r="3067" spans="1:6" x14ac:dyDescent="0.25">
      <c r="A3067" s="10"/>
      <c r="B3067" s="10"/>
      <c r="C3067" s="59"/>
      <c r="D3067" s="87"/>
      <c r="E3067" s="89"/>
      <c r="F3067" s="89"/>
    </row>
    <row r="3068" spans="1:6" x14ac:dyDescent="0.25">
      <c r="A3068" s="10"/>
      <c r="B3068" s="10"/>
      <c r="C3068" s="59"/>
      <c r="D3068" s="87"/>
      <c r="E3068" s="89"/>
      <c r="F3068" s="89"/>
    </row>
    <row r="3069" spans="1:6" x14ac:dyDescent="0.25">
      <c r="A3069" s="10"/>
      <c r="B3069" s="10"/>
      <c r="C3069" s="59"/>
      <c r="D3069" s="87"/>
      <c r="E3069" s="89"/>
      <c r="F3069" s="89"/>
    </row>
    <row r="3070" spans="1:6" x14ac:dyDescent="0.25">
      <c r="A3070" s="10"/>
      <c r="B3070" s="10"/>
      <c r="C3070" s="59"/>
      <c r="D3070" s="87"/>
      <c r="E3070" s="89"/>
      <c r="F3070" s="89"/>
    </row>
    <row r="3071" spans="1:6" x14ac:dyDescent="0.25">
      <c r="A3071" s="10"/>
      <c r="B3071" s="10"/>
      <c r="C3071" s="59"/>
      <c r="D3071" s="87"/>
      <c r="E3071" s="89"/>
      <c r="F3071" s="89"/>
    </row>
    <row r="3072" spans="1:6" x14ac:dyDescent="0.25">
      <c r="A3072" s="10"/>
      <c r="B3072" s="10"/>
      <c r="C3072" s="59"/>
      <c r="D3072" s="87"/>
      <c r="E3072" s="89"/>
      <c r="F3072" s="89"/>
    </row>
    <row r="3073" spans="1:6" x14ac:dyDescent="0.25">
      <c r="A3073" s="10"/>
      <c r="B3073" s="10"/>
      <c r="C3073" s="59"/>
      <c r="D3073" s="87"/>
      <c r="E3073" s="89"/>
      <c r="F3073" s="89"/>
    </row>
    <row r="3074" spans="1:6" x14ac:dyDescent="0.25">
      <c r="A3074" s="10"/>
      <c r="B3074" s="10"/>
      <c r="C3074" s="59"/>
      <c r="D3074" s="87"/>
      <c r="E3074" s="89"/>
      <c r="F3074" s="89"/>
    </row>
    <row r="3075" spans="1:6" x14ac:dyDescent="0.25">
      <c r="A3075" s="10"/>
      <c r="B3075" s="10"/>
      <c r="C3075" s="59"/>
      <c r="D3075" s="87"/>
      <c r="E3075" s="89"/>
      <c r="F3075" s="89"/>
    </row>
    <row r="3076" spans="1:6" x14ac:dyDescent="0.25">
      <c r="A3076" s="10"/>
      <c r="B3076" s="10"/>
      <c r="C3076" s="59"/>
      <c r="D3076" s="87"/>
      <c r="E3076" s="89"/>
      <c r="F3076" s="89"/>
    </row>
    <row r="3077" spans="1:6" x14ac:dyDescent="0.25">
      <c r="A3077" s="10"/>
      <c r="B3077" s="10"/>
      <c r="C3077" s="59"/>
      <c r="D3077" s="87"/>
      <c r="E3077" s="89"/>
      <c r="F3077" s="89"/>
    </row>
    <row r="3078" spans="1:6" x14ac:dyDescent="0.25">
      <c r="A3078" s="10"/>
      <c r="B3078" s="10"/>
      <c r="C3078" s="59"/>
      <c r="D3078" s="87"/>
      <c r="E3078" s="89"/>
      <c r="F3078" s="89"/>
    </row>
    <row r="3079" spans="1:6" x14ac:dyDescent="0.25">
      <c r="A3079" s="10"/>
      <c r="B3079" s="10"/>
      <c r="C3079" s="59"/>
      <c r="D3079" s="87"/>
      <c r="E3079" s="89"/>
      <c r="F3079" s="89"/>
    </row>
    <row r="3080" spans="1:6" x14ac:dyDescent="0.25">
      <c r="A3080" s="10"/>
      <c r="B3080" s="10"/>
      <c r="C3080" s="59"/>
      <c r="D3080" s="87"/>
      <c r="E3080" s="89"/>
      <c r="F3080" s="89"/>
    </row>
    <row r="3081" spans="1:6" x14ac:dyDescent="0.25">
      <c r="A3081" s="10"/>
      <c r="B3081" s="10"/>
      <c r="C3081" s="59"/>
      <c r="D3081" s="87"/>
      <c r="E3081" s="89"/>
      <c r="F3081" s="89"/>
    </row>
    <row r="3082" spans="1:6" x14ac:dyDescent="0.25">
      <c r="A3082" s="10"/>
      <c r="B3082" s="10"/>
      <c r="C3082" s="59"/>
      <c r="D3082" s="87"/>
      <c r="E3082" s="89"/>
      <c r="F3082" s="89"/>
    </row>
    <row r="3083" spans="1:6" x14ac:dyDescent="0.25">
      <c r="A3083" s="10"/>
      <c r="B3083" s="10"/>
      <c r="C3083" s="59"/>
      <c r="D3083" s="87"/>
      <c r="E3083" s="89"/>
      <c r="F3083" s="89"/>
    </row>
    <row r="3084" spans="1:6" x14ac:dyDescent="0.25">
      <c r="A3084" s="10"/>
      <c r="B3084" s="10"/>
      <c r="C3084" s="59"/>
      <c r="D3084" s="87"/>
      <c r="E3084" s="89"/>
      <c r="F3084" s="89"/>
    </row>
    <row r="3085" spans="1:6" x14ac:dyDescent="0.25">
      <c r="A3085" s="10"/>
      <c r="B3085" s="10"/>
      <c r="C3085" s="59"/>
      <c r="D3085" s="87"/>
      <c r="E3085" s="89"/>
      <c r="F3085" s="89"/>
    </row>
    <row r="3086" spans="1:6" x14ac:dyDescent="0.25">
      <c r="A3086" s="10"/>
      <c r="B3086" s="10"/>
      <c r="C3086" s="59"/>
      <c r="D3086" s="87"/>
      <c r="E3086" s="89"/>
      <c r="F3086" s="89"/>
    </row>
    <row r="3087" spans="1:6" x14ac:dyDescent="0.25">
      <c r="A3087" s="10"/>
      <c r="B3087" s="10"/>
      <c r="C3087" s="59"/>
      <c r="D3087" s="87"/>
      <c r="E3087" s="89"/>
      <c r="F3087" s="89"/>
    </row>
    <row r="3088" spans="1:6" x14ac:dyDescent="0.25">
      <c r="A3088" s="10"/>
      <c r="B3088" s="10"/>
      <c r="C3088" s="59"/>
      <c r="D3088" s="87"/>
      <c r="E3088" s="89"/>
      <c r="F3088" s="89"/>
    </row>
    <row r="3089" spans="1:6" x14ac:dyDescent="0.25">
      <c r="A3089" s="10"/>
      <c r="B3089" s="10"/>
      <c r="C3089" s="59"/>
      <c r="D3089" s="87"/>
      <c r="E3089" s="89"/>
      <c r="F3089" s="89"/>
    </row>
    <row r="3090" spans="1:6" x14ac:dyDescent="0.25">
      <c r="A3090" s="10"/>
      <c r="B3090" s="10"/>
      <c r="C3090" s="59"/>
      <c r="D3090" s="87"/>
      <c r="E3090" s="89"/>
      <c r="F3090" s="89"/>
    </row>
    <row r="3091" spans="1:6" x14ac:dyDescent="0.25">
      <c r="A3091" s="10"/>
      <c r="B3091" s="10"/>
      <c r="C3091" s="59"/>
      <c r="D3091" s="87"/>
      <c r="E3091" s="89"/>
      <c r="F3091" s="89"/>
    </row>
    <row r="3092" spans="1:6" x14ac:dyDescent="0.25">
      <c r="A3092" s="10"/>
      <c r="B3092" s="10"/>
      <c r="C3092" s="59"/>
      <c r="D3092" s="87"/>
      <c r="E3092" s="89"/>
      <c r="F3092" s="89"/>
    </row>
    <row r="3093" spans="1:6" x14ac:dyDescent="0.25">
      <c r="A3093" s="10"/>
      <c r="B3093" s="10"/>
      <c r="C3093" s="59"/>
      <c r="D3093" s="87"/>
      <c r="E3093" s="89"/>
      <c r="F3093" s="89"/>
    </row>
    <row r="3094" spans="1:6" x14ac:dyDescent="0.25">
      <c r="A3094" s="10"/>
      <c r="B3094" s="10"/>
      <c r="C3094" s="59"/>
      <c r="D3094" s="87"/>
      <c r="E3094" s="89"/>
      <c r="F3094" s="89"/>
    </row>
    <row r="3095" spans="1:6" x14ac:dyDescent="0.25">
      <c r="A3095" s="10"/>
      <c r="B3095" s="10"/>
      <c r="C3095" s="59"/>
      <c r="D3095" s="87"/>
      <c r="E3095" s="89"/>
      <c r="F3095" s="89"/>
    </row>
    <row r="3096" spans="1:6" x14ac:dyDescent="0.25">
      <c r="A3096" s="10"/>
      <c r="B3096" s="10"/>
      <c r="C3096" s="59"/>
      <c r="D3096" s="87"/>
      <c r="E3096" s="89"/>
      <c r="F3096" s="89"/>
    </row>
    <row r="3097" spans="1:6" x14ac:dyDescent="0.25">
      <c r="A3097" s="10"/>
      <c r="B3097" s="10"/>
      <c r="C3097" s="59"/>
      <c r="D3097" s="87"/>
      <c r="E3097" s="89"/>
      <c r="F3097" s="89"/>
    </row>
    <row r="3098" spans="1:6" x14ac:dyDescent="0.25">
      <c r="A3098" s="10"/>
      <c r="B3098" s="10"/>
      <c r="C3098" s="59"/>
      <c r="D3098" s="87"/>
      <c r="E3098" s="89"/>
      <c r="F3098" s="89"/>
    </row>
    <row r="3099" spans="1:6" x14ac:dyDescent="0.25">
      <c r="A3099" s="10"/>
      <c r="B3099" s="10"/>
      <c r="C3099" s="59"/>
      <c r="D3099" s="87"/>
      <c r="E3099" s="89"/>
      <c r="F3099" s="89"/>
    </row>
    <row r="3100" spans="1:6" x14ac:dyDescent="0.25">
      <c r="A3100" s="10"/>
      <c r="B3100" s="10"/>
      <c r="C3100" s="59"/>
      <c r="D3100" s="87"/>
      <c r="E3100" s="89"/>
      <c r="F3100" s="89"/>
    </row>
    <row r="3101" spans="1:6" x14ac:dyDescent="0.25">
      <c r="A3101" s="10"/>
      <c r="B3101" s="10"/>
      <c r="C3101" s="59"/>
      <c r="D3101" s="87"/>
      <c r="E3101" s="89"/>
      <c r="F3101" s="89"/>
    </row>
    <row r="3102" spans="1:6" x14ac:dyDescent="0.25">
      <c r="A3102" s="10"/>
      <c r="B3102" s="10"/>
      <c r="C3102" s="59"/>
      <c r="D3102" s="87"/>
      <c r="E3102" s="89"/>
      <c r="F3102" s="89"/>
    </row>
    <row r="3103" spans="1:6" x14ac:dyDescent="0.25">
      <c r="A3103" s="10"/>
      <c r="B3103" s="10"/>
      <c r="C3103" s="59"/>
      <c r="D3103" s="87"/>
      <c r="E3103" s="89"/>
      <c r="F3103" s="89"/>
    </row>
    <row r="3104" spans="1:6" x14ac:dyDescent="0.25">
      <c r="A3104" s="10"/>
      <c r="B3104" s="10"/>
      <c r="C3104" s="59"/>
      <c r="D3104" s="87"/>
      <c r="E3104" s="89"/>
      <c r="F3104" s="89"/>
    </row>
    <row r="3105" spans="1:6" x14ac:dyDescent="0.25">
      <c r="A3105" s="10"/>
      <c r="B3105" s="10"/>
      <c r="C3105" s="59"/>
      <c r="D3105" s="87"/>
      <c r="E3105" s="89"/>
      <c r="F3105" s="89"/>
    </row>
    <row r="3106" spans="1:6" x14ac:dyDescent="0.25">
      <c r="A3106" s="10"/>
      <c r="B3106" s="10"/>
      <c r="C3106" s="59"/>
      <c r="D3106" s="87"/>
      <c r="E3106" s="89"/>
      <c r="F3106" s="89"/>
    </row>
    <row r="3107" spans="1:6" x14ac:dyDescent="0.25">
      <c r="A3107" s="10"/>
      <c r="B3107" s="10"/>
      <c r="C3107" s="59"/>
      <c r="D3107" s="87"/>
      <c r="E3107" s="89"/>
      <c r="F3107" s="89"/>
    </row>
    <row r="3108" spans="1:6" x14ac:dyDescent="0.25">
      <c r="A3108" s="10"/>
      <c r="B3108" s="10"/>
      <c r="C3108" s="59"/>
      <c r="D3108" s="87"/>
      <c r="E3108" s="89"/>
      <c r="F3108" s="89"/>
    </row>
    <row r="3109" spans="1:6" x14ac:dyDescent="0.25">
      <c r="A3109" s="10"/>
      <c r="B3109" s="10"/>
      <c r="C3109" s="59"/>
      <c r="D3109" s="87"/>
      <c r="E3109" s="89"/>
      <c r="F3109" s="89"/>
    </row>
    <row r="3110" spans="1:6" x14ac:dyDescent="0.25">
      <c r="A3110" s="10"/>
      <c r="B3110" s="10"/>
      <c r="C3110" s="59"/>
      <c r="D3110" s="87"/>
      <c r="E3110" s="89"/>
      <c r="F3110" s="89"/>
    </row>
    <row r="3111" spans="1:6" x14ac:dyDescent="0.25">
      <c r="A3111" s="10"/>
      <c r="B3111" s="10"/>
      <c r="C3111" s="59"/>
      <c r="D3111" s="87"/>
      <c r="E3111" s="89"/>
      <c r="F3111" s="89"/>
    </row>
    <row r="3112" spans="1:6" x14ac:dyDescent="0.25">
      <c r="A3112" s="10"/>
      <c r="B3112" s="10"/>
      <c r="C3112" s="59"/>
      <c r="D3112" s="87"/>
      <c r="E3112" s="89"/>
      <c r="F3112" s="89"/>
    </row>
    <row r="3113" spans="1:6" x14ac:dyDescent="0.25">
      <c r="A3113" s="10"/>
      <c r="B3113" s="10"/>
      <c r="C3113" s="59"/>
      <c r="D3113" s="87"/>
      <c r="E3113" s="89"/>
      <c r="F3113" s="89"/>
    </row>
    <row r="3114" spans="1:6" x14ac:dyDescent="0.25">
      <c r="A3114" s="10"/>
      <c r="B3114" s="10"/>
      <c r="C3114" s="59"/>
      <c r="D3114" s="87"/>
      <c r="E3114" s="89"/>
      <c r="F3114" s="89"/>
    </row>
    <row r="3115" spans="1:6" x14ac:dyDescent="0.25">
      <c r="A3115" s="10"/>
      <c r="B3115" s="10"/>
      <c r="C3115" s="59"/>
      <c r="D3115" s="87"/>
      <c r="E3115" s="89"/>
      <c r="F3115" s="89"/>
    </row>
    <row r="3116" spans="1:6" x14ac:dyDescent="0.25">
      <c r="A3116" s="10"/>
      <c r="B3116" s="10"/>
      <c r="C3116" s="59"/>
      <c r="D3116" s="87"/>
      <c r="E3116" s="89"/>
      <c r="F3116" s="89"/>
    </row>
    <row r="3117" spans="1:6" x14ac:dyDescent="0.25">
      <c r="A3117" s="10"/>
      <c r="B3117" s="10"/>
      <c r="C3117" s="59"/>
      <c r="D3117" s="87"/>
      <c r="E3117" s="89"/>
      <c r="F3117" s="89"/>
    </row>
    <row r="3118" spans="1:6" x14ac:dyDescent="0.25">
      <c r="A3118" s="10"/>
      <c r="B3118" s="10"/>
      <c r="C3118" s="59"/>
      <c r="D3118" s="87"/>
      <c r="E3118" s="89"/>
      <c r="F3118" s="89"/>
    </row>
    <row r="3119" spans="1:6" x14ac:dyDescent="0.25">
      <c r="A3119" s="10"/>
      <c r="B3119" s="10"/>
      <c r="C3119" s="59"/>
      <c r="D3119" s="87"/>
      <c r="E3119" s="89"/>
      <c r="F3119" s="89"/>
    </row>
    <row r="3120" spans="1:6" x14ac:dyDescent="0.25">
      <c r="A3120" s="10"/>
      <c r="B3120" s="10"/>
      <c r="C3120" s="59"/>
      <c r="D3120" s="87"/>
      <c r="E3120" s="89"/>
      <c r="F3120" s="89"/>
    </row>
    <row r="3121" spans="1:6" x14ac:dyDescent="0.25">
      <c r="A3121" s="10"/>
      <c r="B3121" s="10"/>
      <c r="C3121" s="59"/>
      <c r="D3121" s="87"/>
      <c r="E3121" s="89"/>
      <c r="F3121" s="89"/>
    </row>
    <row r="3122" spans="1:6" x14ac:dyDescent="0.25">
      <c r="A3122" s="10"/>
      <c r="B3122" s="10"/>
      <c r="C3122" s="59"/>
      <c r="D3122" s="87"/>
      <c r="E3122" s="89"/>
      <c r="F3122" s="89"/>
    </row>
    <row r="3123" spans="1:6" x14ac:dyDescent="0.25">
      <c r="A3123" s="10"/>
      <c r="B3123" s="10"/>
      <c r="C3123" s="59"/>
      <c r="D3123" s="87"/>
      <c r="E3123" s="89"/>
      <c r="F3123" s="89"/>
    </row>
    <row r="3124" spans="1:6" x14ac:dyDescent="0.25">
      <c r="A3124" s="10"/>
      <c r="B3124" s="10"/>
      <c r="C3124" s="59"/>
      <c r="D3124" s="87"/>
      <c r="E3124" s="89"/>
      <c r="F3124" s="89"/>
    </row>
    <row r="3125" spans="1:6" x14ac:dyDescent="0.25">
      <c r="A3125" s="10"/>
      <c r="B3125" s="10"/>
      <c r="C3125" s="59"/>
      <c r="D3125" s="87"/>
      <c r="E3125" s="89"/>
      <c r="F3125" s="89"/>
    </row>
    <row r="3126" spans="1:6" x14ac:dyDescent="0.25">
      <c r="A3126" s="10"/>
      <c r="B3126" s="10"/>
      <c r="C3126" s="59"/>
      <c r="D3126" s="87"/>
      <c r="E3126" s="89"/>
      <c r="F3126" s="89"/>
    </row>
    <row r="3127" spans="1:6" x14ac:dyDescent="0.25">
      <c r="A3127" s="10"/>
      <c r="B3127" s="10"/>
      <c r="C3127" s="59"/>
      <c r="D3127" s="87"/>
      <c r="E3127" s="89"/>
      <c r="F3127" s="89"/>
    </row>
    <row r="3128" spans="1:6" x14ac:dyDescent="0.25">
      <c r="A3128" s="10"/>
      <c r="B3128" s="10"/>
      <c r="C3128" s="59"/>
      <c r="D3128" s="87"/>
      <c r="E3128" s="89"/>
      <c r="F3128" s="89"/>
    </row>
    <row r="3129" spans="1:6" x14ac:dyDescent="0.25">
      <c r="A3129" s="10"/>
      <c r="B3129" s="10"/>
      <c r="C3129" s="59"/>
      <c r="D3129" s="87"/>
      <c r="E3129" s="89"/>
      <c r="F3129" s="89"/>
    </row>
    <row r="3130" spans="1:6" x14ac:dyDescent="0.25">
      <c r="A3130" s="10"/>
      <c r="B3130" s="10"/>
      <c r="C3130" s="59"/>
      <c r="D3130" s="87"/>
      <c r="E3130" s="89"/>
      <c r="F3130" s="89"/>
    </row>
    <row r="3131" spans="1:6" x14ac:dyDescent="0.25">
      <c r="A3131" s="10"/>
      <c r="B3131" s="10"/>
      <c r="C3131" s="59"/>
      <c r="D3131" s="87"/>
      <c r="E3131" s="89"/>
      <c r="F3131" s="89"/>
    </row>
    <row r="3132" spans="1:6" x14ac:dyDescent="0.25">
      <c r="A3132" s="10"/>
      <c r="B3132" s="10"/>
      <c r="C3132" s="59"/>
      <c r="D3132" s="87"/>
      <c r="E3132" s="89"/>
      <c r="F3132" s="89"/>
    </row>
    <row r="3133" spans="1:6" x14ac:dyDescent="0.25">
      <c r="A3133" s="10"/>
      <c r="B3133" s="10"/>
      <c r="C3133" s="59"/>
      <c r="D3133" s="87"/>
      <c r="E3133" s="89"/>
      <c r="F3133" s="89"/>
    </row>
    <row r="3134" spans="1:6" x14ac:dyDescent="0.25">
      <c r="A3134" s="10"/>
      <c r="B3134" s="10"/>
      <c r="C3134" s="59"/>
      <c r="D3134" s="87"/>
      <c r="E3134" s="89"/>
      <c r="F3134" s="89"/>
    </row>
    <row r="3135" spans="1:6" x14ac:dyDescent="0.25">
      <c r="A3135" s="10"/>
      <c r="B3135" s="10"/>
      <c r="C3135" s="59"/>
      <c r="D3135" s="87"/>
      <c r="E3135" s="89"/>
      <c r="F3135" s="89"/>
    </row>
    <row r="3136" spans="1:6" x14ac:dyDescent="0.25">
      <c r="A3136" s="10"/>
      <c r="B3136" s="10"/>
      <c r="C3136" s="59"/>
      <c r="D3136" s="87"/>
      <c r="E3136" s="89"/>
      <c r="F3136" s="89"/>
    </row>
    <row r="3137" spans="1:6" x14ac:dyDescent="0.25">
      <c r="A3137" s="10"/>
      <c r="B3137" s="10"/>
      <c r="C3137" s="59"/>
      <c r="D3137" s="87"/>
      <c r="E3137" s="89"/>
      <c r="F3137" s="89"/>
    </row>
    <row r="3138" spans="1:6" x14ac:dyDescent="0.25">
      <c r="A3138" s="10"/>
      <c r="B3138" s="10"/>
      <c r="C3138" s="59"/>
      <c r="D3138" s="87"/>
      <c r="E3138" s="89"/>
      <c r="F3138" s="89"/>
    </row>
    <row r="3139" spans="1:6" x14ac:dyDescent="0.25">
      <c r="A3139" s="10"/>
      <c r="B3139" s="10"/>
      <c r="C3139" s="59"/>
      <c r="D3139" s="87"/>
      <c r="E3139" s="89"/>
      <c r="F3139" s="89"/>
    </row>
    <row r="3140" spans="1:6" x14ac:dyDescent="0.25">
      <c r="A3140" s="10"/>
      <c r="B3140" s="10"/>
      <c r="C3140" s="59"/>
      <c r="D3140" s="87"/>
      <c r="E3140" s="89"/>
      <c r="F3140" s="89"/>
    </row>
    <row r="3141" spans="1:6" x14ac:dyDescent="0.25">
      <c r="A3141" s="10"/>
      <c r="B3141" s="10"/>
      <c r="C3141" s="59"/>
      <c r="D3141" s="87"/>
      <c r="E3141" s="89"/>
      <c r="F3141" s="89"/>
    </row>
    <row r="3142" spans="1:6" x14ac:dyDescent="0.25">
      <c r="A3142" s="10"/>
      <c r="B3142" s="10"/>
      <c r="C3142" s="59"/>
      <c r="D3142" s="87"/>
      <c r="E3142" s="89"/>
      <c r="F3142" s="89"/>
    </row>
    <row r="3143" spans="1:6" x14ac:dyDescent="0.25">
      <c r="A3143" s="10"/>
      <c r="B3143" s="10"/>
      <c r="C3143" s="59"/>
      <c r="D3143" s="87"/>
      <c r="E3143" s="89"/>
      <c r="F3143" s="89"/>
    </row>
    <row r="3144" spans="1:6" x14ac:dyDescent="0.25">
      <c r="A3144" s="10"/>
      <c r="B3144" s="10"/>
      <c r="C3144" s="59"/>
      <c r="D3144" s="87"/>
      <c r="E3144" s="89"/>
      <c r="F3144" s="89"/>
    </row>
    <row r="3145" spans="1:6" x14ac:dyDescent="0.25">
      <c r="A3145" s="10"/>
      <c r="B3145" s="10"/>
      <c r="C3145" s="59"/>
      <c r="D3145" s="87"/>
      <c r="E3145" s="89"/>
      <c r="F3145" s="89"/>
    </row>
    <row r="3146" spans="1:6" x14ac:dyDescent="0.25">
      <c r="A3146" s="10"/>
      <c r="B3146" s="10"/>
      <c r="C3146" s="59"/>
      <c r="D3146" s="87"/>
      <c r="E3146" s="89"/>
      <c r="F3146" s="89"/>
    </row>
    <row r="3147" spans="1:6" x14ac:dyDescent="0.25">
      <c r="A3147" s="10"/>
      <c r="B3147" s="10"/>
      <c r="C3147" s="59"/>
      <c r="D3147" s="87"/>
      <c r="E3147" s="89"/>
      <c r="F3147" s="89"/>
    </row>
    <row r="3148" spans="1:6" x14ac:dyDescent="0.25">
      <c r="A3148" s="10"/>
      <c r="B3148" s="10"/>
      <c r="C3148" s="59"/>
      <c r="D3148" s="87"/>
      <c r="E3148" s="89"/>
      <c r="F3148" s="89"/>
    </row>
    <row r="3149" spans="1:6" x14ac:dyDescent="0.25">
      <c r="A3149" s="10"/>
      <c r="B3149" s="10"/>
      <c r="C3149" s="59"/>
      <c r="D3149" s="87"/>
      <c r="E3149" s="89"/>
      <c r="F3149" s="89"/>
    </row>
    <row r="3150" spans="1:6" x14ac:dyDescent="0.25">
      <c r="A3150" s="10"/>
      <c r="B3150" s="10"/>
      <c r="C3150" s="59"/>
      <c r="D3150" s="87"/>
      <c r="E3150" s="89"/>
      <c r="F3150" s="89"/>
    </row>
    <row r="3151" spans="1:6" x14ac:dyDescent="0.25">
      <c r="A3151" s="10"/>
      <c r="B3151" s="10"/>
      <c r="C3151" s="59"/>
      <c r="D3151" s="87"/>
      <c r="E3151" s="89"/>
      <c r="F3151" s="89"/>
    </row>
    <row r="3152" spans="1:6" x14ac:dyDescent="0.25">
      <c r="A3152" s="10"/>
      <c r="B3152" s="10"/>
      <c r="C3152" s="59"/>
      <c r="D3152" s="87"/>
      <c r="E3152" s="89"/>
      <c r="F3152" s="89"/>
    </row>
    <row r="3153" spans="1:6" x14ac:dyDescent="0.25">
      <c r="A3153" s="10"/>
      <c r="B3153" s="10"/>
      <c r="C3153" s="59"/>
      <c r="D3153" s="87"/>
      <c r="E3153" s="89"/>
      <c r="F3153" s="89"/>
    </row>
    <row r="3154" spans="1:6" x14ac:dyDescent="0.25">
      <c r="A3154" s="10"/>
      <c r="B3154" s="10"/>
      <c r="C3154" s="59"/>
      <c r="D3154" s="87"/>
      <c r="E3154" s="89"/>
      <c r="F3154" s="89"/>
    </row>
    <row r="3155" spans="1:6" x14ac:dyDescent="0.25">
      <c r="A3155" s="10"/>
      <c r="B3155" s="10"/>
      <c r="C3155" s="59"/>
      <c r="D3155" s="87"/>
      <c r="E3155" s="89"/>
      <c r="F3155" s="89"/>
    </row>
    <row r="3156" spans="1:6" x14ac:dyDescent="0.25">
      <c r="A3156" s="10"/>
      <c r="B3156" s="10"/>
      <c r="C3156" s="59"/>
      <c r="D3156" s="87"/>
      <c r="E3156" s="89"/>
      <c r="F3156" s="89"/>
    </row>
    <row r="3157" spans="1:6" x14ac:dyDescent="0.25">
      <c r="A3157" s="10"/>
      <c r="B3157" s="10"/>
      <c r="C3157" s="59"/>
      <c r="D3157" s="87"/>
      <c r="E3157" s="89"/>
      <c r="F3157" s="89"/>
    </row>
    <row r="3158" spans="1:6" x14ac:dyDescent="0.25">
      <c r="A3158" s="10"/>
      <c r="B3158" s="10"/>
      <c r="C3158" s="59"/>
      <c r="D3158" s="87"/>
      <c r="E3158" s="89"/>
      <c r="F3158" s="89"/>
    </row>
    <row r="3159" spans="1:6" x14ac:dyDescent="0.25">
      <c r="A3159" s="10"/>
      <c r="B3159" s="10"/>
      <c r="C3159" s="59"/>
      <c r="D3159" s="87"/>
      <c r="E3159" s="89"/>
      <c r="F3159" s="89"/>
    </row>
    <row r="3160" spans="1:6" x14ac:dyDescent="0.25">
      <c r="A3160" s="10"/>
      <c r="B3160" s="10"/>
      <c r="C3160" s="59"/>
      <c r="D3160" s="87"/>
      <c r="E3160" s="89"/>
      <c r="F3160" s="89"/>
    </row>
    <row r="3161" spans="1:6" x14ac:dyDescent="0.25">
      <c r="A3161" s="10"/>
      <c r="B3161" s="10"/>
      <c r="C3161" s="59"/>
      <c r="D3161" s="87"/>
      <c r="E3161" s="89"/>
      <c r="F3161" s="89"/>
    </row>
    <row r="3162" spans="1:6" x14ac:dyDescent="0.25">
      <c r="A3162" s="10"/>
      <c r="B3162" s="10"/>
      <c r="C3162" s="59"/>
      <c r="D3162" s="87"/>
      <c r="E3162" s="89"/>
      <c r="F3162" s="89"/>
    </row>
    <row r="3163" spans="1:6" x14ac:dyDescent="0.25">
      <c r="A3163" s="10"/>
      <c r="B3163" s="10"/>
      <c r="C3163" s="59"/>
      <c r="D3163" s="87"/>
      <c r="E3163" s="89"/>
      <c r="F3163" s="89"/>
    </row>
    <row r="3164" spans="1:6" x14ac:dyDescent="0.25">
      <c r="A3164" s="10"/>
      <c r="B3164" s="10"/>
      <c r="C3164" s="59"/>
      <c r="D3164" s="87"/>
      <c r="E3164" s="89"/>
      <c r="F3164" s="89"/>
    </row>
    <row r="3165" spans="1:6" x14ac:dyDescent="0.25">
      <c r="A3165" s="10"/>
      <c r="B3165" s="10"/>
      <c r="C3165" s="59"/>
      <c r="D3165" s="87"/>
      <c r="E3165" s="89"/>
      <c r="F3165" s="89"/>
    </row>
    <row r="3166" spans="1:6" x14ac:dyDescent="0.25">
      <c r="A3166" s="10"/>
      <c r="B3166" s="10"/>
      <c r="C3166" s="59"/>
      <c r="D3166" s="87"/>
      <c r="E3166" s="89"/>
      <c r="F3166" s="89"/>
    </row>
    <row r="3167" spans="1:6" x14ac:dyDescent="0.25">
      <c r="A3167" s="10"/>
      <c r="B3167" s="10"/>
      <c r="C3167" s="59"/>
      <c r="D3167" s="87"/>
      <c r="E3167" s="89"/>
      <c r="F3167" s="89"/>
    </row>
    <row r="3168" spans="1:6" x14ac:dyDescent="0.25">
      <c r="A3168" s="10"/>
      <c r="B3168" s="10"/>
      <c r="C3168" s="59"/>
      <c r="D3168" s="87"/>
      <c r="E3168" s="89"/>
      <c r="F3168" s="89"/>
    </row>
    <row r="3169" spans="1:6" x14ac:dyDescent="0.25">
      <c r="A3169" s="10"/>
      <c r="B3169" s="10"/>
      <c r="C3169" s="59"/>
      <c r="D3169" s="87"/>
      <c r="E3169" s="89"/>
      <c r="F3169" s="89"/>
    </row>
    <row r="3170" spans="1:6" x14ac:dyDescent="0.25">
      <c r="A3170" s="10"/>
      <c r="B3170" s="10"/>
      <c r="C3170" s="59"/>
      <c r="D3170" s="87"/>
      <c r="E3170" s="89"/>
      <c r="F3170" s="89"/>
    </row>
    <row r="3171" spans="1:6" x14ac:dyDescent="0.25">
      <c r="A3171" s="10"/>
      <c r="B3171" s="10"/>
      <c r="C3171" s="59"/>
      <c r="D3171" s="87"/>
      <c r="E3171" s="89"/>
      <c r="F3171" s="89"/>
    </row>
    <row r="3172" spans="1:6" x14ac:dyDescent="0.25">
      <c r="A3172" s="10"/>
      <c r="B3172" s="10"/>
      <c r="C3172" s="59"/>
      <c r="D3172" s="87"/>
      <c r="E3172" s="89"/>
      <c r="F3172" s="89"/>
    </row>
    <row r="3173" spans="1:6" x14ac:dyDescent="0.25">
      <c r="A3173" s="10"/>
      <c r="B3173" s="10"/>
      <c r="C3173" s="59"/>
      <c r="D3173" s="87"/>
      <c r="E3173" s="89"/>
      <c r="F3173" s="89"/>
    </row>
    <row r="3174" spans="1:6" x14ac:dyDescent="0.25">
      <c r="A3174" s="10"/>
      <c r="B3174" s="10"/>
      <c r="C3174" s="59"/>
      <c r="D3174" s="87"/>
      <c r="E3174" s="89"/>
      <c r="F3174" s="89"/>
    </row>
    <row r="3175" spans="1:6" x14ac:dyDescent="0.25">
      <c r="A3175" s="10"/>
      <c r="B3175" s="10"/>
      <c r="C3175" s="59"/>
      <c r="D3175" s="87"/>
      <c r="E3175" s="89"/>
      <c r="F3175" s="89"/>
    </row>
    <row r="3176" spans="1:6" x14ac:dyDescent="0.25">
      <c r="A3176" s="10"/>
      <c r="B3176" s="10"/>
      <c r="C3176" s="59"/>
      <c r="D3176" s="87"/>
      <c r="E3176" s="89"/>
      <c r="F3176" s="89"/>
    </row>
    <row r="3177" spans="1:6" x14ac:dyDescent="0.25">
      <c r="A3177" s="10"/>
      <c r="B3177" s="10"/>
      <c r="C3177" s="59"/>
      <c r="D3177" s="87"/>
      <c r="E3177" s="89"/>
      <c r="F3177" s="89"/>
    </row>
    <row r="3178" spans="1:6" x14ac:dyDescent="0.25">
      <c r="A3178" s="10"/>
      <c r="B3178" s="10"/>
      <c r="C3178" s="59"/>
      <c r="D3178" s="87"/>
      <c r="E3178" s="89"/>
      <c r="F3178" s="89"/>
    </row>
    <row r="3179" spans="1:6" x14ac:dyDescent="0.25">
      <c r="A3179" s="10"/>
      <c r="B3179" s="10"/>
      <c r="C3179" s="59"/>
      <c r="D3179" s="87"/>
      <c r="E3179" s="89"/>
      <c r="F3179" s="89"/>
    </row>
    <row r="3180" spans="1:6" x14ac:dyDescent="0.25">
      <c r="A3180" s="10"/>
      <c r="B3180" s="10"/>
      <c r="C3180" s="59"/>
      <c r="D3180" s="87"/>
      <c r="E3180" s="89"/>
      <c r="F3180" s="89"/>
    </row>
    <row r="3181" spans="1:6" x14ac:dyDescent="0.25">
      <c r="A3181" s="10"/>
      <c r="B3181" s="10"/>
      <c r="C3181" s="59"/>
      <c r="D3181" s="87"/>
      <c r="E3181" s="89"/>
      <c r="F3181" s="89"/>
    </row>
    <row r="3182" spans="1:6" x14ac:dyDescent="0.25">
      <c r="A3182" s="10"/>
      <c r="B3182" s="10"/>
      <c r="C3182" s="59"/>
      <c r="D3182" s="87"/>
      <c r="E3182" s="89"/>
      <c r="F3182" s="89"/>
    </row>
    <row r="3183" spans="1:6" x14ac:dyDescent="0.25">
      <c r="A3183" s="10"/>
      <c r="B3183" s="10"/>
      <c r="C3183" s="59"/>
      <c r="D3183" s="87"/>
      <c r="E3183" s="89"/>
      <c r="F3183" s="89"/>
    </row>
    <row r="3184" spans="1:6" x14ac:dyDescent="0.25">
      <c r="A3184" s="10"/>
      <c r="B3184" s="10"/>
      <c r="C3184" s="59"/>
      <c r="D3184" s="87"/>
      <c r="E3184" s="89"/>
      <c r="F3184" s="89"/>
    </row>
    <row r="3185" spans="1:6" x14ac:dyDescent="0.25">
      <c r="A3185" s="10"/>
      <c r="B3185" s="10"/>
      <c r="C3185" s="59"/>
      <c r="D3185" s="87"/>
      <c r="E3185" s="89"/>
      <c r="F3185" s="89"/>
    </row>
    <row r="3186" spans="1:6" x14ac:dyDescent="0.25">
      <c r="A3186" s="10"/>
      <c r="B3186" s="10"/>
      <c r="C3186" s="59"/>
      <c r="D3186" s="87"/>
      <c r="E3186" s="89"/>
      <c r="F3186" s="89"/>
    </row>
    <row r="3187" spans="1:6" x14ac:dyDescent="0.25">
      <c r="A3187" s="10"/>
      <c r="B3187" s="10"/>
      <c r="C3187" s="59"/>
      <c r="D3187" s="87"/>
      <c r="E3187" s="89"/>
      <c r="F3187" s="89"/>
    </row>
    <row r="3188" spans="1:6" x14ac:dyDescent="0.25">
      <c r="A3188" s="10"/>
      <c r="B3188" s="10"/>
      <c r="C3188" s="59"/>
      <c r="D3188" s="87"/>
      <c r="E3188" s="89"/>
      <c r="F3188" s="89"/>
    </row>
    <row r="3189" spans="1:6" x14ac:dyDescent="0.25">
      <c r="A3189" s="10"/>
      <c r="B3189" s="10"/>
      <c r="C3189" s="59"/>
      <c r="D3189" s="87"/>
      <c r="E3189" s="89"/>
      <c r="F3189" s="89"/>
    </row>
    <row r="3190" spans="1:6" x14ac:dyDescent="0.25">
      <c r="A3190" s="10"/>
      <c r="B3190" s="10"/>
      <c r="C3190" s="59"/>
      <c r="D3190" s="87"/>
      <c r="E3190" s="89"/>
      <c r="F3190" s="89"/>
    </row>
    <row r="3191" spans="1:6" x14ac:dyDescent="0.25">
      <c r="A3191" s="10"/>
      <c r="B3191" s="10"/>
      <c r="C3191" s="59"/>
      <c r="D3191" s="87"/>
      <c r="E3191" s="89"/>
      <c r="F3191" s="89"/>
    </row>
    <row r="3192" spans="1:6" x14ac:dyDescent="0.25">
      <c r="A3192" s="10"/>
      <c r="B3192" s="10"/>
      <c r="C3192" s="59"/>
      <c r="D3192" s="87"/>
      <c r="E3192" s="89"/>
      <c r="F3192" s="89"/>
    </row>
    <row r="3193" spans="1:6" x14ac:dyDescent="0.25">
      <c r="A3193" s="10"/>
      <c r="B3193" s="10"/>
      <c r="C3193" s="59"/>
      <c r="D3193" s="87"/>
      <c r="E3193" s="89"/>
      <c r="F3193" s="89"/>
    </row>
    <row r="3194" spans="1:6" x14ac:dyDescent="0.25">
      <c r="A3194" s="10"/>
      <c r="B3194" s="10"/>
      <c r="C3194" s="59"/>
      <c r="D3194" s="87"/>
      <c r="E3194" s="89"/>
      <c r="F3194" s="89"/>
    </row>
    <row r="3195" spans="1:6" x14ac:dyDescent="0.25">
      <c r="A3195" s="10"/>
      <c r="B3195" s="10"/>
      <c r="C3195" s="59"/>
      <c r="D3195" s="87"/>
      <c r="E3195" s="89"/>
      <c r="F3195" s="89"/>
    </row>
    <row r="3196" spans="1:6" x14ac:dyDescent="0.25">
      <c r="A3196" s="10"/>
      <c r="B3196" s="10"/>
      <c r="C3196" s="59"/>
      <c r="D3196" s="87"/>
      <c r="E3196" s="89"/>
      <c r="F3196" s="89"/>
    </row>
    <row r="3197" spans="1:6" x14ac:dyDescent="0.25">
      <c r="A3197" s="10"/>
      <c r="B3197" s="10"/>
      <c r="C3197" s="59"/>
      <c r="D3197" s="87"/>
      <c r="E3197" s="89"/>
      <c r="F3197" s="89"/>
    </row>
    <row r="3198" spans="1:6" x14ac:dyDescent="0.25">
      <c r="A3198" s="10"/>
      <c r="B3198" s="10"/>
      <c r="C3198" s="59"/>
      <c r="D3198" s="87"/>
      <c r="E3198" s="89"/>
      <c r="F3198" s="89"/>
    </row>
    <row r="3199" spans="1:6" x14ac:dyDescent="0.25">
      <c r="A3199" s="10"/>
      <c r="B3199" s="10"/>
      <c r="C3199" s="59"/>
      <c r="D3199" s="87"/>
      <c r="E3199" s="89"/>
      <c r="F3199" s="89"/>
    </row>
    <row r="3200" spans="1:6" x14ac:dyDescent="0.25">
      <c r="A3200" s="10"/>
      <c r="B3200" s="10"/>
      <c r="C3200" s="59"/>
      <c r="D3200" s="87"/>
      <c r="E3200" s="89"/>
      <c r="F3200" s="89"/>
    </row>
    <row r="3201" spans="1:6" x14ac:dyDescent="0.25">
      <c r="A3201" s="10"/>
      <c r="B3201" s="10"/>
      <c r="C3201" s="59"/>
      <c r="D3201" s="87"/>
      <c r="E3201" s="89"/>
      <c r="F3201" s="89"/>
    </row>
    <row r="3202" spans="1:6" x14ac:dyDescent="0.25">
      <c r="A3202" s="10"/>
      <c r="B3202" s="10"/>
      <c r="C3202" s="59"/>
      <c r="D3202" s="87"/>
      <c r="E3202" s="89"/>
      <c r="F3202" s="89"/>
    </row>
    <row r="3203" spans="1:6" x14ac:dyDescent="0.25">
      <c r="A3203" s="10"/>
      <c r="B3203" s="10"/>
      <c r="C3203" s="59"/>
      <c r="D3203" s="87"/>
      <c r="E3203" s="89"/>
      <c r="F3203" s="89"/>
    </row>
    <row r="3204" spans="1:6" x14ac:dyDescent="0.25">
      <c r="A3204" s="10"/>
      <c r="B3204" s="10"/>
      <c r="C3204" s="59"/>
      <c r="D3204" s="87"/>
      <c r="E3204" s="89"/>
      <c r="F3204" s="89"/>
    </row>
    <row r="3205" spans="1:6" x14ac:dyDescent="0.25">
      <c r="A3205" s="10"/>
      <c r="B3205" s="10"/>
      <c r="C3205" s="59"/>
      <c r="D3205" s="87"/>
      <c r="E3205" s="89"/>
      <c r="F3205" s="89"/>
    </row>
    <row r="3206" spans="1:6" x14ac:dyDescent="0.25">
      <c r="A3206" s="10"/>
      <c r="B3206" s="10"/>
      <c r="C3206" s="59"/>
      <c r="D3206" s="87"/>
      <c r="E3206" s="89"/>
      <c r="F3206" s="89"/>
    </row>
    <row r="3207" spans="1:6" x14ac:dyDescent="0.25">
      <c r="A3207" s="10"/>
      <c r="B3207" s="10"/>
      <c r="C3207" s="59"/>
      <c r="D3207" s="87"/>
      <c r="E3207" s="89"/>
      <c r="F3207" s="89"/>
    </row>
    <row r="3208" spans="1:6" x14ac:dyDescent="0.25">
      <c r="A3208" s="10"/>
      <c r="B3208" s="10"/>
      <c r="C3208" s="59"/>
      <c r="D3208" s="87"/>
      <c r="E3208" s="89"/>
      <c r="F3208" s="89"/>
    </row>
    <row r="3209" spans="1:6" x14ac:dyDescent="0.25">
      <c r="A3209" s="10"/>
      <c r="B3209" s="10"/>
      <c r="C3209" s="59"/>
      <c r="D3209" s="87"/>
      <c r="E3209" s="89"/>
      <c r="F3209" s="89"/>
    </row>
    <row r="3210" spans="1:6" x14ac:dyDescent="0.25">
      <c r="A3210" s="10"/>
      <c r="B3210" s="10"/>
      <c r="C3210" s="59"/>
      <c r="D3210" s="87"/>
      <c r="E3210" s="89"/>
      <c r="F3210" s="89"/>
    </row>
    <row r="3211" spans="1:6" x14ac:dyDescent="0.25">
      <c r="A3211" s="10"/>
      <c r="B3211" s="10"/>
      <c r="C3211" s="59"/>
      <c r="D3211" s="87"/>
      <c r="E3211" s="89"/>
      <c r="F3211" s="89"/>
    </row>
    <row r="3212" spans="1:6" x14ac:dyDescent="0.25">
      <c r="A3212" s="10"/>
      <c r="B3212" s="10"/>
      <c r="C3212" s="59"/>
      <c r="D3212" s="87"/>
      <c r="E3212" s="89"/>
      <c r="F3212" s="89"/>
    </row>
    <row r="3213" spans="1:6" x14ac:dyDescent="0.25">
      <c r="A3213" s="10"/>
      <c r="B3213" s="10"/>
      <c r="C3213" s="59"/>
      <c r="D3213" s="87"/>
      <c r="E3213" s="89"/>
      <c r="F3213" s="89"/>
    </row>
    <row r="3214" spans="1:6" x14ac:dyDescent="0.25">
      <c r="A3214" s="10"/>
      <c r="B3214" s="10"/>
      <c r="C3214" s="59"/>
      <c r="D3214" s="87"/>
      <c r="E3214" s="89"/>
      <c r="F3214" s="89"/>
    </row>
    <row r="3215" spans="1:6" x14ac:dyDescent="0.25">
      <c r="A3215" s="10"/>
      <c r="B3215" s="10"/>
      <c r="C3215" s="59"/>
      <c r="D3215" s="87"/>
      <c r="E3215" s="89"/>
      <c r="F3215" s="89"/>
    </row>
    <row r="3216" spans="1:6" x14ac:dyDescent="0.25">
      <c r="A3216" s="10"/>
      <c r="B3216" s="10"/>
      <c r="C3216" s="59"/>
      <c r="D3216" s="87"/>
      <c r="E3216" s="89"/>
      <c r="F3216" s="89"/>
    </row>
    <row r="3217" spans="1:6" x14ac:dyDescent="0.25">
      <c r="A3217" s="10"/>
      <c r="B3217" s="10"/>
      <c r="C3217" s="59"/>
      <c r="D3217" s="87"/>
      <c r="E3217" s="89"/>
      <c r="F3217" s="89"/>
    </row>
    <row r="3218" spans="1:6" x14ac:dyDescent="0.25">
      <c r="A3218" s="10"/>
      <c r="B3218" s="10"/>
      <c r="C3218" s="59"/>
      <c r="D3218" s="87"/>
      <c r="E3218" s="89"/>
      <c r="F3218" s="89"/>
    </row>
    <row r="3219" spans="1:6" x14ac:dyDescent="0.25">
      <c r="A3219" s="10"/>
      <c r="B3219" s="10"/>
      <c r="C3219" s="59"/>
      <c r="D3219" s="87"/>
      <c r="E3219" s="89"/>
      <c r="F3219" s="89"/>
    </row>
    <row r="3220" spans="1:6" x14ac:dyDescent="0.25">
      <c r="A3220" s="10"/>
      <c r="B3220" s="10"/>
      <c r="C3220" s="59"/>
      <c r="D3220" s="87"/>
      <c r="E3220" s="89"/>
      <c r="F3220" s="89"/>
    </row>
    <row r="3221" spans="1:6" x14ac:dyDescent="0.25">
      <c r="A3221" s="10"/>
      <c r="B3221" s="10"/>
      <c r="C3221" s="59"/>
      <c r="D3221" s="87"/>
      <c r="E3221" s="89"/>
      <c r="F3221" s="89"/>
    </row>
    <row r="3222" spans="1:6" x14ac:dyDescent="0.25">
      <c r="A3222" s="10"/>
      <c r="B3222" s="10"/>
      <c r="C3222" s="59"/>
      <c r="D3222" s="87"/>
      <c r="E3222" s="89"/>
      <c r="F3222" s="89"/>
    </row>
    <row r="3223" spans="1:6" x14ac:dyDescent="0.25">
      <c r="A3223" s="10"/>
      <c r="B3223" s="10"/>
      <c r="C3223" s="59"/>
      <c r="D3223" s="87"/>
      <c r="E3223" s="89"/>
      <c r="F3223" s="89"/>
    </row>
    <row r="3224" spans="1:6" x14ac:dyDescent="0.25">
      <c r="A3224" s="10"/>
      <c r="B3224" s="10"/>
      <c r="C3224" s="59"/>
      <c r="D3224" s="87"/>
      <c r="E3224" s="89"/>
      <c r="F3224" s="89"/>
    </row>
    <row r="3225" spans="1:6" x14ac:dyDescent="0.25">
      <c r="A3225" s="10"/>
      <c r="B3225" s="10"/>
      <c r="C3225" s="59"/>
      <c r="D3225" s="87"/>
      <c r="E3225" s="89"/>
      <c r="F3225" s="89"/>
    </row>
    <row r="3226" spans="1:6" x14ac:dyDescent="0.25">
      <c r="A3226" s="10"/>
      <c r="B3226" s="10"/>
      <c r="C3226" s="59"/>
      <c r="D3226" s="87"/>
      <c r="E3226" s="89"/>
      <c r="F3226" s="89"/>
    </row>
    <row r="3227" spans="1:6" x14ac:dyDescent="0.25">
      <c r="A3227" s="10"/>
      <c r="B3227" s="10"/>
      <c r="C3227" s="59"/>
      <c r="D3227" s="87"/>
      <c r="E3227" s="89"/>
      <c r="F3227" s="89"/>
    </row>
    <row r="3228" spans="1:6" x14ac:dyDescent="0.25">
      <c r="A3228" s="10"/>
      <c r="B3228" s="10"/>
      <c r="C3228" s="59"/>
      <c r="D3228" s="87"/>
      <c r="E3228" s="89"/>
      <c r="F3228" s="89"/>
    </row>
    <row r="3229" spans="1:6" x14ac:dyDescent="0.25">
      <c r="A3229" s="10"/>
      <c r="B3229" s="10"/>
      <c r="C3229" s="59"/>
      <c r="D3229" s="87"/>
      <c r="E3229" s="89"/>
      <c r="F3229" s="89"/>
    </row>
    <row r="3230" spans="1:6" x14ac:dyDescent="0.25">
      <c r="A3230" s="10"/>
      <c r="B3230" s="10"/>
      <c r="C3230" s="59"/>
      <c r="D3230" s="87"/>
      <c r="E3230" s="89"/>
      <c r="F3230" s="89"/>
    </row>
    <row r="3231" spans="1:6" x14ac:dyDescent="0.25">
      <c r="A3231" s="10"/>
      <c r="B3231" s="10"/>
      <c r="C3231" s="59"/>
      <c r="D3231" s="87"/>
      <c r="E3231" s="89"/>
      <c r="F3231" s="89"/>
    </row>
    <row r="3232" spans="1:6" x14ac:dyDescent="0.25">
      <c r="A3232" s="10"/>
      <c r="B3232" s="10"/>
      <c r="C3232" s="59"/>
      <c r="D3232" s="87"/>
      <c r="E3232" s="89"/>
      <c r="F3232" s="89"/>
    </row>
    <row r="3233" spans="1:6" x14ac:dyDescent="0.25">
      <c r="A3233" s="10"/>
      <c r="B3233" s="10"/>
      <c r="C3233" s="59"/>
      <c r="D3233" s="87"/>
      <c r="E3233" s="89"/>
      <c r="F3233" s="89"/>
    </row>
    <row r="3234" spans="1:6" x14ac:dyDescent="0.25">
      <c r="A3234" s="10"/>
      <c r="B3234" s="10"/>
      <c r="C3234" s="59"/>
      <c r="D3234" s="87"/>
      <c r="E3234" s="89"/>
      <c r="F3234" s="89"/>
    </row>
    <row r="3235" spans="1:6" x14ac:dyDescent="0.25">
      <c r="A3235" s="10"/>
      <c r="B3235" s="10"/>
      <c r="C3235" s="59"/>
      <c r="D3235" s="87"/>
      <c r="E3235" s="89"/>
      <c r="F3235" s="89"/>
    </row>
    <row r="3236" spans="1:6" x14ac:dyDescent="0.25">
      <c r="A3236" s="10"/>
      <c r="B3236" s="10"/>
      <c r="C3236" s="59"/>
      <c r="D3236" s="87"/>
      <c r="E3236" s="89"/>
      <c r="F3236" s="89"/>
    </row>
    <row r="3237" spans="1:6" x14ac:dyDescent="0.25">
      <c r="A3237" s="10"/>
      <c r="B3237" s="10"/>
      <c r="C3237" s="59"/>
      <c r="D3237" s="87"/>
      <c r="E3237" s="89"/>
      <c r="F3237" s="89"/>
    </row>
    <row r="3238" spans="1:6" x14ac:dyDescent="0.25">
      <c r="A3238" s="10"/>
      <c r="B3238" s="10"/>
      <c r="C3238" s="59"/>
      <c r="D3238" s="87"/>
      <c r="E3238" s="89"/>
      <c r="F3238" s="89"/>
    </row>
    <row r="3239" spans="1:6" x14ac:dyDescent="0.25">
      <c r="A3239" s="10"/>
      <c r="B3239" s="10"/>
      <c r="C3239" s="59"/>
      <c r="D3239" s="87"/>
      <c r="E3239" s="89"/>
      <c r="F3239" s="89"/>
    </row>
    <row r="3240" spans="1:6" x14ac:dyDescent="0.25">
      <c r="A3240" s="10"/>
      <c r="B3240" s="10"/>
      <c r="C3240" s="59"/>
      <c r="D3240" s="87"/>
      <c r="E3240" s="89"/>
      <c r="F3240" s="89"/>
    </row>
    <row r="3241" spans="1:6" x14ac:dyDescent="0.25">
      <c r="A3241" s="10"/>
      <c r="B3241" s="10"/>
      <c r="C3241" s="59"/>
      <c r="D3241" s="87"/>
      <c r="E3241" s="89"/>
      <c r="F3241" s="89"/>
    </row>
    <row r="3242" spans="1:6" x14ac:dyDescent="0.25">
      <c r="A3242" s="10"/>
      <c r="B3242" s="10"/>
      <c r="C3242" s="59"/>
      <c r="D3242" s="87"/>
      <c r="E3242" s="89"/>
      <c r="F3242" s="89"/>
    </row>
    <row r="3243" spans="1:6" x14ac:dyDescent="0.25">
      <c r="A3243" s="10"/>
      <c r="B3243" s="10"/>
      <c r="C3243" s="59"/>
      <c r="D3243" s="87"/>
      <c r="E3243" s="89"/>
      <c r="F3243" s="89"/>
    </row>
    <row r="3244" spans="1:6" x14ac:dyDescent="0.25">
      <c r="A3244" s="10"/>
      <c r="B3244" s="10"/>
      <c r="C3244" s="59"/>
      <c r="D3244" s="87"/>
      <c r="E3244" s="89"/>
      <c r="F3244" s="89"/>
    </row>
    <row r="3245" spans="1:6" x14ac:dyDescent="0.25">
      <c r="A3245" s="10"/>
      <c r="B3245" s="10"/>
      <c r="C3245" s="59"/>
      <c r="D3245" s="87"/>
      <c r="E3245" s="89"/>
      <c r="F3245" s="89"/>
    </row>
    <row r="3246" spans="1:6" x14ac:dyDescent="0.25">
      <c r="A3246" s="10"/>
      <c r="B3246" s="10"/>
      <c r="C3246" s="59"/>
      <c r="D3246" s="87"/>
      <c r="E3246" s="89"/>
      <c r="F3246" s="89"/>
    </row>
    <row r="3247" spans="1:6" x14ac:dyDescent="0.25">
      <c r="A3247" s="10"/>
      <c r="B3247" s="10"/>
      <c r="C3247" s="59"/>
      <c r="D3247" s="87"/>
      <c r="E3247" s="89"/>
      <c r="F3247" s="89"/>
    </row>
    <row r="3248" spans="1:6" x14ac:dyDescent="0.25">
      <c r="A3248" s="10"/>
      <c r="B3248" s="10"/>
      <c r="C3248" s="59"/>
      <c r="D3248" s="87"/>
      <c r="E3248" s="89"/>
      <c r="F3248" s="89"/>
    </row>
    <row r="3249" spans="1:6" x14ac:dyDescent="0.25">
      <c r="A3249" s="10"/>
      <c r="B3249" s="10"/>
      <c r="C3249" s="59"/>
      <c r="D3249" s="87"/>
      <c r="E3249" s="89"/>
      <c r="F3249" s="89"/>
    </row>
    <row r="3250" spans="1:6" x14ac:dyDescent="0.25">
      <c r="A3250" s="10"/>
      <c r="B3250" s="10"/>
      <c r="C3250" s="59"/>
      <c r="D3250" s="87"/>
      <c r="E3250" s="89"/>
      <c r="F3250" s="89"/>
    </row>
    <row r="3251" spans="1:6" x14ac:dyDescent="0.25">
      <c r="A3251" s="10"/>
      <c r="B3251" s="10"/>
      <c r="C3251" s="59"/>
      <c r="D3251" s="87"/>
      <c r="E3251" s="89"/>
      <c r="F3251" s="89"/>
    </row>
    <row r="3252" spans="1:6" x14ac:dyDescent="0.25">
      <c r="A3252" s="10"/>
      <c r="B3252" s="10"/>
      <c r="C3252" s="59"/>
      <c r="D3252" s="87"/>
      <c r="E3252" s="89"/>
      <c r="F3252" s="89"/>
    </row>
    <row r="3253" spans="1:6" x14ac:dyDescent="0.25">
      <c r="A3253" s="10"/>
      <c r="B3253" s="10"/>
      <c r="C3253" s="59"/>
      <c r="D3253" s="87"/>
      <c r="E3253" s="89"/>
      <c r="F3253" s="89"/>
    </row>
    <row r="3254" spans="1:6" x14ac:dyDescent="0.25">
      <c r="A3254" s="10"/>
      <c r="B3254" s="10"/>
      <c r="C3254" s="59"/>
      <c r="D3254" s="87"/>
      <c r="E3254" s="89"/>
      <c r="F3254" s="89"/>
    </row>
    <row r="3255" spans="1:6" x14ac:dyDescent="0.25">
      <c r="A3255" s="10"/>
      <c r="B3255" s="10"/>
      <c r="C3255" s="59"/>
      <c r="D3255" s="87"/>
      <c r="E3255" s="89"/>
      <c r="F3255" s="89"/>
    </row>
    <row r="3256" spans="1:6" x14ac:dyDescent="0.25">
      <c r="A3256" s="10"/>
      <c r="B3256" s="10"/>
      <c r="C3256" s="59"/>
      <c r="D3256" s="87"/>
      <c r="E3256" s="89"/>
      <c r="F3256" s="89"/>
    </row>
    <row r="3257" spans="1:6" x14ac:dyDescent="0.25">
      <c r="A3257" s="10"/>
      <c r="B3257" s="10"/>
      <c r="C3257" s="59"/>
      <c r="D3257" s="87"/>
      <c r="E3257" s="89"/>
      <c r="F3257" s="89"/>
    </row>
    <row r="3258" spans="1:6" x14ac:dyDescent="0.25">
      <c r="A3258" s="10"/>
      <c r="B3258" s="10"/>
      <c r="C3258" s="59"/>
      <c r="D3258" s="87"/>
      <c r="E3258" s="89"/>
      <c r="F3258" s="89"/>
    </row>
    <row r="3259" spans="1:6" x14ac:dyDescent="0.25">
      <c r="A3259" s="10"/>
      <c r="B3259" s="10"/>
      <c r="C3259" s="59"/>
      <c r="D3259" s="87"/>
      <c r="E3259" s="89"/>
      <c r="F3259" s="89"/>
    </row>
    <row r="3260" spans="1:6" x14ac:dyDescent="0.25">
      <c r="A3260" s="10"/>
      <c r="B3260" s="10"/>
      <c r="C3260" s="59"/>
      <c r="D3260" s="87"/>
      <c r="E3260" s="89"/>
      <c r="F3260" s="89"/>
    </row>
    <row r="3261" spans="1:6" x14ac:dyDescent="0.25">
      <c r="A3261" s="10"/>
      <c r="B3261" s="10"/>
      <c r="C3261" s="59"/>
      <c r="D3261" s="87"/>
      <c r="E3261" s="89"/>
      <c r="F3261" s="89"/>
    </row>
    <row r="3262" spans="1:6" x14ac:dyDescent="0.25">
      <c r="A3262" s="10"/>
      <c r="B3262" s="10"/>
      <c r="C3262" s="59"/>
      <c r="D3262" s="87"/>
      <c r="E3262" s="89"/>
      <c r="F3262" s="89"/>
    </row>
    <row r="3263" spans="1:6" x14ac:dyDescent="0.25">
      <c r="A3263" s="10"/>
      <c r="B3263" s="10"/>
      <c r="C3263" s="59"/>
      <c r="D3263" s="87"/>
      <c r="E3263" s="89"/>
      <c r="F3263" s="89"/>
    </row>
    <row r="3264" spans="1:6" x14ac:dyDescent="0.25">
      <c r="A3264" s="10"/>
      <c r="B3264" s="10"/>
      <c r="C3264" s="59"/>
      <c r="D3264" s="87"/>
      <c r="E3264" s="89"/>
      <c r="F3264" s="89"/>
    </row>
    <row r="3265" spans="1:6" x14ac:dyDescent="0.25">
      <c r="A3265" s="10"/>
      <c r="B3265" s="10"/>
      <c r="C3265" s="59"/>
      <c r="D3265" s="87"/>
      <c r="E3265" s="89"/>
      <c r="F3265" s="89"/>
    </row>
    <row r="3266" spans="1:6" x14ac:dyDescent="0.25">
      <c r="A3266" s="10"/>
      <c r="B3266" s="10"/>
      <c r="C3266" s="59"/>
      <c r="D3266" s="87"/>
      <c r="E3266" s="89"/>
      <c r="F3266" s="89"/>
    </row>
    <row r="3267" spans="1:6" x14ac:dyDescent="0.25">
      <c r="A3267" s="10"/>
      <c r="B3267" s="10"/>
      <c r="C3267" s="59"/>
      <c r="D3267" s="87"/>
      <c r="E3267" s="89"/>
      <c r="F3267" s="89"/>
    </row>
    <row r="3268" spans="1:6" x14ac:dyDescent="0.25">
      <c r="A3268" s="10"/>
      <c r="B3268" s="10"/>
      <c r="C3268" s="59"/>
      <c r="D3268" s="87"/>
      <c r="E3268" s="89"/>
      <c r="F3268" s="89"/>
    </row>
    <row r="3269" spans="1:6" x14ac:dyDescent="0.25">
      <c r="A3269" s="10"/>
      <c r="B3269" s="10"/>
      <c r="C3269" s="59"/>
      <c r="D3269" s="87"/>
      <c r="E3269" s="89"/>
      <c r="F3269" s="89"/>
    </row>
    <row r="3270" spans="1:6" x14ac:dyDescent="0.25">
      <c r="A3270" s="10"/>
      <c r="B3270" s="10"/>
      <c r="C3270" s="59"/>
      <c r="D3270" s="87"/>
      <c r="E3270" s="89"/>
      <c r="F3270" s="89"/>
    </row>
    <row r="3271" spans="1:6" x14ac:dyDescent="0.25">
      <c r="A3271" s="10"/>
      <c r="B3271" s="10"/>
      <c r="C3271" s="59"/>
      <c r="D3271" s="87"/>
      <c r="E3271" s="89"/>
      <c r="F3271" s="89"/>
    </row>
    <row r="3272" spans="1:6" x14ac:dyDescent="0.25">
      <c r="A3272" s="10"/>
      <c r="B3272" s="10"/>
      <c r="C3272" s="59"/>
      <c r="D3272" s="87"/>
      <c r="E3272" s="89"/>
      <c r="F3272" s="89"/>
    </row>
    <row r="3273" spans="1:6" x14ac:dyDescent="0.25">
      <c r="A3273" s="10"/>
      <c r="B3273" s="10"/>
      <c r="C3273" s="59"/>
      <c r="D3273" s="87"/>
      <c r="E3273" s="89"/>
      <c r="F3273" s="89"/>
    </row>
    <row r="3274" spans="1:6" x14ac:dyDescent="0.25">
      <c r="A3274" s="10"/>
      <c r="B3274" s="10"/>
      <c r="C3274" s="59"/>
      <c r="D3274" s="87"/>
      <c r="E3274" s="89"/>
      <c r="F3274" s="89"/>
    </row>
    <row r="3275" spans="1:6" x14ac:dyDescent="0.25">
      <c r="A3275" s="10"/>
      <c r="B3275" s="10"/>
      <c r="C3275" s="59"/>
      <c r="D3275" s="87"/>
      <c r="E3275" s="89"/>
      <c r="F3275" s="89"/>
    </row>
    <row r="3276" spans="1:6" x14ac:dyDescent="0.25">
      <c r="A3276" s="10"/>
      <c r="B3276" s="10"/>
      <c r="C3276" s="59"/>
      <c r="D3276" s="87"/>
      <c r="E3276" s="89"/>
      <c r="F3276" s="89"/>
    </row>
    <row r="3277" spans="1:6" x14ac:dyDescent="0.25">
      <c r="A3277" s="10"/>
      <c r="B3277" s="10"/>
      <c r="C3277" s="59"/>
      <c r="D3277" s="87"/>
      <c r="E3277" s="89"/>
      <c r="F3277" s="89"/>
    </row>
    <row r="3278" spans="1:6" x14ac:dyDescent="0.25">
      <c r="A3278" s="10"/>
      <c r="B3278" s="10"/>
      <c r="C3278" s="59"/>
      <c r="D3278" s="87"/>
      <c r="E3278" s="89"/>
      <c r="F3278" s="89"/>
    </row>
    <row r="3279" spans="1:6" x14ac:dyDescent="0.25">
      <c r="A3279" s="10"/>
      <c r="B3279" s="10"/>
      <c r="C3279" s="59"/>
      <c r="D3279" s="87"/>
      <c r="E3279" s="89"/>
      <c r="F3279" s="89"/>
    </row>
    <row r="3280" spans="1:6" x14ac:dyDescent="0.25">
      <c r="A3280" s="10"/>
      <c r="B3280" s="10"/>
      <c r="C3280" s="59"/>
      <c r="D3280" s="87"/>
      <c r="E3280" s="89"/>
      <c r="F3280" s="89"/>
    </row>
    <row r="3281" spans="1:6" x14ac:dyDescent="0.25">
      <c r="A3281" s="10"/>
      <c r="B3281" s="10"/>
      <c r="C3281" s="59"/>
      <c r="D3281" s="87"/>
      <c r="E3281" s="89"/>
      <c r="F3281" s="89"/>
    </row>
    <row r="3282" spans="1:6" x14ac:dyDescent="0.25">
      <c r="A3282" s="10"/>
      <c r="B3282" s="10"/>
      <c r="C3282" s="59"/>
      <c r="D3282" s="87"/>
      <c r="E3282" s="89"/>
      <c r="F3282" s="89"/>
    </row>
    <row r="3283" spans="1:6" x14ac:dyDescent="0.25">
      <c r="A3283" s="10"/>
      <c r="B3283" s="10"/>
      <c r="C3283" s="59"/>
      <c r="D3283" s="87"/>
      <c r="E3283" s="89"/>
      <c r="F3283" s="89"/>
    </row>
    <row r="3284" spans="1:6" x14ac:dyDescent="0.25">
      <c r="A3284" s="10"/>
      <c r="B3284" s="10"/>
      <c r="C3284" s="59"/>
      <c r="D3284" s="87"/>
      <c r="E3284" s="89"/>
      <c r="F3284" s="89"/>
    </row>
    <row r="3285" spans="1:6" x14ac:dyDescent="0.25">
      <c r="A3285" s="10"/>
      <c r="B3285" s="10"/>
      <c r="C3285" s="59"/>
      <c r="D3285" s="87"/>
      <c r="E3285" s="89"/>
      <c r="F3285" s="89"/>
    </row>
    <row r="3286" spans="1:6" x14ac:dyDescent="0.25">
      <c r="A3286" s="10"/>
      <c r="B3286" s="10"/>
      <c r="C3286" s="59"/>
      <c r="D3286" s="87"/>
      <c r="E3286" s="89"/>
      <c r="F3286" s="89"/>
    </row>
    <row r="3287" spans="1:6" x14ac:dyDescent="0.25">
      <c r="A3287" s="10"/>
      <c r="B3287" s="10"/>
      <c r="C3287" s="59"/>
      <c r="D3287" s="87"/>
      <c r="E3287" s="89"/>
      <c r="F3287" s="89"/>
    </row>
    <row r="3288" spans="1:6" x14ac:dyDescent="0.25">
      <c r="A3288" s="10"/>
      <c r="B3288" s="10"/>
      <c r="C3288" s="59"/>
      <c r="D3288" s="87"/>
      <c r="E3288" s="89"/>
      <c r="F3288" s="89"/>
    </row>
    <row r="3289" spans="1:6" x14ac:dyDescent="0.25">
      <c r="A3289" s="10"/>
      <c r="B3289" s="10"/>
      <c r="C3289" s="59"/>
      <c r="D3289" s="87"/>
      <c r="E3289" s="89"/>
      <c r="F3289" s="89"/>
    </row>
    <row r="3290" spans="1:6" x14ac:dyDescent="0.25">
      <c r="A3290" s="10"/>
      <c r="B3290" s="10"/>
      <c r="C3290" s="59"/>
      <c r="D3290" s="87"/>
      <c r="E3290" s="89"/>
      <c r="F3290" s="89"/>
    </row>
    <row r="3291" spans="1:6" x14ac:dyDescent="0.25">
      <c r="A3291" s="10"/>
      <c r="B3291" s="10"/>
      <c r="C3291" s="59"/>
      <c r="D3291" s="87"/>
      <c r="E3291" s="89"/>
      <c r="F3291" s="89"/>
    </row>
    <row r="3292" spans="1:6" x14ac:dyDescent="0.25">
      <c r="A3292" s="10"/>
      <c r="B3292" s="10"/>
      <c r="C3292" s="59"/>
      <c r="D3292" s="87"/>
      <c r="E3292" s="89"/>
      <c r="F3292" s="89"/>
    </row>
    <row r="3293" spans="1:6" x14ac:dyDescent="0.25">
      <c r="A3293" s="10"/>
      <c r="B3293" s="10"/>
      <c r="C3293" s="59"/>
      <c r="D3293" s="87"/>
      <c r="E3293" s="89"/>
      <c r="F3293" s="89"/>
    </row>
    <row r="3294" spans="1:6" x14ac:dyDescent="0.25">
      <c r="A3294" s="10"/>
      <c r="B3294" s="10"/>
      <c r="C3294" s="59"/>
      <c r="D3294" s="87"/>
      <c r="E3294" s="89"/>
      <c r="F3294" s="89"/>
    </row>
    <row r="3295" spans="1:6" x14ac:dyDescent="0.25">
      <c r="A3295" s="10"/>
      <c r="B3295" s="10"/>
      <c r="C3295" s="59"/>
      <c r="D3295" s="87"/>
      <c r="E3295" s="89"/>
      <c r="F3295" s="89"/>
    </row>
    <row r="3296" spans="1:6" x14ac:dyDescent="0.25">
      <c r="A3296" s="10"/>
      <c r="B3296" s="10"/>
      <c r="C3296" s="59"/>
      <c r="D3296" s="87"/>
      <c r="E3296" s="89"/>
      <c r="F3296" s="89"/>
    </row>
    <row r="3297" spans="1:6" x14ac:dyDescent="0.25">
      <c r="A3297" s="10"/>
      <c r="B3297" s="10"/>
      <c r="C3297" s="59"/>
      <c r="D3297" s="87"/>
      <c r="E3297" s="89"/>
      <c r="F3297" s="89"/>
    </row>
    <row r="3298" spans="1:6" x14ac:dyDescent="0.25">
      <c r="A3298" s="10"/>
      <c r="B3298" s="10"/>
      <c r="C3298" s="59"/>
      <c r="D3298" s="87"/>
      <c r="E3298" s="89"/>
      <c r="F3298" s="89"/>
    </row>
    <row r="3299" spans="1:6" x14ac:dyDescent="0.25">
      <c r="A3299" s="10"/>
      <c r="B3299" s="10"/>
      <c r="C3299" s="59"/>
      <c r="D3299" s="87"/>
      <c r="E3299" s="89"/>
      <c r="F3299" s="89"/>
    </row>
    <row r="3300" spans="1:6" x14ac:dyDescent="0.25">
      <c r="A3300" s="10"/>
      <c r="B3300" s="10"/>
      <c r="C3300" s="59"/>
      <c r="D3300" s="87"/>
      <c r="E3300" s="89"/>
      <c r="F3300" s="89"/>
    </row>
    <row r="3301" spans="1:6" x14ac:dyDescent="0.25">
      <c r="A3301" s="10"/>
      <c r="B3301" s="10"/>
      <c r="C3301" s="59"/>
      <c r="D3301" s="87"/>
      <c r="E3301" s="89"/>
      <c r="F3301" s="89"/>
    </row>
    <row r="3302" spans="1:6" x14ac:dyDescent="0.25">
      <c r="A3302" s="10"/>
      <c r="B3302" s="10"/>
      <c r="C3302" s="59"/>
      <c r="D3302" s="87"/>
      <c r="E3302" s="89"/>
      <c r="F3302" s="89"/>
    </row>
    <row r="3303" spans="1:6" x14ac:dyDescent="0.25">
      <c r="A3303" s="10"/>
      <c r="B3303" s="10"/>
      <c r="C3303" s="59"/>
      <c r="D3303" s="87"/>
      <c r="E3303" s="89"/>
      <c r="F3303" s="89"/>
    </row>
    <row r="3304" spans="1:6" x14ac:dyDescent="0.25">
      <c r="A3304" s="10"/>
      <c r="B3304" s="10"/>
      <c r="C3304" s="59"/>
      <c r="D3304" s="87"/>
      <c r="E3304" s="89"/>
      <c r="F3304" s="89"/>
    </row>
    <row r="3305" spans="1:6" x14ac:dyDescent="0.25">
      <c r="A3305" s="10"/>
      <c r="B3305" s="10"/>
      <c r="C3305" s="59"/>
      <c r="D3305" s="87"/>
      <c r="E3305" s="89"/>
      <c r="F3305" s="89"/>
    </row>
    <row r="3306" spans="1:6" x14ac:dyDescent="0.25">
      <c r="A3306" s="10"/>
      <c r="B3306" s="10"/>
      <c r="C3306" s="59"/>
      <c r="D3306" s="87"/>
      <c r="E3306" s="89"/>
      <c r="F3306" s="89"/>
    </row>
    <row r="3307" spans="1:6" x14ac:dyDescent="0.25">
      <c r="A3307" s="10"/>
      <c r="B3307" s="10"/>
      <c r="C3307" s="59"/>
      <c r="D3307" s="87"/>
      <c r="E3307" s="89"/>
      <c r="F3307" s="89"/>
    </row>
    <row r="3308" spans="1:6" x14ac:dyDescent="0.25">
      <c r="A3308" s="10"/>
      <c r="B3308" s="10"/>
      <c r="C3308" s="59"/>
      <c r="D3308" s="87"/>
      <c r="E3308" s="89"/>
      <c r="F3308" s="89"/>
    </row>
    <row r="3309" spans="1:6" x14ac:dyDescent="0.25">
      <c r="A3309" s="10"/>
      <c r="B3309" s="10"/>
      <c r="C3309" s="59"/>
      <c r="D3309" s="87"/>
      <c r="E3309" s="89"/>
      <c r="F3309" s="89"/>
    </row>
    <row r="3310" spans="1:6" x14ac:dyDescent="0.25">
      <c r="A3310" s="10"/>
      <c r="B3310" s="10"/>
      <c r="C3310" s="59"/>
      <c r="D3310" s="87"/>
      <c r="E3310" s="89"/>
      <c r="F3310" s="89"/>
    </row>
    <row r="3311" spans="1:6" x14ac:dyDescent="0.25">
      <c r="A3311" s="10"/>
      <c r="B3311" s="10"/>
      <c r="C3311" s="59"/>
      <c r="D3311" s="87"/>
      <c r="E3311" s="89"/>
      <c r="F3311" s="89"/>
    </row>
    <row r="3312" spans="1:6" x14ac:dyDescent="0.25">
      <c r="A3312" s="10"/>
      <c r="B3312" s="10"/>
      <c r="C3312" s="59"/>
      <c r="D3312" s="87"/>
      <c r="E3312" s="89"/>
      <c r="F3312" s="89"/>
    </row>
    <row r="3313" spans="1:6" x14ac:dyDescent="0.25">
      <c r="A3313" s="10"/>
      <c r="B3313" s="10"/>
      <c r="C3313" s="59"/>
      <c r="D3313" s="87"/>
      <c r="E3313" s="89"/>
      <c r="F3313" s="89"/>
    </row>
    <row r="3314" spans="1:6" x14ac:dyDescent="0.25">
      <c r="A3314" s="10"/>
      <c r="B3314" s="10"/>
      <c r="C3314" s="59"/>
      <c r="D3314" s="87"/>
      <c r="E3314" s="89"/>
      <c r="F3314" s="89"/>
    </row>
    <row r="3315" spans="1:6" x14ac:dyDescent="0.25">
      <c r="A3315" s="10"/>
      <c r="B3315" s="10"/>
      <c r="C3315" s="59"/>
      <c r="D3315" s="87"/>
      <c r="E3315" s="89"/>
      <c r="F3315" s="89"/>
    </row>
    <row r="3316" spans="1:6" x14ac:dyDescent="0.25">
      <c r="A3316" s="10"/>
      <c r="B3316" s="10"/>
      <c r="C3316" s="59"/>
      <c r="D3316" s="87"/>
      <c r="E3316" s="89"/>
      <c r="F3316" s="89"/>
    </row>
    <row r="3317" spans="1:6" x14ac:dyDescent="0.25">
      <c r="A3317" s="10"/>
      <c r="B3317" s="10"/>
      <c r="C3317" s="59"/>
      <c r="D3317" s="87"/>
      <c r="E3317" s="89"/>
      <c r="F3317" s="89"/>
    </row>
    <row r="3318" spans="1:6" x14ac:dyDescent="0.25">
      <c r="A3318" s="10"/>
      <c r="B3318" s="10"/>
      <c r="C3318" s="59"/>
      <c r="D3318" s="87"/>
      <c r="E3318" s="89"/>
      <c r="F3318" s="89"/>
    </row>
    <row r="3319" spans="1:6" x14ac:dyDescent="0.25">
      <c r="A3319" s="10"/>
      <c r="B3319" s="10"/>
      <c r="C3319" s="59"/>
      <c r="D3319" s="87"/>
      <c r="E3319" s="89"/>
      <c r="F3319" s="89"/>
    </row>
    <row r="3320" spans="1:6" x14ac:dyDescent="0.25">
      <c r="A3320" s="10"/>
      <c r="B3320" s="10"/>
      <c r="C3320" s="59"/>
      <c r="D3320" s="87"/>
      <c r="E3320" s="89"/>
      <c r="F3320" s="89"/>
    </row>
    <row r="3321" spans="1:6" x14ac:dyDescent="0.25">
      <c r="A3321" s="10"/>
      <c r="B3321" s="10"/>
      <c r="C3321" s="59"/>
      <c r="D3321" s="87"/>
      <c r="E3321" s="89"/>
      <c r="F3321" s="89"/>
    </row>
    <row r="3322" spans="1:6" x14ac:dyDescent="0.25">
      <c r="A3322" s="10"/>
      <c r="B3322" s="10"/>
      <c r="C3322" s="59"/>
      <c r="D3322" s="87"/>
      <c r="E3322" s="89"/>
      <c r="F3322" s="89"/>
    </row>
    <row r="3323" spans="1:6" x14ac:dyDescent="0.25">
      <c r="A3323" s="10"/>
      <c r="B3323" s="10"/>
      <c r="C3323" s="59"/>
      <c r="D3323" s="87"/>
      <c r="E3323" s="89"/>
      <c r="F3323" s="89"/>
    </row>
    <row r="3324" spans="1:6" x14ac:dyDescent="0.25">
      <c r="A3324" s="10"/>
      <c r="B3324" s="10"/>
      <c r="C3324" s="59"/>
      <c r="D3324" s="87"/>
      <c r="E3324" s="89"/>
      <c r="F3324" s="89"/>
    </row>
    <row r="3325" spans="1:6" x14ac:dyDescent="0.25">
      <c r="A3325" s="10"/>
      <c r="B3325" s="10"/>
      <c r="C3325" s="59"/>
      <c r="D3325" s="87"/>
      <c r="E3325" s="89"/>
      <c r="F3325" s="89"/>
    </row>
    <row r="3326" spans="1:6" x14ac:dyDescent="0.25">
      <c r="A3326" s="10"/>
      <c r="B3326" s="10"/>
      <c r="C3326" s="59"/>
      <c r="D3326" s="87"/>
      <c r="E3326" s="89"/>
      <c r="F3326" s="89"/>
    </row>
    <row r="3327" spans="1:6" x14ac:dyDescent="0.25">
      <c r="A3327" s="10"/>
      <c r="B3327" s="10"/>
      <c r="C3327" s="59"/>
      <c r="D3327" s="87"/>
      <c r="E3327" s="89"/>
      <c r="F3327" s="89"/>
    </row>
    <row r="3328" spans="1:6" x14ac:dyDescent="0.25">
      <c r="A3328" s="10"/>
      <c r="B3328" s="10"/>
      <c r="C3328" s="59"/>
      <c r="D3328" s="87"/>
      <c r="E3328" s="89"/>
      <c r="F3328" s="89"/>
    </row>
    <row r="3329" spans="1:6" x14ac:dyDescent="0.25">
      <c r="A3329" s="10"/>
      <c r="B3329" s="10"/>
      <c r="C3329" s="59"/>
      <c r="D3329" s="87"/>
      <c r="E3329" s="89"/>
      <c r="F3329" s="89"/>
    </row>
    <row r="3330" spans="1:6" x14ac:dyDescent="0.25">
      <c r="A3330" s="10"/>
      <c r="B3330" s="10"/>
      <c r="C3330" s="59"/>
      <c r="D3330" s="87"/>
      <c r="E3330" s="89"/>
      <c r="F3330" s="89"/>
    </row>
    <row r="3331" spans="1:6" x14ac:dyDescent="0.25">
      <c r="A3331" s="10"/>
      <c r="B3331" s="10"/>
      <c r="C3331" s="59"/>
      <c r="D3331" s="87"/>
      <c r="E3331" s="89"/>
      <c r="F3331" s="89"/>
    </row>
    <row r="3332" spans="1:6" x14ac:dyDescent="0.25">
      <c r="A3332" s="10"/>
      <c r="B3332" s="10"/>
      <c r="C3332" s="59"/>
      <c r="D3332" s="87"/>
      <c r="E3332" s="89"/>
      <c r="F3332" s="89"/>
    </row>
    <row r="3333" spans="1:6" x14ac:dyDescent="0.25">
      <c r="A3333" s="10"/>
      <c r="B3333" s="10"/>
      <c r="C3333" s="59"/>
      <c r="D3333" s="87"/>
      <c r="E3333" s="89"/>
      <c r="F3333" s="89"/>
    </row>
    <row r="3334" spans="1:6" x14ac:dyDescent="0.25">
      <c r="A3334" s="10"/>
      <c r="B3334" s="10"/>
      <c r="C3334" s="59"/>
      <c r="D3334" s="87"/>
      <c r="E3334" s="89"/>
      <c r="F3334" s="89"/>
    </row>
    <row r="3335" spans="1:6" x14ac:dyDescent="0.25">
      <c r="A3335" s="10"/>
      <c r="B3335" s="10"/>
      <c r="C3335" s="59"/>
      <c r="D3335" s="87"/>
      <c r="E3335" s="89"/>
      <c r="F3335" s="89"/>
    </row>
    <row r="3336" spans="1:6" x14ac:dyDescent="0.25">
      <c r="A3336" s="10"/>
      <c r="B3336" s="10"/>
      <c r="C3336" s="59"/>
      <c r="D3336" s="87"/>
      <c r="E3336" s="89"/>
      <c r="F3336" s="89"/>
    </row>
    <row r="3337" spans="1:6" x14ac:dyDescent="0.25">
      <c r="A3337" s="10"/>
      <c r="B3337" s="10"/>
      <c r="C3337" s="59"/>
      <c r="D3337" s="87"/>
      <c r="E3337" s="89"/>
      <c r="F3337" s="89"/>
    </row>
    <row r="3338" spans="1:6" x14ac:dyDescent="0.25">
      <c r="A3338" s="10"/>
      <c r="B3338" s="10"/>
      <c r="C3338" s="59"/>
      <c r="D3338" s="87"/>
      <c r="E3338" s="89"/>
      <c r="F3338" s="89"/>
    </row>
    <row r="3339" spans="1:6" x14ac:dyDescent="0.25">
      <c r="A3339" s="10"/>
      <c r="B3339" s="10"/>
      <c r="C3339" s="59"/>
      <c r="D3339" s="87"/>
      <c r="E3339" s="89"/>
      <c r="F3339" s="89"/>
    </row>
    <row r="3340" spans="1:6" x14ac:dyDescent="0.25">
      <c r="A3340" s="10"/>
      <c r="B3340" s="10"/>
      <c r="C3340" s="59"/>
      <c r="D3340" s="87"/>
      <c r="E3340" s="89"/>
      <c r="F3340" s="89"/>
    </row>
    <row r="3341" spans="1:6" x14ac:dyDescent="0.25">
      <c r="A3341" s="10"/>
      <c r="B3341" s="10"/>
      <c r="C3341" s="59"/>
      <c r="D3341" s="87"/>
      <c r="E3341" s="89"/>
      <c r="F3341" s="89"/>
    </row>
    <row r="3342" spans="1:6" x14ac:dyDescent="0.25">
      <c r="A3342" s="10"/>
      <c r="B3342" s="10"/>
      <c r="C3342" s="59"/>
      <c r="D3342" s="87"/>
      <c r="E3342" s="89"/>
      <c r="F3342" s="89"/>
    </row>
    <row r="3343" spans="1:6" x14ac:dyDescent="0.25">
      <c r="A3343" s="10"/>
      <c r="B3343" s="10"/>
      <c r="C3343" s="59"/>
      <c r="D3343" s="87"/>
      <c r="E3343" s="89"/>
      <c r="F3343" s="89"/>
    </row>
    <row r="3344" spans="1:6" x14ac:dyDescent="0.25">
      <c r="A3344" s="10"/>
      <c r="B3344" s="10"/>
      <c r="C3344" s="59"/>
      <c r="D3344" s="87"/>
      <c r="E3344" s="89"/>
      <c r="F3344" s="89"/>
    </row>
    <row r="3345" spans="1:6" x14ac:dyDescent="0.25">
      <c r="A3345" s="10"/>
      <c r="B3345" s="10"/>
      <c r="C3345" s="59"/>
      <c r="D3345" s="87"/>
      <c r="E3345" s="89"/>
      <c r="F3345" s="89"/>
    </row>
    <row r="3346" spans="1:6" x14ac:dyDescent="0.25">
      <c r="A3346" s="10"/>
      <c r="B3346" s="10"/>
      <c r="C3346" s="59"/>
      <c r="D3346" s="87"/>
      <c r="E3346" s="89"/>
      <c r="F3346" s="89"/>
    </row>
    <row r="3347" spans="1:6" x14ac:dyDescent="0.25">
      <c r="A3347" s="10"/>
      <c r="B3347" s="10"/>
      <c r="C3347" s="59"/>
      <c r="D3347" s="87"/>
      <c r="E3347" s="89"/>
      <c r="F3347" s="89"/>
    </row>
    <row r="3348" spans="1:6" x14ac:dyDescent="0.25">
      <c r="A3348" s="10"/>
      <c r="B3348" s="10"/>
      <c r="C3348" s="59"/>
      <c r="D3348" s="87"/>
      <c r="E3348" s="89"/>
      <c r="F3348" s="89"/>
    </row>
    <row r="3349" spans="1:6" x14ac:dyDescent="0.25">
      <c r="A3349" s="10"/>
      <c r="B3349" s="10"/>
      <c r="C3349" s="59"/>
      <c r="D3349" s="87"/>
      <c r="E3349" s="89"/>
      <c r="F3349" s="89"/>
    </row>
    <row r="3350" spans="1:6" x14ac:dyDescent="0.25">
      <c r="A3350" s="10"/>
      <c r="B3350" s="10"/>
      <c r="C3350" s="59"/>
      <c r="D3350" s="87"/>
      <c r="E3350" s="89"/>
      <c r="F3350" s="89"/>
    </row>
    <row r="3351" spans="1:6" x14ac:dyDescent="0.25">
      <c r="A3351" s="10"/>
      <c r="B3351" s="10"/>
      <c r="C3351" s="59"/>
      <c r="D3351" s="87"/>
      <c r="E3351" s="89"/>
      <c r="F3351" s="89"/>
    </row>
    <row r="3352" spans="1:6" x14ac:dyDescent="0.25">
      <c r="A3352" s="10"/>
      <c r="B3352" s="10"/>
      <c r="C3352" s="59"/>
      <c r="D3352" s="87"/>
      <c r="E3352" s="89"/>
      <c r="F3352" s="89"/>
    </row>
    <row r="3353" spans="1:6" x14ac:dyDescent="0.25">
      <c r="A3353" s="10"/>
      <c r="B3353" s="10"/>
      <c r="C3353" s="59"/>
      <c r="D3353" s="87"/>
      <c r="E3353" s="89"/>
      <c r="F3353" s="89"/>
    </row>
    <row r="3354" spans="1:6" x14ac:dyDescent="0.25">
      <c r="A3354" s="10"/>
      <c r="B3354" s="10"/>
      <c r="C3354" s="59"/>
      <c r="D3354" s="87"/>
      <c r="E3354" s="89"/>
      <c r="F3354" s="89"/>
    </row>
    <row r="3355" spans="1:6" x14ac:dyDescent="0.25">
      <c r="A3355" s="10"/>
      <c r="B3355" s="10"/>
      <c r="C3355" s="59"/>
      <c r="D3355" s="87"/>
      <c r="E3355" s="89"/>
      <c r="F3355" s="89"/>
    </row>
    <row r="3356" spans="1:6" x14ac:dyDescent="0.25">
      <c r="A3356" s="10"/>
      <c r="B3356" s="10"/>
      <c r="C3356" s="59"/>
      <c r="D3356" s="87"/>
      <c r="E3356" s="89"/>
      <c r="F3356" s="89"/>
    </row>
    <row r="3357" spans="1:6" x14ac:dyDescent="0.25">
      <c r="A3357" s="10"/>
      <c r="B3357" s="10"/>
      <c r="C3357" s="59"/>
      <c r="D3357" s="87"/>
      <c r="E3357" s="89"/>
      <c r="F3357" s="89"/>
    </row>
    <row r="3358" spans="1:6" x14ac:dyDescent="0.25">
      <c r="A3358" s="10"/>
      <c r="B3358" s="10"/>
      <c r="C3358" s="59"/>
      <c r="D3358" s="87"/>
      <c r="E3358" s="89"/>
      <c r="F3358" s="89"/>
    </row>
    <row r="3359" spans="1:6" x14ac:dyDescent="0.25">
      <c r="A3359" s="10"/>
      <c r="B3359" s="10"/>
      <c r="C3359" s="59"/>
      <c r="D3359" s="87"/>
      <c r="E3359" s="89"/>
      <c r="F3359" s="89"/>
    </row>
    <row r="3360" spans="1:6" x14ac:dyDescent="0.25">
      <c r="A3360" s="10"/>
      <c r="B3360" s="10"/>
      <c r="C3360" s="59"/>
      <c r="D3360" s="87"/>
      <c r="E3360" s="89"/>
      <c r="F3360" s="89"/>
    </row>
    <row r="3361" spans="1:6" x14ac:dyDescent="0.25">
      <c r="A3361" s="10"/>
      <c r="B3361" s="10"/>
      <c r="C3361" s="59"/>
      <c r="D3361" s="87"/>
      <c r="E3361" s="89"/>
      <c r="F3361" s="89"/>
    </row>
    <row r="3362" spans="1:6" x14ac:dyDescent="0.25">
      <c r="A3362" s="10"/>
      <c r="B3362" s="10"/>
      <c r="C3362" s="59"/>
      <c r="D3362" s="87"/>
      <c r="E3362" s="89"/>
      <c r="F3362" s="89"/>
    </row>
    <row r="3363" spans="1:6" x14ac:dyDescent="0.25">
      <c r="A3363" s="10"/>
      <c r="B3363" s="10"/>
      <c r="C3363" s="59"/>
      <c r="D3363" s="87"/>
      <c r="E3363" s="89"/>
      <c r="F3363" s="89"/>
    </row>
    <row r="3364" spans="1:6" x14ac:dyDescent="0.25">
      <c r="A3364" s="10"/>
      <c r="B3364" s="10"/>
      <c r="C3364" s="59"/>
      <c r="D3364" s="87"/>
      <c r="E3364" s="89"/>
      <c r="F3364" s="89"/>
    </row>
    <row r="3365" spans="1:6" x14ac:dyDescent="0.25">
      <c r="A3365" s="10"/>
      <c r="B3365" s="10"/>
      <c r="C3365" s="59"/>
      <c r="D3365" s="87"/>
      <c r="E3365" s="89"/>
      <c r="F3365" s="89"/>
    </row>
    <row r="3366" spans="1:6" x14ac:dyDescent="0.25">
      <c r="A3366" s="10"/>
      <c r="B3366" s="10"/>
      <c r="C3366" s="59"/>
      <c r="D3366" s="87"/>
      <c r="E3366" s="89"/>
      <c r="F3366" s="89"/>
    </row>
    <row r="3367" spans="1:6" x14ac:dyDescent="0.25">
      <c r="A3367" s="10"/>
      <c r="B3367" s="10"/>
      <c r="C3367" s="59"/>
      <c r="D3367" s="87"/>
      <c r="E3367" s="89"/>
      <c r="F3367" s="89"/>
    </row>
    <row r="3368" spans="1:6" x14ac:dyDescent="0.25">
      <c r="A3368" s="10"/>
      <c r="B3368" s="10"/>
      <c r="C3368" s="59"/>
      <c r="D3368" s="87"/>
      <c r="E3368" s="89"/>
      <c r="F3368" s="89"/>
    </row>
    <row r="3369" spans="1:6" x14ac:dyDescent="0.25">
      <c r="A3369" s="10"/>
      <c r="B3369" s="10"/>
      <c r="C3369" s="59"/>
      <c r="D3369" s="87"/>
      <c r="E3369" s="89"/>
      <c r="F3369" s="89"/>
    </row>
    <row r="3370" spans="1:6" x14ac:dyDescent="0.25">
      <c r="A3370" s="10"/>
      <c r="B3370" s="10"/>
      <c r="C3370" s="59"/>
      <c r="D3370" s="87"/>
      <c r="E3370" s="89"/>
      <c r="F3370" s="89"/>
    </row>
    <row r="3371" spans="1:6" x14ac:dyDescent="0.25">
      <c r="A3371" s="10"/>
      <c r="B3371" s="10"/>
      <c r="C3371" s="59"/>
      <c r="D3371" s="87"/>
      <c r="E3371" s="89"/>
      <c r="F3371" s="89"/>
    </row>
    <row r="3372" spans="1:6" x14ac:dyDescent="0.25">
      <c r="A3372" s="10"/>
      <c r="B3372" s="10"/>
      <c r="C3372" s="59"/>
      <c r="D3372" s="87"/>
      <c r="E3372" s="89"/>
      <c r="F3372" s="89"/>
    </row>
    <row r="3373" spans="1:6" x14ac:dyDescent="0.25">
      <c r="A3373" s="10"/>
      <c r="B3373" s="10"/>
      <c r="C3373" s="59"/>
      <c r="D3373" s="87"/>
      <c r="E3373" s="89"/>
      <c r="F3373" s="89"/>
    </row>
    <row r="3374" spans="1:6" x14ac:dyDescent="0.25">
      <c r="A3374" s="10"/>
      <c r="B3374" s="10"/>
      <c r="C3374" s="59"/>
      <c r="D3374" s="87"/>
      <c r="E3374" s="89"/>
      <c r="F3374" s="89"/>
    </row>
    <row r="3375" spans="1:6" x14ac:dyDescent="0.25">
      <c r="A3375" s="10"/>
      <c r="B3375" s="10"/>
      <c r="C3375" s="59"/>
      <c r="D3375" s="87"/>
      <c r="E3375" s="89"/>
      <c r="F3375" s="89"/>
    </row>
    <row r="3376" spans="1:6" x14ac:dyDescent="0.25">
      <c r="A3376" s="10"/>
      <c r="B3376" s="10"/>
      <c r="C3376" s="59"/>
      <c r="D3376" s="87"/>
      <c r="E3376" s="89"/>
      <c r="F3376" s="89"/>
    </row>
    <row r="3377" spans="1:6" x14ac:dyDescent="0.25">
      <c r="A3377" s="10"/>
      <c r="B3377" s="10"/>
      <c r="C3377" s="59"/>
      <c r="D3377" s="87"/>
      <c r="E3377" s="89"/>
      <c r="F3377" s="89"/>
    </row>
    <row r="3378" spans="1:6" x14ac:dyDescent="0.25">
      <c r="A3378" s="10"/>
      <c r="B3378" s="10"/>
      <c r="C3378" s="59"/>
      <c r="D3378" s="87"/>
      <c r="E3378" s="89"/>
      <c r="F3378" s="89"/>
    </row>
    <row r="3379" spans="1:6" x14ac:dyDescent="0.25">
      <c r="A3379" s="10"/>
      <c r="B3379" s="10"/>
      <c r="C3379" s="59"/>
      <c r="D3379" s="87"/>
      <c r="E3379" s="89"/>
      <c r="F3379" s="89"/>
    </row>
    <row r="3380" spans="1:6" x14ac:dyDescent="0.25">
      <c r="A3380" s="10"/>
      <c r="B3380" s="10"/>
      <c r="C3380" s="59"/>
      <c r="D3380" s="87"/>
      <c r="E3380" s="89"/>
      <c r="F3380" s="89"/>
    </row>
    <row r="3381" spans="1:6" x14ac:dyDescent="0.25">
      <c r="A3381" s="10"/>
      <c r="B3381" s="10"/>
      <c r="C3381" s="59"/>
      <c r="D3381" s="87"/>
      <c r="E3381" s="89"/>
      <c r="F3381" s="89"/>
    </row>
    <row r="3382" spans="1:6" x14ac:dyDescent="0.25">
      <c r="A3382" s="10"/>
      <c r="B3382" s="10"/>
      <c r="C3382" s="59"/>
      <c r="D3382" s="87"/>
      <c r="E3382" s="89"/>
      <c r="F3382" s="89"/>
    </row>
    <row r="3383" spans="1:6" x14ac:dyDescent="0.25">
      <c r="A3383" s="10"/>
      <c r="B3383" s="10"/>
      <c r="C3383" s="59"/>
      <c r="D3383" s="87"/>
      <c r="E3383" s="89"/>
      <c r="F3383" s="89"/>
    </row>
    <row r="3384" spans="1:6" x14ac:dyDescent="0.25">
      <c r="A3384" s="10"/>
      <c r="B3384" s="10"/>
      <c r="C3384" s="59"/>
      <c r="D3384" s="87"/>
      <c r="E3384" s="89"/>
      <c r="F3384" s="89"/>
    </row>
    <row r="3385" spans="1:6" x14ac:dyDescent="0.25">
      <c r="A3385" s="10"/>
      <c r="B3385" s="10"/>
      <c r="C3385" s="59"/>
      <c r="D3385" s="87"/>
      <c r="E3385" s="89"/>
      <c r="F3385" s="89"/>
    </row>
    <row r="3386" spans="1:6" x14ac:dyDescent="0.25">
      <c r="A3386" s="10"/>
      <c r="B3386" s="10"/>
      <c r="C3386" s="59"/>
      <c r="D3386" s="87"/>
      <c r="E3386" s="89"/>
      <c r="F3386" s="89"/>
    </row>
    <row r="3387" spans="1:6" x14ac:dyDescent="0.25">
      <c r="A3387" s="10"/>
      <c r="B3387" s="10"/>
      <c r="C3387" s="59"/>
      <c r="D3387" s="87"/>
      <c r="E3387" s="89"/>
      <c r="F3387" s="89"/>
    </row>
    <row r="3388" spans="1:6" x14ac:dyDescent="0.25">
      <c r="A3388" s="10"/>
      <c r="B3388" s="10"/>
      <c r="C3388" s="59"/>
      <c r="D3388" s="87"/>
      <c r="E3388" s="89"/>
      <c r="F3388" s="89"/>
    </row>
    <row r="3389" spans="1:6" x14ac:dyDescent="0.25">
      <c r="A3389" s="10"/>
      <c r="B3389" s="10"/>
      <c r="C3389" s="59"/>
      <c r="D3389" s="87"/>
      <c r="E3389" s="89"/>
      <c r="F3389" s="89"/>
    </row>
    <row r="3390" spans="1:6" x14ac:dyDescent="0.25">
      <c r="A3390" s="10"/>
      <c r="B3390" s="10"/>
      <c r="C3390" s="59"/>
      <c r="D3390" s="87"/>
      <c r="E3390" s="89"/>
      <c r="F3390" s="89"/>
    </row>
    <row r="3391" spans="1:6" x14ac:dyDescent="0.25">
      <c r="A3391" s="10"/>
      <c r="B3391" s="10"/>
      <c r="C3391" s="59"/>
      <c r="D3391" s="87"/>
      <c r="E3391" s="89"/>
      <c r="F3391" s="89"/>
    </row>
    <row r="3392" spans="1:6" x14ac:dyDescent="0.25">
      <c r="A3392" s="10"/>
      <c r="B3392" s="10"/>
      <c r="C3392" s="59"/>
      <c r="D3392" s="87"/>
      <c r="E3392" s="89"/>
      <c r="F3392" s="89"/>
    </row>
    <row r="3393" spans="1:6" x14ac:dyDescent="0.25">
      <c r="A3393" s="10"/>
      <c r="B3393" s="10"/>
      <c r="C3393" s="59"/>
      <c r="D3393" s="87"/>
      <c r="E3393" s="89"/>
      <c r="F3393" s="89"/>
    </row>
    <row r="3394" spans="1:6" x14ac:dyDescent="0.25">
      <c r="A3394" s="10"/>
      <c r="B3394" s="10"/>
      <c r="C3394" s="59"/>
      <c r="D3394" s="87"/>
      <c r="E3394" s="89"/>
      <c r="F3394" s="89"/>
    </row>
    <row r="3395" spans="1:6" x14ac:dyDescent="0.25">
      <c r="A3395" s="10"/>
      <c r="B3395" s="10"/>
      <c r="C3395" s="59"/>
      <c r="D3395" s="87"/>
      <c r="E3395" s="89"/>
      <c r="F3395" s="89"/>
    </row>
    <row r="3396" spans="1:6" x14ac:dyDescent="0.25">
      <c r="A3396" s="10"/>
      <c r="B3396" s="10"/>
      <c r="C3396" s="59"/>
      <c r="D3396" s="87"/>
      <c r="E3396" s="89"/>
      <c r="F3396" s="89"/>
    </row>
    <row r="3397" spans="1:6" x14ac:dyDescent="0.25">
      <c r="A3397" s="10"/>
      <c r="B3397" s="10"/>
      <c r="C3397" s="59"/>
      <c r="D3397" s="87"/>
      <c r="E3397" s="89"/>
      <c r="F3397" s="89"/>
    </row>
    <row r="3398" spans="1:6" x14ac:dyDescent="0.25">
      <c r="A3398" s="10"/>
      <c r="B3398" s="10"/>
      <c r="C3398" s="59"/>
      <c r="D3398" s="87"/>
      <c r="E3398" s="89"/>
      <c r="F3398" s="89"/>
    </row>
    <row r="3399" spans="1:6" x14ac:dyDescent="0.25">
      <c r="A3399" s="10"/>
      <c r="B3399" s="10"/>
      <c r="C3399" s="59"/>
      <c r="D3399" s="87"/>
      <c r="E3399" s="89"/>
      <c r="F3399" s="89"/>
    </row>
    <row r="3400" spans="1:6" x14ac:dyDescent="0.25">
      <c r="A3400" s="10"/>
      <c r="B3400" s="10"/>
      <c r="C3400" s="59"/>
      <c r="D3400" s="87"/>
      <c r="E3400" s="89"/>
      <c r="F3400" s="89"/>
    </row>
    <row r="3401" spans="1:6" x14ac:dyDescent="0.25">
      <c r="A3401" s="10"/>
      <c r="B3401" s="10"/>
      <c r="C3401" s="59"/>
      <c r="D3401" s="87"/>
      <c r="E3401" s="89"/>
      <c r="F3401" s="89"/>
    </row>
    <row r="3402" spans="1:6" x14ac:dyDescent="0.25">
      <c r="A3402" s="10"/>
      <c r="B3402" s="10"/>
      <c r="C3402" s="59"/>
      <c r="D3402" s="87"/>
      <c r="E3402" s="89"/>
      <c r="F3402" s="89"/>
    </row>
    <row r="3403" spans="1:6" x14ac:dyDescent="0.25">
      <c r="A3403" s="10"/>
      <c r="B3403" s="10"/>
      <c r="C3403" s="59"/>
      <c r="D3403" s="87"/>
      <c r="E3403" s="89"/>
      <c r="F3403" s="89"/>
    </row>
    <row r="3404" spans="1:6" x14ac:dyDescent="0.25">
      <c r="A3404" s="10"/>
      <c r="B3404" s="10"/>
      <c r="C3404" s="59"/>
      <c r="D3404" s="87"/>
      <c r="E3404" s="89"/>
      <c r="F3404" s="89"/>
    </row>
    <row r="3405" spans="1:6" x14ac:dyDescent="0.25">
      <c r="A3405" s="10"/>
      <c r="B3405" s="10"/>
      <c r="C3405" s="59"/>
      <c r="D3405" s="87"/>
      <c r="E3405" s="89"/>
      <c r="F3405" s="89"/>
    </row>
    <row r="3406" spans="1:6" x14ac:dyDescent="0.25">
      <c r="A3406" s="10"/>
      <c r="B3406" s="10"/>
      <c r="C3406" s="59"/>
      <c r="D3406" s="87"/>
      <c r="E3406" s="89"/>
      <c r="F3406" s="89"/>
    </row>
    <row r="3407" spans="1:6" x14ac:dyDescent="0.25">
      <c r="A3407" s="10"/>
      <c r="B3407" s="10"/>
      <c r="C3407" s="59"/>
      <c r="D3407" s="87"/>
      <c r="E3407" s="89"/>
      <c r="F3407" s="89"/>
    </row>
    <row r="3408" spans="1:6" x14ac:dyDescent="0.25">
      <c r="A3408" s="10"/>
      <c r="B3408" s="10"/>
      <c r="C3408" s="59"/>
      <c r="D3408" s="87"/>
      <c r="E3408" s="89"/>
      <c r="F3408" s="89"/>
    </row>
    <row r="3409" spans="1:6" x14ac:dyDescent="0.25">
      <c r="A3409" s="10"/>
      <c r="B3409" s="10"/>
      <c r="C3409" s="59"/>
      <c r="D3409" s="87"/>
      <c r="E3409" s="89"/>
      <c r="F3409" s="89"/>
    </row>
    <row r="3410" spans="1:6" x14ac:dyDescent="0.25">
      <c r="A3410" s="10"/>
      <c r="B3410" s="10"/>
      <c r="C3410" s="59"/>
      <c r="D3410" s="87"/>
      <c r="E3410" s="89"/>
      <c r="F3410" s="89"/>
    </row>
    <row r="3411" spans="1:6" x14ac:dyDescent="0.25">
      <c r="A3411" s="10"/>
      <c r="B3411" s="10"/>
      <c r="C3411" s="59"/>
      <c r="D3411" s="87"/>
      <c r="E3411" s="89"/>
      <c r="F3411" s="89"/>
    </row>
    <row r="3412" spans="1:6" x14ac:dyDescent="0.25">
      <c r="A3412" s="10"/>
      <c r="B3412" s="10"/>
      <c r="C3412" s="59"/>
      <c r="D3412" s="87"/>
      <c r="E3412" s="89"/>
      <c r="F3412" s="89"/>
    </row>
    <row r="3413" spans="1:6" x14ac:dyDescent="0.25">
      <c r="A3413" s="10"/>
      <c r="B3413" s="10"/>
      <c r="C3413" s="59"/>
      <c r="D3413" s="87"/>
      <c r="E3413" s="89"/>
      <c r="F3413" s="89"/>
    </row>
    <row r="3414" spans="1:6" x14ac:dyDescent="0.25">
      <c r="A3414" s="10"/>
      <c r="B3414" s="10"/>
      <c r="C3414" s="59"/>
      <c r="D3414" s="87"/>
      <c r="E3414" s="89"/>
      <c r="F3414" s="89"/>
    </row>
    <row r="3415" spans="1:6" x14ac:dyDescent="0.25">
      <c r="A3415" s="10"/>
      <c r="B3415" s="10"/>
      <c r="C3415" s="59"/>
      <c r="D3415" s="87"/>
      <c r="E3415" s="89"/>
      <c r="F3415" s="89"/>
    </row>
    <row r="3416" spans="1:6" x14ac:dyDescent="0.25">
      <c r="A3416" s="10"/>
      <c r="B3416" s="10"/>
      <c r="C3416" s="59"/>
      <c r="D3416" s="87"/>
      <c r="E3416" s="89"/>
      <c r="F3416" s="89"/>
    </row>
    <row r="3417" spans="1:6" x14ac:dyDescent="0.25">
      <c r="A3417" s="10"/>
      <c r="B3417" s="10"/>
      <c r="C3417" s="59"/>
      <c r="D3417" s="87"/>
      <c r="E3417" s="89"/>
      <c r="F3417" s="89"/>
    </row>
    <row r="3418" spans="1:6" x14ac:dyDescent="0.25">
      <c r="A3418" s="10"/>
      <c r="B3418" s="10"/>
      <c r="C3418" s="59"/>
      <c r="D3418" s="87"/>
      <c r="E3418" s="89"/>
      <c r="F3418" s="89"/>
    </row>
    <row r="3419" spans="1:6" x14ac:dyDescent="0.25">
      <c r="A3419" s="10"/>
      <c r="B3419" s="10"/>
      <c r="C3419" s="59"/>
      <c r="D3419" s="87"/>
      <c r="E3419" s="89"/>
      <c r="F3419" s="89"/>
    </row>
    <row r="3420" spans="1:6" x14ac:dyDescent="0.25">
      <c r="A3420" s="10"/>
      <c r="B3420" s="10"/>
      <c r="C3420" s="59"/>
      <c r="D3420" s="87"/>
      <c r="E3420" s="89"/>
      <c r="F3420" s="89"/>
    </row>
    <row r="3421" spans="1:6" x14ac:dyDescent="0.25">
      <c r="A3421" s="10"/>
      <c r="B3421" s="10"/>
      <c r="C3421" s="59"/>
      <c r="D3421" s="87"/>
      <c r="E3421" s="89"/>
      <c r="F3421" s="89"/>
    </row>
    <row r="3422" spans="1:6" x14ac:dyDescent="0.25">
      <c r="A3422" s="10"/>
      <c r="B3422" s="10"/>
      <c r="C3422" s="59"/>
      <c r="D3422" s="87"/>
      <c r="E3422" s="89"/>
      <c r="F3422" s="89"/>
    </row>
    <row r="3423" spans="1:6" x14ac:dyDescent="0.25">
      <c r="A3423" s="10"/>
      <c r="B3423" s="10"/>
      <c r="C3423" s="59"/>
      <c r="D3423" s="87"/>
      <c r="E3423" s="89"/>
      <c r="F3423" s="89"/>
    </row>
    <row r="3424" spans="1:6" x14ac:dyDescent="0.25">
      <c r="A3424" s="10"/>
      <c r="B3424" s="10"/>
      <c r="C3424" s="59"/>
      <c r="D3424" s="87"/>
      <c r="E3424" s="89"/>
      <c r="F3424" s="89"/>
    </row>
    <row r="3425" spans="1:6" x14ac:dyDescent="0.25">
      <c r="A3425" s="10"/>
      <c r="B3425" s="10"/>
      <c r="C3425" s="59"/>
      <c r="D3425" s="87"/>
      <c r="E3425" s="89"/>
      <c r="F3425" s="89"/>
    </row>
    <row r="3426" spans="1:6" x14ac:dyDescent="0.25">
      <c r="A3426" s="10"/>
      <c r="B3426" s="10"/>
      <c r="C3426" s="59"/>
      <c r="D3426" s="87"/>
      <c r="E3426" s="89"/>
      <c r="F3426" s="89"/>
    </row>
    <row r="3427" spans="1:6" x14ac:dyDescent="0.25">
      <c r="A3427" s="10"/>
      <c r="B3427" s="10"/>
      <c r="C3427" s="59"/>
      <c r="D3427" s="87"/>
      <c r="E3427" s="89"/>
      <c r="F3427" s="89"/>
    </row>
    <row r="3428" spans="1:6" x14ac:dyDescent="0.25">
      <c r="A3428" s="10"/>
      <c r="B3428" s="10"/>
      <c r="C3428" s="59"/>
      <c r="D3428" s="87"/>
      <c r="E3428" s="89"/>
      <c r="F3428" s="89"/>
    </row>
    <row r="3429" spans="1:6" x14ac:dyDescent="0.25">
      <c r="A3429" s="10"/>
      <c r="B3429" s="10"/>
      <c r="C3429" s="59"/>
      <c r="D3429" s="87"/>
      <c r="E3429" s="89"/>
      <c r="F3429" s="89"/>
    </row>
    <row r="3430" spans="1:6" x14ac:dyDescent="0.25">
      <c r="A3430" s="10"/>
      <c r="B3430" s="10"/>
      <c r="C3430" s="59"/>
      <c r="D3430" s="87"/>
      <c r="E3430" s="89"/>
      <c r="F3430" s="89"/>
    </row>
    <row r="3431" spans="1:6" x14ac:dyDescent="0.25">
      <c r="A3431" s="10"/>
      <c r="B3431" s="10"/>
      <c r="C3431" s="59"/>
      <c r="D3431" s="87"/>
      <c r="E3431" s="89"/>
      <c r="F3431" s="89"/>
    </row>
    <row r="3432" spans="1:6" x14ac:dyDescent="0.25">
      <c r="A3432" s="10"/>
      <c r="B3432" s="10"/>
      <c r="C3432" s="59"/>
      <c r="D3432" s="87"/>
      <c r="E3432" s="89"/>
      <c r="F3432" s="89"/>
    </row>
    <row r="3433" spans="1:6" x14ac:dyDescent="0.25">
      <c r="A3433" s="10"/>
      <c r="B3433" s="10"/>
      <c r="C3433" s="59"/>
      <c r="D3433" s="87"/>
      <c r="E3433" s="89"/>
      <c r="F3433" s="89"/>
    </row>
    <row r="3434" spans="1:6" x14ac:dyDescent="0.25">
      <c r="A3434" s="10"/>
      <c r="B3434" s="10"/>
      <c r="C3434" s="59"/>
      <c r="D3434" s="87"/>
      <c r="E3434" s="89"/>
      <c r="F3434" s="89"/>
    </row>
    <row r="3435" spans="1:6" x14ac:dyDescent="0.25">
      <c r="A3435" s="10"/>
      <c r="B3435" s="10"/>
      <c r="C3435" s="59"/>
      <c r="D3435" s="87"/>
      <c r="E3435" s="89"/>
      <c r="F3435" s="89"/>
    </row>
    <row r="3436" spans="1:6" x14ac:dyDescent="0.25">
      <c r="A3436" s="10"/>
      <c r="B3436" s="10"/>
      <c r="C3436" s="59"/>
      <c r="D3436" s="87"/>
      <c r="E3436" s="89"/>
      <c r="F3436" s="89"/>
    </row>
    <row r="3437" spans="1:6" x14ac:dyDescent="0.25">
      <c r="A3437" s="10"/>
      <c r="B3437" s="10"/>
      <c r="C3437" s="59"/>
      <c r="D3437" s="87"/>
      <c r="E3437" s="89"/>
      <c r="F3437" s="89"/>
    </row>
    <row r="3438" spans="1:6" x14ac:dyDescent="0.25">
      <c r="A3438" s="10"/>
      <c r="B3438" s="10"/>
      <c r="C3438" s="59"/>
      <c r="D3438" s="87"/>
      <c r="E3438" s="89"/>
      <c r="F3438" s="89"/>
    </row>
    <row r="3439" spans="1:6" x14ac:dyDescent="0.25">
      <c r="A3439" s="10"/>
      <c r="B3439" s="10"/>
      <c r="C3439" s="59"/>
      <c r="D3439" s="87"/>
      <c r="E3439" s="89"/>
      <c r="F3439" s="89"/>
    </row>
    <row r="3440" spans="1:6" x14ac:dyDescent="0.25">
      <c r="A3440" s="10"/>
      <c r="B3440" s="10"/>
      <c r="C3440" s="59"/>
      <c r="D3440" s="87"/>
      <c r="E3440" s="89"/>
      <c r="F3440" s="89"/>
    </row>
    <row r="3441" spans="1:6" x14ac:dyDescent="0.25">
      <c r="A3441" s="10"/>
      <c r="B3441" s="10"/>
      <c r="C3441" s="59"/>
      <c r="D3441" s="87"/>
      <c r="E3441" s="89"/>
      <c r="F3441" s="89"/>
    </row>
    <row r="3442" spans="1:6" x14ac:dyDescent="0.25">
      <c r="A3442" s="10"/>
      <c r="B3442" s="10"/>
      <c r="C3442" s="59"/>
      <c r="D3442" s="87"/>
      <c r="E3442" s="89"/>
      <c r="F3442" s="89"/>
    </row>
    <row r="3443" spans="1:6" x14ac:dyDescent="0.25">
      <c r="A3443" s="10"/>
      <c r="B3443" s="10"/>
      <c r="C3443" s="59"/>
      <c r="D3443" s="87"/>
      <c r="E3443" s="89"/>
      <c r="F3443" s="89"/>
    </row>
    <row r="3444" spans="1:6" x14ac:dyDescent="0.25">
      <c r="A3444" s="10"/>
      <c r="B3444" s="10"/>
      <c r="C3444" s="59"/>
      <c r="D3444" s="87"/>
      <c r="E3444" s="89"/>
      <c r="F3444" s="89"/>
    </row>
    <row r="3445" spans="1:6" x14ac:dyDescent="0.25">
      <c r="A3445" s="10"/>
      <c r="B3445" s="10"/>
      <c r="C3445" s="59"/>
      <c r="D3445" s="87"/>
      <c r="E3445" s="89"/>
      <c r="F3445" s="89"/>
    </row>
    <row r="3446" spans="1:6" x14ac:dyDescent="0.25">
      <c r="A3446" s="10"/>
      <c r="B3446" s="10"/>
      <c r="C3446" s="59"/>
      <c r="D3446" s="87"/>
      <c r="E3446" s="89"/>
      <c r="F3446" s="89"/>
    </row>
    <row r="3447" spans="1:6" x14ac:dyDescent="0.25">
      <c r="A3447" s="10"/>
      <c r="B3447" s="10"/>
      <c r="C3447" s="59"/>
      <c r="D3447" s="87"/>
      <c r="E3447" s="89"/>
      <c r="F3447" s="89"/>
    </row>
    <row r="3448" spans="1:6" x14ac:dyDescent="0.25">
      <c r="A3448" s="10"/>
      <c r="B3448" s="10"/>
      <c r="C3448" s="59"/>
      <c r="D3448" s="87"/>
      <c r="E3448" s="89"/>
      <c r="F3448" s="89"/>
    </row>
    <row r="3449" spans="1:6" x14ac:dyDescent="0.25">
      <c r="A3449" s="10"/>
      <c r="B3449" s="10"/>
      <c r="C3449" s="59"/>
      <c r="D3449" s="87"/>
      <c r="E3449" s="89"/>
      <c r="F3449" s="89"/>
    </row>
    <row r="3450" spans="1:6" x14ac:dyDescent="0.25">
      <c r="A3450" s="10"/>
      <c r="B3450" s="10"/>
      <c r="C3450" s="59"/>
      <c r="D3450" s="87"/>
      <c r="E3450" s="89"/>
      <c r="F3450" s="89"/>
    </row>
    <row r="3451" spans="1:6" x14ac:dyDescent="0.25">
      <c r="A3451" s="10"/>
      <c r="B3451" s="10"/>
      <c r="C3451" s="59"/>
      <c r="D3451" s="87"/>
      <c r="E3451" s="89"/>
      <c r="F3451" s="89"/>
    </row>
    <row r="3452" spans="1:6" x14ac:dyDescent="0.25">
      <c r="A3452" s="10"/>
      <c r="B3452" s="10"/>
      <c r="C3452" s="59"/>
      <c r="D3452" s="87"/>
      <c r="E3452" s="89"/>
      <c r="F3452" s="89"/>
    </row>
    <row r="3453" spans="1:6" x14ac:dyDescent="0.25">
      <c r="A3453" s="10"/>
      <c r="B3453" s="10"/>
      <c r="C3453" s="59"/>
      <c r="D3453" s="87"/>
      <c r="E3453" s="89"/>
      <c r="F3453" s="89"/>
    </row>
    <row r="3454" spans="1:6" x14ac:dyDescent="0.25">
      <c r="A3454" s="10"/>
      <c r="B3454" s="10"/>
      <c r="C3454" s="59"/>
      <c r="D3454" s="87"/>
      <c r="E3454" s="89"/>
      <c r="F3454" s="89"/>
    </row>
    <row r="3455" spans="1:6" x14ac:dyDescent="0.25">
      <c r="A3455" s="10"/>
      <c r="B3455" s="10"/>
      <c r="C3455" s="59"/>
      <c r="D3455" s="87"/>
      <c r="E3455" s="89"/>
      <c r="F3455" s="89"/>
    </row>
    <row r="3456" spans="1:6" x14ac:dyDescent="0.25">
      <c r="A3456" s="10"/>
      <c r="B3456" s="10"/>
      <c r="C3456" s="59"/>
      <c r="D3456" s="87"/>
      <c r="E3456" s="89"/>
      <c r="F3456" s="89"/>
    </row>
    <row r="3457" spans="1:6" x14ac:dyDescent="0.25">
      <c r="A3457" s="10"/>
      <c r="B3457" s="10"/>
      <c r="C3457" s="59"/>
      <c r="D3457" s="87"/>
      <c r="E3457" s="89"/>
      <c r="F3457" s="89"/>
    </row>
    <row r="3458" spans="1:6" x14ac:dyDescent="0.25">
      <c r="A3458" s="10"/>
      <c r="B3458" s="10"/>
      <c r="C3458" s="59"/>
      <c r="D3458" s="87"/>
      <c r="E3458" s="89"/>
      <c r="F3458" s="89"/>
    </row>
    <row r="3459" spans="1:6" x14ac:dyDescent="0.25">
      <c r="A3459" s="10"/>
      <c r="B3459" s="10"/>
      <c r="C3459" s="59"/>
      <c r="D3459" s="87"/>
      <c r="E3459" s="89"/>
      <c r="F3459" s="89"/>
    </row>
    <row r="3460" spans="1:6" x14ac:dyDescent="0.25">
      <c r="A3460" s="10"/>
      <c r="B3460" s="10"/>
      <c r="C3460" s="59"/>
      <c r="D3460" s="87"/>
      <c r="E3460" s="89"/>
      <c r="F3460" s="89"/>
    </row>
    <row r="3461" spans="1:6" x14ac:dyDescent="0.25">
      <c r="A3461" s="10"/>
      <c r="B3461" s="10"/>
      <c r="C3461" s="59"/>
      <c r="D3461" s="87"/>
      <c r="E3461" s="89"/>
      <c r="F3461" s="89"/>
    </row>
    <row r="3462" spans="1:6" x14ac:dyDescent="0.25">
      <c r="A3462" s="10"/>
      <c r="B3462" s="10"/>
      <c r="C3462" s="59"/>
      <c r="D3462" s="87"/>
      <c r="E3462" s="89"/>
      <c r="F3462" s="89"/>
    </row>
    <row r="3463" spans="1:6" x14ac:dyDescent="0.25">
      <c r="A3463" s="10"/>
      <c r="B3463" s="10"/>
      <c r="C3463" s="59"/>
      <c r="D3463" s="87"/>
      <c r="E3463" s="89"/>
      <c r="F3463" s="89"/>
    </row>
    <row r="3464" spans="1:6" x14ac:dyDescent="0.25">
      <c r="A3464" s="10"/>
      <c r="B3464" s="10"/>
      <c r="C3464" s="59"/>
      <c r="D3464" s="87"/>
      <c r="E3464" s="89"/>
      <c r="F3464" s="89"/>
    </row>
    <row r="3465" spans="1:6" x14ac:dyDescent="0.25">
      <c r="A3465" s="10"/>
      <c r="B3465" s="10"/>
      <c r="C3465" s="59"/>
      <c r="D3465" s="87"/>
      <c r="E3465" s="89"/>
      <c r="F3465" s="89"/>
    </row>
    <row r="3466" spans="1:6" x14ac:dyDescent="0.25">
      <c r="A3466" s="10"/>
      <c r="B3466" s="10"/>
      <c r="C3466" s="59"/>
      <c r="D3466" s="87"/>
      <c r="E3466" s="89"/>
      <c r="F3466" s="89"/>
    </row>
    <row r="3467" spans="1:6" x14ac:dyDescent="0.25">
      <c r="A3467" s="10"/>
      <c r="B3467" s="10"/>
      <c r="C3467" s="59"/>
      <c r="D3467" s="87"/>
      <c r="E3467" s="89"/>
      <c r="F3467" s="89"/>
    </row>
    <row r="3468" spans="1:6" x14ac:dyDescent="0.25">
      <c r="A3468" s="10"/>
      <c r="B3468" s="10"/>
      <c r="C3468" s="59"/>
      <c r="D3468" s="87"/>
      <c r="E3468" s="89"/>
      <c r="F3468" s="89"/>
    </row>
    <row r="3469" spans="1:6" x14ac:dyDescent="0.25">
      <c r="A3469" s="10"/>
      <c r="B3469" s="10"/>
      <c r="C3469" s="59"/>
      <c r="D3469" s="87"/>
      <c r="E3469" s="89"/>
      <c r="F3469" s="89"/>
    </row>
    <row r="3470" spans="1:6" x14ac:dyDescent="0.25">
      <c r="A3470" s="10"/>
      <c r="B3470" s="10"/>
      <c r="C3470" s="59"/>
      <c r="D3470" s="87"/>
      <c r="E3470" s="89"/>
      <c r="F3470" s="89"/>
    </row>
    <row r="3471" spans="1:6" x14ac:dyDescent="0.25">
      <c r="A3471" s="10"/>
      <c r="B3471" s="10"/>
      <c r="C3471" s="59"/>
      <c r="D3471" s="87"/>
      <c r="E3471" s="89"/>
      <c r="F3471" s="89"/>
    </row>
    <row r="3472" spans="1:6" x14ac:dyDescent="0.25">
      <c r="A3472" s="10"/>
      <c r="B3472" s="10"/>
      <c r="C3472" s="59"/>
      <c r="D3472" s="87"/>
      <c r="E3472" s="89"/>
      <c r="F3472" s="89"/>
    </row>
    <row r="3473" spans="1:6" x14ac:dyDescent="0.25">
      <c r="A3473" s="10"/>
      <c r="B3473" s="10"/>
      <c r="C3473" s="59"/>
      <c r="D3473" s="87"/>
      <c r="E3473" s="89"/>
      <c r="F3473" s="89"/>
    </row>
    <row r="3474" spans="1:6" x14ac:dyDescent="0.25">
      <c r="A3474" s="10"/>
      <c r="B3474" s="10"/>
      <c r="C3474" s="59"/>
      <c r="D3474" s="87"/>
      <c r="E3474" s="89"/>
      <c r="F3474" s="89"/>
    </row>
    <row r="3475" spans="1:6" x14ac:dyDescent="0.25">
      <c r="A3475" s="10"/>
      <c r="B3475" s="10"/>
      <c r="C3475" s="59"/>
      <c r="D3475" s="87"/>
      <c r="E3475" s="89"/>
      <c r="F3475" s="89"/>
    </row>
    <row r="3476" spans="1:6" x14ac:dyDescent="0.25">
      <c r="A3476" s="10"/>
      <c r="B3476" s="10"/>
      <c r="C3476" s="59"/>
      <c r="D3476" s="87"/>
      <c r="E3476" s="89"/>
      <c r="F3476" s="89"/>
    </row>
    <row r="3477" spans="1:6" x14ac:dyDescent="0.25">
      <c r="A3477" s="10"/>
      <c r="B3477" s="10"/>
      <c r="C3477" s="59"/>
      <c r="D3477" s="87"/>
      <c r="E3477" s="89"/>
      <c r="F3477" s="89"/>
    </row>
    <row r="3478" spans="1:6" x14ac:dyDescent="0.25">
      <c r="A3478" s="10"/>
      <c r="B3478" s="10"/>
      <c r="C3478" s="59"/>
      <c r="D3478" s="87"/>
      <c r="E3478" s="89"/>
      <c r="F3478" s="89"/>
    </row>
    <row r="3479" spans="1:6" x14ac:dyDescent="0.25">
      <c r="A3479" s="10"/>
      <c r="B3479" s="10"/>
      <c r="C3479" s="59"/>
      <c r="D3479" s="87"/>
      <c r="E3479" s="89"/>
      <c r="F3479" s="89"/>
    </row>
    <row r="3480" spans="1:6" x14ac:dyDescent="0.25">
      <c r="A3480" s="10"/>
      <c r="B3480" s="10"/>
      <c r="C3480" s="59"/>
      <c r="D3480" s="87"/>
      <c r="E3480" s="89"/>
      <c r="F3480" s="89"/>
    </row>
    <row r="3481" spans="1:6" x14ac:dyDescent="0.25">
      <c r="A3481" s="10"/>
      <c r="B3481" s="10"/>
      <c r="C3481" s="59"/>
      <c r="D3481" s="87"/>
      <c r="E3481" s="89"/>
      <c r="F3481" s="89"/>
    </row>
    <row r="3482" spans="1:6" x14ac:dyDescent="0.25">
      <c r="A3482" s="10"/>
      <c r="B3482" s="10"/>
      <c r="C3482" s="59"/>
      <c r="D3482" s="87"/>
      <c r="E3482" s="89"/>
      <c r="F3482" s="89"/>
    </row>
    <row r="3483" spans="1:6" x14ac:dyDescent="0.25">
      <c r="A3483" s="10"/>
      <c r="B3483" s="10"/>
      <c r="C3483" s="59"/>
      <c r="D3483" s="87"/>
      <c r="E3483" s="89"/>
      <c r="F3483" s="89"/>
    </row>
    <row r="3484" spans="1:6" x14ac:dyDescent="0.25">
      <c r="A3484" s="10"/>
      <c r="B3484" s="10"/>
      <c r="C3484" s="59"/>
      <c r="D3484" s="87"/>
      <c r="E3484" s="89"/>
      <c r="F3484" s="89"/>
    </row>
    <row r="3485" spans="1:6" x14ac:dyDescent="0.25">
      <c r="A3485" s="10"/>
      <c r="B3485" s="10"/>
      <c r="C3485" s="59"/>
      <c r="D3485" s="87"/>
      <c r="E3485" s="89"/>
      <c r="F3485" s="89"/>
    </row>
    <row r="3486" spans="1:6" x14ac:dyDescent="0.25">
      <c r="A3486" s="10"/>
      <c r="B3486" s="10"/>
      <c r="C3486" s="59"/>
      <c r="D3486" s="87"/>
      <c r="E3486" s="89"/>
      <c r="F3486" s="89"/>
    </row>
    <row r="3487" spans="1:6" x14ac:dyDescent="0.25">
      <c r="A3487" s="10"/>
      <c r="B3487" s="10"/>
      <c r="C3487" s="59"/>
      <c r="D3487" s="87"/>
      <c r="E3487" s="89"/>
      <c r="F3487" s="89"/>
    </row>
    <row r="3488" spans="1:6" x14ac:dyDescent="0.25">
      <c r="A3488" s="10"/>
      <c r="B3488" s="10"/>
      <c r="C3488" s="59"/>
      <c r="D3488" s="87"/>
      <c r="E3488" s="89"/>
      <c r="F3488" s="89"/>
    </row>
    <row r="3489" spans="1:6" x14ac:dyDescent="0.25">
      <c r="A3489" s="10"/>
      <c r="B3489" s="10"/>
      <c r="C3489" s="59"/>
      <c r="D3489" s="87"/>
      <c r="E3489" s="89"/>
      <c r="F3489" s="89"/>
    </row>
    <row r="3490" spans="1:6" x14ac:dyDescent="0.25">
      <c r="A3490" s="10"/>
      <c r="B3490" s="10"/>
      <c r="C3490" s="59"/>
      <c r="D3490" s="87"/>
      <c r="E3490" s="89"/>
      <c r="F3490" s="89"/>
    </row>
    <row r="3491" spans="1:6" x14ac:dyDescent="0.25">
      <c r="A3491" s="10"/>
      <c r="B3491" s="10"/>
      <c r="C3491" s="59"/>
      <c r="D3491" s="87"/>
      <c r="E3491" s="89"/>
      <c r="F3491" s="89"/>
    </row>
    <row r="3492" spans="1:6" x14ac:dyDescent="0.25">
      <c r="A3492" s="10"/>
      <c r="B3492" s="10"/>
      <c r="C3492" s="59"/>
      <c r="D3492" s="87"/>
      <c r="E3492" s="89"/>
      <c r="F3492" s="89"/>
    </row>
    <row r="3493" spans="1:6" x14ac:dyDescent="0.25">
      <c r="A3493" s="10"/>
      <c r="B3493" s="10"/>
      <c r="C3493" s="59"/>
      <c r="D3493" s="87"/>
      <c r="E3493" s="89"/>
      <c r="F3493" s="89"/>
    </row>
    <row r="3494" spans="1:6" x14ac:dyDescent="0.25">
      <c r="A3494" s="10"/>
      <c r="B3494" s="10"/>
      <c r="C3494" s="59"/>
      <c r="D3494" s="87"/>
      <c r="E3494" s="89"/>
      <c r="F3494" s="89"/>
    </row>
    <row r="3495" spans="1:6" x14ac:dyDescent="0.25">
      <c r="A3495" s="10"/>
      <c r="B3495" s="10"/>
      <c r="C3495" s="59"/>
      <c r="D3495" s="87"/>
      <c r="E3495" s="89"/>
      <c r="F3495" s="89"/>
    </row>
    <row r="3496" spans="1:6" x14ac:dyDescent="0.25">
      <c r="A3496" s="10"/>
      <c r="B3496" s="10"/>
      <c r="C3496" s="59"/>
      <c r="D3496" s="87"/>
      <c r="E3496" s="89"/>
      <c r="F3496" s="89"/>
    </row>
    <row r="3497" spans="1:6" x14ac:dyDescent="0.25">
      <c r="A3497" s="10"/>
      <c r="B3497" s="10"/>
      <c r="C3497" s="59"/>
      <c r="D3497" s="87"/>
      <c r="E3497" s="89"/>
      <c r="F3497" s="89"/>
    </row>
    <row r="3498" spans="1:6" x14ac:dyDescent="0.25">
      <c r="A3498" s="10"/>
      <c r="B3498" s="10"/>
      <c r="C3498" s="59"/>
      <c r="D3498" s="87"/>
      <c r="E3498" s="89"/>
      <c r="F3498" s="89"/>
    </row>
    <row r="3499" spans="1:6" x14ac:dyDescent="0.25">
      <c r="A3499" s="10"/>
      <c r="B3499" s="10"/>
      <c r="C3499" s="59"/>
      <c r="D3499" s="87"/>
      <c r="E3499" s="89"/>
      <c r="F3499" s="89"/>
    </row>
    <row r="3500" spans="1:6" x14ac:dyDescent="0.25">
      <c r="A3500" s="10"/>
      <c r="B3500" s="10"/>
      <c r="C3500" s="59"/>
      <c r="D3500" s="87"/>
      <c r="E3500" s="89"/>
      <c r="F3500" s="89"/>
    </row>
    <row r="3501" spans="1:6" x14ac:dyDescent="0.25">
      <c r="A3501" s="10"/>
      <c r="B3501" s="10"/>
      <c r="C3501" s="59"/>
      <c r="D3501" s="87"/>
      <c r="E3501" s="89"/>
      <c r="F3501" s="89"/>
    </row>
    <row r="3502" spans="1:6" x14ac:dyDescent="0.25">
      <c r="A3502" s="10"/>
      <c r="B3502" s="10"/>
      <c r="C3502" s="59"/>
      <c r="D3502" s="87"/>
      <c r="E3502" s="89"/>
      <c r="F3502" s="89"/>
    </row>
    <row r="3503" spans="1:6" x14ac:dyDescent="0.25">
      <c r="A3503" s="10"/>
      <c r="B3503" s="10"/>
      <c r="C3503" s="59"/>
      <c r="D3503" s="87"/>
      <c r="E3503" s="89"/>
      <c r="F3503" s="89"/>
    </row>
    <row r="3504" spans="1:6" x14ac:dyDescent="0.25">
      <c r="A3504" s="10"/>
      <c r="B3504" s="10"/>
      <c r="C3504" s="59"/>
      <c r="D3504" s="87"/>
      <c r="E3504" s="89"/>
      <c r="F3504" s="89"/>
    </row>
    <row r="3505" spans="1:6" x14ac:dyDescent="0.25">
      <c r="A3505" s="10"/>
      <c r="B3505" s="10"/>
      <c r="C3505" s="59"/>
      <c r="D3505" s="87"/>
      <c r="E3505" s="89"/>
      <c r="F3505" s="89"/>
    </row>
    <row r="3506" spans="1:6" x14ac:dyDescent="0.25">
      <c r="A3506" s="10"/>
      <c r="B3506" s="10"/>
      <c r="C3506" s="59"/>
      <c r="D3506" s="87"/>
      <c r="E3506" s="89"/>
      <c r="F3506" s="89"/>
    </row>
    <row r="3507" spans="1:6" x14ac:dyDescent="0.25">
      <c r="A3507" s="10"/>
      <c r="B3507" s="10"/>
      <c r="C3507" s="59"/>
      <c r="D3507" s="87"/>
      <c r="E3507" s="89"/>
      <c r="F3507" s="89"/>
    </row>
    <row r="3508" spans="1:6" x14ac:dyDescent="0.25">
      <c r="A3508" s="10"/>
      <c r="B3508" s="10"/>
      <c r="C3508" s="59"/>
      <c r="D3508" s="87"/>
      <c r="E3508" s="89"/>
      <c r="F3508" s="89"/>
    </row>
    <row r="3509" spans="1:6" x14ac:dyDescent="0.25">
      <c r="A3509" s="10"/>
      <c r="B3509" s="10"/>
      <c r="C3509" s="59"/>
      <c r="D3509" s="87"/>
      <c r="E3509" s="89"/>
      <c r="F3509" s="89"/>
    </row>
    <row r="3510" spans="1:6" x14ac:dyDescent="0.25">
      <c r="A3510" s="10"/>
      <c r="B3510" s="10"/>
      <c r="C3510" s="59"/>
      <c r="D3510" s="87"/>
      <c r="E3510" s="89"/>
      <c r="F3510" s="89"/>
    </row>
    <row r="3511" spans="1:6" x14ac:dyDescent="0.25">
      <c r="A3511" s="10"/>
      <c r="B3511" s="10"/>
      <c r="C3511" s="59"/>
      <c r="D3511" s="87"/>
      <c r="E3511" s="89"/>
      <c r="F3511" s="89"/>
    </row>
    <row r="3512" spans="1:6" x14ac:dyDescent="0.25">
      <c r="A3512" s="10"/>
      <c r="B3512" s="10"/>
      <c r="C3512" s="59"/>
      <c r="D3512" s="87"/>
      <c r="E3512" s="89"/>
      <c r="F3512" s="89"/>
    </row>
    <row r="3513" spans="1:6" x14ac:dyDescent="0.25">
      <c r="A3513" s="10"/>
      <c r="B3513" s="10"/>
      <c r="C3513" s="59"/>
      <c r="D3513" s="87"/>
      <c r="E3513" s="89"/>
      <c r="F3513" s="89"/>
    </row>
    <row r="3514" spans="1:6" x14ac:dyDescent="0.25">
      <c r="A3514" s="10"/>
      <c r="B3514" s="10"/>
      <c r="C3514" s="59"/>
      <c r="D3514" s="87"/>
      <c r="E3514" s="89"/>
      <c r="F3514" s="89"/>
    </row>
    <row r="3515" spans="1:6" x14ac:dyDescent="0.25">
      <c r="A3515" s="10"/>
      <c r="B3515" s="10"/>
      <c r="C3515" s="59"/>
      <c r="D3515" s="87"/>
      <c r="E3515" s="89"/>
      <c r="F3515" s="89"/>
    </row>
    <row r="3516" spans="1:6" x14ac:dyDescent="0.25">
      <c r="A3516" s="10"/>
      <c r="B3516" s="10"/>
      <c r="C3516" s="59"/>
      <c r="D3516" s="87"/>
      <c r="E3516" s="89"/>
      <c r="F3516" s="89"/>
    </row>
    <row r="3517" spans="1:6" x14ac:dyDescent="0.25">
      <c r="A3517" s="10"/>
      <c r="B3517" s="10"/>
      <c r="C3517" s="59"/>
      <c r="D3517" s="87"/>
      <c r="E3517" s="89"/>
      <c r="F3517" s="89"/>
    </row>
    <row r="3518" spans="1:6" x14ac:dyDescent="0.25">
      <c r="A3518" s="10"/>
      <c r="B3518" s="10"/>
      <c r="C3518" s="59"/>
      <c r="D3518" s="87"/>
      <c r="E3518" s="89"/>
      <c r="F3518" s="89"/>
    </row>
    <row r="3519" spans="1:6" x14ac:dyDescent="0.25">
      <c r="A3519" s="10"/>
      <c r="B3519" s="10"/>
      <c r="C3519" s="59"/>
      <c r="D3519" s="87"/>
      <c r="E3519" s="89"/>
      <c r="F3519" s="89"/>
    </row>
    <row r="3520" spans="1:6" x14ac:dyDescent="0.25">
      <c r="A3520" s="10"/>
      <c r="B3520" s="10"/>
      <c r="C3520" s="59"/>
      <c r="D3520" s="87"/>
      <c r="E3520" s="89"/>
      <c r="F3520" s="89"/>
    </row>
    <row r="3521" spans="1:6" x14ac:dyDescent="0.25">
      <c r="A3521" s="10"/>
      <c r="B3521" s="10"/>
      <c r="C3521" s="59"/>
      <c r="D3521" s="87"/>
      <c r="E3521" s="89"/>
      <c r="F3521" s="89"/>
    </row>
    <row r="3522" spans="1:6" x14ac:dyDescent="0.25">
      <c r="A3522" s="10"/>
      <c r="B3522" s="10"/>
      <c r="C3522" s="59"/>
      <c r="D3522" s="87"/>
      <c r="E3522" s="89"/>
      <c r="F3522" s="89"/>
    </row>
    <row r="3523" spans="1:6" x14ac:dyDescent="0.25">
      <c r="A3523" s="10"/>
      <c r="B3523" s="10"/>
      <c r="C3523" s="59"/>
      <c r="D3523" s="87"/>
      <c r="E3523" s="89"/>
      <c r="F3523" s="89"/>
    </row>
    <row r="3524" spans="1:6" x14ac:dyDescent="0.25">
      <c r="A3524" s="10"/>
      <c r="B3524" s="10"/>
      <c r="C3524" s="59"/>
      <c r="D3524" s="87"/>
      <c r="E3524" s="89"/>
      <c r="F3524" s="89"/>
    </row>
    <row r="3525" spans="1:6" x14ac:dyDescent="0.25">
      <c r="A3525" s="10"/>
      <c r="B3525" s="10"/>
      <c r="C3525" s="59"/>
      <c r="D3525" s="87"/>
      <c r="E3525" s="89"/>
      <c r="F3525" s="89"/>
    </row>
    <row r="3526" spans="1:6" x14ac:dyDescent="0.25">
      <c r="A3526" s="10"/>
      <c r="B3526" s="10"/>
      <c r="C3526" s="59"/>
      <c r="D3526" s="87"/>
      <c r="E3526" s="89"/>
      <c r="F3526" s="89"/>
    </row>
    <row r="3527" spans="1:6" x14ac:dyDescent="0.25">
      <c r="A3527" s="10"/>
      <c r="B3527" s="10"/>
      <c r="C3527" s="59"/>
      <c r="D3527" s="87"/>
      <c r="E3527" s="89"/>
      <c r="F3527" s="89"/>
    </row>
    <row r="3528" spans="1:6" x14ac:dyDescent="0.25">
      <c r="A3528" s="10"/>
      <c r="B3528" s="10"/>
      <c r="C3528" s="59"/>
      <c r="D3528" s="87"/>
      <c r="E3528" s="89"/>
      <c r="F3528" s="89"/>
    </row>
    <row r="3529" spans="1:6" x14ac:dyDescent="0.25">
      <c r="A3529" s="10"/>
      <c r="B3529" s="10"/>
      <c r="C3529" s="59"/>
      <c r="D3529" s="87"/>
      <c r="E3529" s="89"/>
      <c r="F3529" s="89"/>
    </row>
    <row r="3530" spans="1:6" x14ac:dyDescent="0.25">
      <c r="A3530" s="10"/>
      <c r="B3530" s="10"/>
      <c r="C3530" s="59"/>
      <c r="D3530" s="87"/>
      <c r="E3530" s="89"/>
      <c r="F3530" s="89"/>
    </row>
    <row r="3531" spans="1:6" x14ac:dyDescent="0.25">
      <c r="A3531" s="10"/>
      <c r="B3531" s="10"/>
      <c r="C3531" s="59"/>
      <c r="D3531" s="87"/>
      <c r="E3531" s="89"/>
      <c r="F3531" s="89"/>
    </row>
    <row r="3532" spans="1:6" x14ac:dyDescent="0.25">
      <c r="A3532" s="10"/>
      <c r="B3532" s="10"/>
      <c r="C3532" s="59"/>
      <c r="D3532" s="87"/>
      <c r="E3532" s="89"/>
      <c r="F3532" s="89"/>
    </row>
    <row r="3533" spans="1:6" x14ac:dyDescent="0.25">
      <c r="A3533" s="10"/>
      <c r="B3533" s="10"/>
      <c r="C3533" s="59"/>
      <c r="D3533" s="87"/>
      <c r="E3533" s="89"/>
      <c r="F3533" s="89"/>
    </row>
    <row r="3534" spans="1:6" x14ac:dyDescent="0.25">
      <c r="A3534" s="10"/>
      <c r="B3534" s="10"/>
      <c r="C3534" s="59"/>
      <c r="D3534" s="87"/>
      <c r="E3534" s="89"/>
      <c r="F3534" s="89"/>
    </row>
    <row r="3535" spans="1:6" x14ac:dyDescent="0.25">
      <c r="A3535" s="10"/>
      <c r="B3535" s="10"/>
      <c r="C3535" s="59"/>
      <c r="D3535" s="87"/>
      <c r="E3535" s="89"/>
      <c r="F3535" s="89"/>
    </row>
    <row r="3536" spans="1:6" x14ac:dyDescent="0.25">
      <c r="A3536" s="10"/>
      <c r="B3536" s="10"/>
      <c r="C3536" s="59"/>
      <c r="D3536" s="87"/>
      <c r="E3536" s="89"/>
      <c r="F3536" s="89"/>
    </row>
    <row r="3537" spans="1:6" x14ac:dyDescent="0.25">
      <c r="A3537" s="10"/>
      <c r="B3537" s="10"/>
      <c r="C3537" s="59"/>
      <c r="D3537" s="87"/>
      <c r="E3537" s="89"/>
      <c r="F3537" s="89"/>
    </row>
    <row r="3538" spans="1:6" x14ac:dyDescent="0.25">
      <c r="A3538" s="10"/>
      <c r="B3538" s="10"/>
      <c r="C3538" s="59"/>
      <c r="D3538" s="87"/>
      <c r="E3538" s="89"/>
      <c r="F3538" s="89"/>
    </row>
    <row r="3539" spans="1:6" x14ac:dyDescent="0.25">
      <c r="A3539" s="10"/>
      <c r="B3539" s="10"/>
      <c r="C3539" s="59"/>
      <c r="D3539" s="87"/>
      <c r="E3539" s="89"/>
      <c r="F3539" s="89"/>
    </row>
    <row r="3540" spans="1:6" x14ac:dyDescent="0.25">
      <c r="A3540" s="10"/>
      <c r="B3540" s="10"/>
      <c r="C3540" s="59"/>
      <c r="D3540" s="87"/>
      <c r="E3540" s="89"/>
      <c r="F3540" s="89"/>
    </row>
    <row r="3541" spans="1:6" x14ac:dyDescent="0.25">
      <c r="A3541" s="10"/>
      <c r="B3541" s="10"/>
      <c r="C3541" s="59"/>
      <c r="D3541" s="87"/>
      <c r="E3541" s="89"/>
      <c r="F3541" s="89"/>
    </row>
    <row r="3542" spans="1:6" x14ac:dyDescent="0.25">
      <c r="A3542" s="10"/>
      <c r="B3542" s="10"/>
      <c r="C3542" s="59"/>
      <c r="D3542" s="87"/>
      <c r="E3542" s="89"/>
      <c r="F3542" s="89"/>
    </row>
    <row r="3543" spans="1:6" x14ac:dyDescent="0.25">
      <c r="A3543" s="10"/>
      <c r="B3543" s="10"/>
      <c r="C3543" s="59"/>
      <c r="D3543" s="87"/>
      <c r="E3543" s="89"/>
      <c r="F3543" s="89"/>
    </row>
    <row r="3544" spans="1:6" x14ac:dyDescent="0.25">
      <c r="A3544" s="10"/>
      <c r="B3544" s="10"/>
      <c r="C3544" s="59"/>
      <c r="D3544" s="87"/>
      <c r="E3544" s="89"/>
      <c r="F3544" s="89"/>
    </row>
    <row r="3545" spans="1:6" x14ac:dyDescent="0.25">
      <c r="A3545" s="10"/>
      <c r="B3545" s="10"/>
      <c r="C3545" s="59"/>
      <c r="D3545" s="87"/>
      <c r="E3545" s="89"/>
      <c r="F3545" s="89"/>
    </row>
    <row r="3546" spans="1:6" x14ac:dyDescent="0.25">
      <c r="A3546" s="10"/>
      <c r="B3546" s="10"/>
      <c r="C3546" s="59"/>
      <c r="D3546" s="87"/>
      <c r="E3546" s="89"/>
      <c r="F3546" s="89"/>
    </row>
    <row r="3547" spans="1:6" x14ac:dyDescent="0.25">
      <c r="A3547" s="10"/>
      <c r="B3547" s="10"/>
      <c r="C3547" s="59"/>
      <c r="D3547" s="87"/>
      <c r="E3547" s="89"/>
      <c r="F3547" s="89"/>
    </row>
    <row r="3548" spans="1:6" x14ac:dyDescent="0.25">
      <c r="A3548" s="10"/>
      <c r="B3548" s="10"/>
      <c r="C3548" s="59"/>
      <c r="D3548" s="87"/>
      <c r="E3548" s="89"/>
      <c r="F3548" s="89"/>
    </row>
    <row r="3549" spans="1:6" x14ac:dyDescent="0.25">
      <c r="A3549" s="10"/>
      <c r="B3549" s="10"/>
      <c r="C3549" s="59"/>
      <c r="D3549" s="87"/>
      <c r="E3549" s="89"/>
      <c r="F3549" s="89"/>
    </row>
    <row r="3550" spans="1:6" x14ac:dyDescent="0.25">
      <c r="A3550" s="10"/>
      <c r="B3550" s="10"/>
      <c r="C3550" s="59"/>
      <c r="D3550" s="87"/>
      <c r="E3550" s="89"/>
      <c r="F3550" s="89"/>
    </row>
    <row r="3551" spans="1:6" x14ac:dyDescent="0.25">
      <c r="A3551" s="10"/>
      <c r="B3551" s="10"/>
      <c r="C3551" s="59"/>
      <c r="D3551" s="87"/>
      <c r="E3551" s="89"/>
      <c r="F3551" s="89"/>
    </row>
    <row r="3552" spans="1:6" x14ac:dyDescent="0.25">
      <c r="A3552" s="10"/>
      <c r="B3552" s="10"/>
      <c r="C3552" s="59"/>
      <c r="D3552" s="87"/>
      <c r="E3552" s="89"/>
      <c r="F3552" s="89"/>
    </row>
    <row r="3553" spans="1:6" x14ac:dyDescent="0.25">
      <c r="A3553" s="10"/>
      <c r="B3553" s="10"/>
      <c r="C3553" s="59"/>
      <c r="D3553" s="87"/>
      <c r="E3553" s="89"/>
      <c r="F3553" s="89"/>
    </row>
    <row r="3554" spans="1:6" x14ac:dyDescent="0.25">
      <c r="A3554" s="10"/>
      <c r="B3554" s="10"/>
      <c r="C3554" s="59"/>
      <c r="D3554" s="87"/>
      <c r="E3554" s="89"/>
      <c r="F3554" s="89"/>
    </row>
    <row r="3555" spans="1:6" x14ac:dyDescent="0.25">
      <c r="A3555" s="10"/>
      <c r="B3555" s="10"/>
      <c r="C3555" s="59"/>
      <c r="D3555" s="87"/>
      <c r="E3555" s="89"/>
      <c r="F3555" s="89"/>
    </row>
    <row r="3556" spans="1:6" x14ac:dyDescent="0.25">
      <c r="A3556" s="10"/>
      <c r="B3556" s="10"/>
      <c r="C3556" s="59"/>
      <c r="D3556" s="87"/>
      <c r="E3556" s="89"/>
      <c r="F3556" s="89"/>
    </row>
    <row r="3557" spans="1:6" x14ac:dyDescent="0.25">
      <c r="A3557" s="10"/>
      <c r="B3557" s="10"/>
      <c r="C3557" s="59"/>
      <c r="D3557" s="87"/>
      <c r="E3557" s="89"/>
      <c r="F3557" s="89"/>
    </row>
    <row r="3558" spans="1:6" x14ac:dyDescent="0.25">
      <c r="A3558" s="10"/>
      <c r="B3558" s="10"/>
      <c r="C3558" s="59"/>
      <c r="D3558" s="87"/>
      <c r="E3558" s="89"/>
      <c r="F3558" s="89"/>
    </row>
    <row r="3559" spans="1:6" x14ac:dyDescent="0.25">
      <c r="A3559" s="10"/>
      <c r="B3559" s="10"/>
      <c r="C3559" s="59"/>
      <c r="D3559" s="87"/>
      <c r="E3559" s="89"/>
      <c r="F3559" s="89"/>
    </row>
    <row r="3560" spans="1:6" x14ac:dyDescent="0.25">
      <c r="A3560" s="10"/>
      <c r="B3560" s="10"/>
      <c r="C3560" s="59"/>
      <c r="D3560" s="87"/>
      <c r="E3560" s="89"/>
      <c r="F3560" s="89"/>
    </row>
    <row r="3561" spans="1:6" x14ac:dyDescent="0.25">
      <c r="A3561" s="10"/>
      <c r="B3561" s="10"/>
      <c r="C3561" s="59"/>
      <c r="D3561" s="87"/>
      <c r="E3561" s="89"/>
      <c r="F3561" s="89"/>
    </row>
    <row r="3562" spans="1:6" x14ac:dyDescent="0.25">
      <c r="A3562" s="10"/>
      <c r="B3562" s="10"/>
      <c r="C3562" s="59"/>
      <c r="D3562" s="87"/>
      <c r="E3562" s="89"/>
      <c r="F3562" s="89"/>
    </row>
    <row r="3563" spans="1:6" x14ac:dyDescent="0.25">
      <c r="A3563" s="10"/>
      <c r="B3563" s="10"/>
      <c r="C3563" s="59"/>
      <c r="D3563" s="87"/>
      <c r="E3563" s="89"/>
      <c r="F3563" s="89"/>
    </row>
    <row r="3564" spans="1:6" x14ac:dyDescent="0.25">
      <c r="A3564" s="10"/>
      <c r="B3564" s="10"/>
      <c r="C3564" s="59"/>
      <c r="D3564" s="87"/>
      <c r="E3564" s="89"/>
      <c r="F3564" s="89"/>
    </row>
    <row r="3565" spans="1:6" x14ac:dyDescent="0.25">
      <c r="A3565" s="10"/>
      <c r="B3565" s="10"/>
      <c r="C3565" s="59"/>
      <c r="D3565" s="87"/>
      <c r="E3565" s="89"/>
      <c r="F3565" s="89"/>
    </row>
    <row r="3566" spans="1:6" x14ac:dyDescent="0.25">
      <c r="A3566" s="10"/>
      <c r="B3566" s="10"/>
      <c r="C3566" s="59"/>
      <c r="D3566" s="87"/>
      <c r="E3566" s="89"/>
      <c r="F3566" s="89"/>
    </row>
    <row r="3567" spans="1:6" x14ac:dyDescent="0.25">
      <c r="A3567" s="10"/>
      <c r="B3567" s="10"/>
      <c r="C3567" s="59"/>
      <c r="D3567" s="87"/>
      <c r="E3567" s="89"/>
      <c r="F3567" s="89"/>
    </row>
    <row r="3568" spans="1:6" x14ac:dyDescent="0.25">
      <c r="A3568" s="10"/>
      <c r="B3568" s="10"/>
      <c r="C3568" s="59"/>
      <c r="D3568" s="87"/>
      <c r="E3568" s="89"/>
      <c r="F3568" s="89"/>
    </row>
    <row r="3569" spans="1:6" x14ac:dyDescent="0.25">
      <c r="A3569" s="10"/>
      <c r="B3569" s="10"/>
      <c r="C3569" s="59"/>
      <c r="D3569" s="87"/>
      <c r="E3569" s="89"/>
      <c r="F3569" s="89"/>
    </row>
    <row r="3570" spans="1:6" x14ac:dyDescent="0.25">
      <c r="A3570" s="10"/>
      <c r="B3570" s="10"/>
      <c r="C3570" s="59"/>
      <c r="D3570" s="87"/>
      <c r="E3570" s="89"/>
      <c r="F3570" s="89"/>
    </row>
    <row r="3571" spans="1:6" x14ac:dyDescent="0.25">
      <c r="A3571" s="10"/>
      <c r="B3571" s="10"/>
      <c r="C3571" s="59"/>
      <c r="D3571" s="87"/>
      <c r="E3571" s="89"/>
      <c r="F3571" s="89"/>
    </row>
    <row r="3572" spans="1:6" x14ac:dyDescent="0.25">
      <c r="A3572" s="10"/>
      <c r="B3572" s="10"/>
      <c r="C3572" s="59"/>
      <c r="D3572" s="87"/>
      <c r="E3572" s="89"/>
      <c r="F3572" s="89"/>
    </row>
    <row r="3573" spans="1:6" x14ac:dyDescent="0.25">
      <c r="A3573" s="10"/>
      <c r="B3573" s="10"/>
      <c r="C3573" s="59"/>
      <c r="D3573" s="87"/>
      <c r="E3573" s="89"/>
      <c r="F3573" s="89"/>
    </row>
    <row r="3574" spans="1:6" x14ac:dyDescent="0.25">
      <c r="A3574" s="10"/>
      <c r="B3574" s="10"/>
      <c r="C3574" s="59"/>
      <c r="D3574" s="87"/>
      <c r="E3574" s="89"/>
      <c r="F3574" s="89"/>
    </row>
    <row r="3575" spans="1:6" x14ac:dyDescent="0.25">
      <c r="A3575" s="10"/>
      <c r="B3575" s="10"/>
      <c r="C3575" s="59"/>
      <c r="D3575" s="87"/>
      <c r="E3575" s="89"/>
      <c r="F3575" s="89"/>
    </row>
    <row r="3576" spans="1:6" x14ac:dyDescent="0.25">
      <c r="A3576" s="10"/>
      <c r="B3576" s="10"/>
      <c r="C3576" s="59"/>
      <c r="D3576" s="87"/>
      <c r="E3576" s="89"/>
      <c r="F3576" s="89"/>
    </row>
    <row r="3577" spans="1:6" x14ac:dyDescent="0.25">
      <c r="A3577" s="10"/>
      <c r="B3577" s="10"/>
      <c r="C3577" s="59"/>
      <c r="D3577" s="87"/>
      <c r="E3577" s="89"/>
      <c r="F3577" s="89"/>
    </row>
    <row r="3578" spans="1:6" x14ac:dyDescent="0.25">
      <c r="A3578" s="10"/>
      <c r="B3578" s="10"/>
      <c r="C3578" s="59"/>
      <c r="D3578" s="87"/>
      <c r="E3578" s="89"/>
      <c r="F3578" s="89"/>
    </row>
    <row r="3579" spans="1:6" x14ac:dyDescent="0.25">
      <c r="A3579" s="10"/>
      <c r="B3579" s="10"/>
      <c r="C3579" s="59"/>
      <c r="D3579" s="87"/>
      <c r="E3579" s="89"/>
      <c r="F3579" s="89"/>
    </row>
    <row r="3580" spans="1:6" x14ac:dyDescent="0.25">
      <c r="A3580" s="10"/>
      <c r="B3580" s="10"/>
      <c r="C3580" s="59"/>
      <c r="D3580" s="87"/>
      <c r="E3580" s="89"/>
      <c r="F3580" s="89"/>
    </row>
    <row r="3581" spans="1:6" x14ac:dyDescent="0.25">
      <c r="A3581" s="10"/>
      <c r="B3581" s="10"/>
      <c r="C3581" s="59"/>
      <c r="D3581" s="87"/>
      <c r="E3581" s="89"/>
      <c r="F3581" s="89"/>
    </row>
    <row r="3582" spans="1:6" x14ac:dyDescent="0.25">
      <c r="A3582" s="10"/>
      <c r="B3582" s="10"/>
      <c r="C3582" s="59"/>
      <c r="D3582" s="87"/>
      <c r="E3582" s="89"/>
      <c r="F3582" s="89"/>
    </row>
    <row r="3583" spans="1:6" x14ac:dyDescent="0.25">
      <c r="A3583" s="10"/>
      <c r="B3583" s="10"/>
      <c r="C3583" s="59"/>
      <c r="D3583" s="87"/>
      <c r="E3583" s="89"/>
      <c r="F3583" s="89"/>
    </row>
    <row r="3584" spans="1:6" x14ac:dyDescent="0.25">
      <c r="A3584" s="10"/>
      <c r="B3584" s="10"/>
      <c r="C3584" s="59"/>
      <c r="D3584" s="87"/>
      <c r="E3584" s="89"/>
      <c r="F3584" s="89"/>
    </row>
    <row r="3585" spans="1:6" x14ac:dyDescent="0.25">
      <c r="A3585" s="10"/>
      <c r="B3585" s="10"/>
      <c r="C3585" s="59"/>
      <c r="D3585" s="87"/>
      <c r="E3585" s="89"/>
      <c r="F3585" s="89"/>
    </row>
    <row r="3586" spans="1:6" x14ac:dyDescent="0.25">
      <c r="A3586" s="10"/>
      <c r="B3586" s="10"/>
      <c r="C3586" s="59"/>
      <c r="D3586" s="87"/>
      <c r="E3586" s="89"/>
      <c r="F3586" s="89"/>
    </row>
    <row r="3587" spans="1:6" x14ac:dyDescent="0.25">
      <c r="A3587" s="10"/>
      <c r="B3587" s="10"/>
      <c r="C3587" s="59"/>
      <c r="D3587" s="87"/>
      <c r="E3587" s="89"/>
      <c r="F3587" s="89"/>
    </row>
    <row r="3588" spans="1:6" x14ac:dyDescent="0.25">
      <c r="A3588" s="10"/>
      <c r="B3588" s="10"/>
      <c r="C3588" s="59"/>
      <c r="D3588" s="87"/>
      <c r="E3588" s="89"/>
      <c r="F3588" s="89"/>
    </row>
    <row r="3589" spans="1:6" x14ac:dyDescent="0.25">
      <c r="A3589" s="10"/>
      <c r="B3589" s="10"/>
      <c r="C3589" s="59"/>
      <c r="D3589" s="87"/>
      <c r="E3589" s="89"/>
      <c r="F3589" s="89"/>
    </row>
    <row r="3590" spans="1:6" x14ac:dyDescent="0.25">
      <c r="A3590" s="10"/>
      <c r="B3590" s="10"/>
      <c r="C3590" s="59"/>
      <c r="D3590" s="87"/>
      <c r="E3590" s="89"/>
      <c r="F3590" s="89"/>
    </row>
    <row r="3591" spans="1:6" x14ac:dyDescent="0.25">
      <c r="A3591" s="10"/>
      <c r="B3591" s="10"/>
      <c r="C3591" s="59"/>
      <c r="D3591" s="87"/>
      <c r="E3591" s="89"/>
      <c r="F3591" s="89"/>
    </row>
    <row r="3592" spans="1:6" x14ac:dyDescent="0.25">
      <c r="A3592" s="10"/>
      <c r="B3592" s="10"/>
      <c r="C3592" s="59"/>
      <c r="D3592" s="87"/>
      <c r="E3592" s="89"/>
      <c r="F3592" s="89"/>
    </row>
    <row r="3593" spans="1:6" x14ac:dyDescent="0.25">
      <c r="A3593" s="10"/>
      <c r="B3593" s="10"/>
      <c r="C3593" s="59"/>
      <c r="D3593" s="87"/>
      <c r="E3593" s="89"/>
      <c r="F3593" s="89"/>
    </row>
    <row r="3594" spans="1:6" x14ac:dyDescent="0.25">
      <c r="A3594" s="10"/>
      <c r="B3594" s="10"/>
      <c r="C3594" s="59"/>
      <c r="D3594" s="87"/>
      <c r="E3594" s="89"/>
      <c r="F3594" s="89"/>
    </row>
    <row r="3595" spans="1:6" x14ac:dyDescent="0.25">
      <c r="A3595" s="10"/>
      <c r="B3595" s="10"/>
      <c r="C3595" s="59"/>
      <c r="D3595" s="87"/>
      <c r="E3595" s="89"/>
      <c r="F3595" s="89"/>
    </row>
    <row r="3596" spans="1:6" x14ac:dyDescent="0.25">
      <c r="A3596" s="10"/>
      <c r="B3596" s="10"/>
      <c r="C3596" s="59"/>
      <c r="D3596" s="87"/>
      <c r="E3596" s="89"/>
      <c r="F3596" s="89"/>
    </row>
    <row r="3597" spans="1:6" x14ac:dyDescent="0.25">
      <c r="A3597" s="10"/>
      <c r="B3597" s="10"/>
      <c r="C3597" s="59"/>
      <c r="D3597" s="87"/>
      <c r="E3597" s="89"/>
      <c r="F3597" s="89"/>
    </row>
    <row r="3598" spans="1:6" x14ac:dyDescent="0.25">
      <c r="A3598" s="10"/>
      <c r="B3598" s="10"/>
      <c r="C3598" s="59"/>
      <c r="D3598" s="87"/>
      <c r="E3598" s="89"/>
      <c r="F3598" s="89"/>
    </row>
    <row r="3599" spans="1:6" x14ac:dyDescent="0.25">
      <c r="A3599" s="10"/>
      <c r="B3599" s="10"/>
      <c r="C3599" s="59"/>
      <c r="D3599" s="87"/>
      <c r="E3599" s="89"/>
      <c r="F3599" s="89"/>
    </row>
    <row r="3600" spans="1:6" x14ac:dyDescent="0.25">
      <c r="A3600" s="10"/>
      <c r="B3600" s="10"/>
      <c r="C3600" s="59"/>
      <c r="D3600" s="87"/>
      <c r="E3600" s="89"/>
      <c r="F3600" s="89"/>
    </row>
    <row r="3601" spans="1:6" x14ac:dyDescent="0.25">
      <c r="A3601" s="10"/>
      <c r="B3601" s="10"/>
      <c r="C3601" s="59"/>
      <c r="D3601" s="87"/>
      <c r="E3601" s="89"/>
      <c r="F3601" s="89"/>
    </row>
    <row r="3602" spans="1:6" x14ac:dyDescent="0.25">
      <c r="A3602" s="10"/>
      <c r="B3602" s="10"/>
      <c r="C3602" s="59"/>
      <c r="D3602" s="87"/>
      <c r="E3602" s="89"/>
      <c r="F3602" s="89"/>
    </row>
    <row r="3603" spans="1:6" x14ac:dyDescent="0.25">
      <c r="A3603" s="10"/>
      <c r="B3603" s="10"/>
      <c r="C3603" s="59"/>
      <c r="D3603" s="87"/>
      <c r="E3603" s="89"/>
      <c r="F3603" s="89"/>
    </row>
    <row r="3604" spans="1:6" x14ac:dyDescent="0.25">
      <c r="A3604" s="10"/>
      <c r="B3604" s="10"/>
      <c r="C3604" s="59"/>
      <c r="D3604" s="87"/>
      <c r="E3604" s="89"/>
      <c r="F3604" s="89"/>
    </row>
    <row r="3605" spans="1:6" x14ac:dyDescent="0.25">
      <c r="A3605" s="10"/>
      <c r="B3605" s="10"/>
      <c r="C3605" s="59"/>
      <c r="D3605" s="87"/>
      <c r="E3605" s="89"/>
      <c r="F3605" s="89"/>
    </row>
    <row r="3606" spans="1:6" x14ac:dyDescent="0.25">
      <c r="A3606" s="10"/>
      <c r="B3606" s="10"/>
      <c r="C3606" s="59"/>
      <c r="D3606" s="87"/>
      <c r="E3606" s="89"/>
      <c r="F3606" s="89"/>
    </row>
    <row r="3607" spans="1:6" x14ac:dyDescent="0.25">
      <c r="A3607" s="10"/>
      <c r="B3607" s="10"/>
      <c r="C3607" s="59"/>
      <c r="D3607" s="87"/>
      <c r="E3607" s="89"/>
      <c r="F3607" s="89"/>
    </row>
    <row r="3608" spans="1:6" x14ac:dyDescent="0.25">
      <c r="A3608" s="10"/>
      <c r="B3608" s="10"/>
      <c r="C3608" s="59"/>
      <c r="D3608" s="87"/>
      <c r="E3608" s="89"/>
      <c r="F3608" s="89"/>
    </row>
    <row r="3609" spans="1:6" x14ac:dyDescent="0.25">
      <c r="A3609" s="10"/>
      <c r="B3609" s="10"/>
      <c r="C3609" s="59"/>
      <c r="D3609" s="87"/>
      <c r="E3609" s="89"/>
      <c r="F3609" s="89"/>
    </row>
    <row r="3610" spans="1:6" x14ac:dyDescent="0.25">
      <c r="A3610" s="10"/>
      <c r="B3610" s="10"/>
      <c r="C3610" s="59"/>
      <c r="D3610" s="87"/>
      <c r="E3610" s="89"/>
      <c r="F3610" s="89"/>
    </row>
    <row r="3611" spans="1:6" x14ac:dyDescent="0.25">
      <c r="A3611" s="10"/>
      <c r="B3611" s="10"/>
      <c r="C3611" s="59"/>
      <c r="D3611" s="87"/>
      <c r="E3611" s="89"/>
      <c r="F3611" s="89"/>
    </row>
    <row r="3612" spans="1:6" x14ac:dyDescent="0.25">
      <c r="A3612" s="10"/>
      <c r="B3612" s="10"/>
      <c r="C3612" s="59"/>
      <c r="D3612" s="87"/>
      <c r="E3612" s="89"/>
      <c r="F3612" s="89"/>
    </row>
    <row r="3613" spans="1:6" x14ac:dyDescent="0.25">
      <c r="A3613" s="10"/>
      <c r="B3613" s="10"/>
      <c r="C3613" s="59"/>
      <c r="D3613" s="87"/>
      <c r="E3613" s="89"/>
      <c r="F3613" s="89"/>
    </row>
    <row r="3614" spans="1:6" x14ac:dyDescent="0.25">
      <c r="A3614" s="10"/>
      <c r="B3614" s="10"/>
      <c r="C3614" s="59"/>
      <c r="D3614" s="87"/>
      <c r="E3614" s="89"/>
      <c r="F3614" s="89"/>
    </row>
    <row r="3615" spans="1:6" x14ac:dyDescent="0.25">
      <c r="A3615" s="10"/>
      <c r="B3615" s="10"/>
      <c r="C3615" s="59"/>
      <c r="D3615" s="87"/>
      <c r="E3615" s="89"/>
      <c r="F3615" s="89"/>
    </row>
    <row r="3616" spans="1:6" x14ac:dyDescent="0.25">
      <c r="A3616" s="10"/>
      <c r="B3616" s="10"/>
      <c r="C3616" s="59"/>
      <c r="D3616" s="87"/>
      <c r="E3616" s="89"/>
      <c r="F3616" s="89"/>
    </row>
    <row r="3617" spans="1:6" x14ac:dyDescent="0.25">
      <c r="A3617" s="10"/>
      <c r="B3617" s="10"/>
      <c r="C3617" s="59"/>
      <c r="D3617" s="87"/>
      <c r="E3617" s="89"/>
      <c r="F3617" s="89"/>
    </row>
    <row r="3618" spans="1:6" x14ac:dyDescent="0.25">
      <c r="A3618" s="10"/>
      <c r="B3618" s="10"/>
      <c r="C3618" s="59"/>
      <c r="D3618" s="87"/>
      <c r="E3618" s="89"/>
      <c r="F3618" s="89"/>
    </row>
    <row r="3619" spans="1:6" x14ac:dyDescent="0.25">
      <c r="A3619" s="10"/>
      <c r="B3619" s="10"/>
      <c r="C3619" s="59"/>
      <c r="D3619" s="87"/>
      <c r="E3619" s="89"/>
      <c r="F3619" s="89"/>
    </row>
    <row r="3620" spans="1:6" x14ac:dyDescent="0.25">
      <c r="A3620" s="10"/>
      <c r="B3620" s="10"/>
      <c r="C3620" s="59"/>
      <c r="D3620" s="87"/>
      <c r="E3620" s="89"/>
      <c r="F3620" s="89"/>
    </row>
    <row r="3621" spans="1:6" x14ac:dyDescent="0.25">
      <c r="A3621" s="10"/>
      <c r="B3621" s="10"/>
      <c r="C3621" s="59"/>
      <c r="D3621" s="87"/>
      <c r="E3621" s="89"/>
      <c r="F3621" s="89"/>
    </row>
    <row r="3622" spans="1:6" x14ac:dyDescent="0.25">
      <c r="A3622" s="10"/>
      <c r="B3622" s="10"/>
      <c r="C3622" s="59"/>
      <c r="D3622" s="87"/>
      <c r="E3622" s="89"/>
      <c r="F3622" s="89"/>
    </row>
    <row r="3623" spans="1:6" x14ac:dyDescent="0.25">
      <c r="A3623" s="10"/>
      <c r="B3623" s="10"/>
      <c r="C3623" s="59"/>
      <c r="D3623" s="87"/>
      <c r="E3623" s="89"/>
      <c r="F3623" s="89"/>
    </row>
    <row r="3624" spans="1:6" x14ac:dyDescent="0.25">
      <c r="A3624" s="10"/>
      <c r="B3624" s="10"/>
      <c r="C3624" s="59"/>
      <c r="D3624" s="87"/>
      <c r="E3624" s="89"/>
      <c r="F3624" s="89"/>
    </row>
    <row r="3625" spans="1:6" x14ac:dyDescent="0.25">
      <c r="A3625" s="10"/>
      <c r="B3625" s="10"/>
      <c r="C3625" s="59"/>
      <c r="D3625" s="87"/>
      <c r="E3625" s="89"/>
      <c r="F3625" s="89"/>
    </row>
    <row r="3626" spans="1:6" x14ac:dyDescent="0.25">
      <c r="A3626" s="10"/>
      <c r="B3626" s="10"/>
      <c r="C3626" s="59"/>
      <c r="D3626" s="87"/>
      <c r="E3626" s="89"/>
      <c r="F3626" s="89"/>
    </row>
    <row r="3627" spans="1:6" x14ac:dyDescent="0.25">
      <c r="A3627" s="10"/>
      <c r="B3627" s="10"/>
      <c r="C3627" s="59"/>
      <c r="D3627" s="87"/>
      <c r="E3627" s="89"/>
      <c r="F3627" s="89"/>
    </row>
    <row r="3628" spans="1:6" x14ac:dyDescent="0.25">
      <c r="A3628" s="10"/>
      <c r="B3628" s="10"/>
      <c r="C3628" s="59"/>
      <c r="D3628" s="87"/>
      <c r="E3628" s="89"/>
      <c r="F3628" s="89"/>
    </row>
    <row r="3629" spans="1:6" x14ac:dyDescent="0.25">
      <c r="A3629" s="10"/>
      <c r="B3629" s="10"/>
      <c r="C3629" s="59"/>
      <c r="D3629" s="87"/>
      <c r="E3629" s="89"/>
      <c r="F3629" s="89"/>
    </row>
    <row r="3630" spans="1:6" x14ac:dyDescent="0.25">
      <c r="A3630" s="10"/>
      <c r="B3630" s="10"/>
      <c r="C3630" s="59"/>
      <c r="D3630" s="87"/>
      <c r="E3630" s="89"/>
      <c r="F3630" s="89"/>
    </row>
    <row r="3631" spans="1:6" x14ac:dyDescent="0.25">
      <c r="A3631" s="10"/>
      <c r="B3631" s="10"/>
      <c r="C3631" s="59"/>
      <c r="D3631" s="87"/>
      <c r="E3631" s="89"/>
      <c r="F3631" s="89"/>
    </row>
    <row r="3632" spans="1:6" x14ac:dyDescent="0.25">
      <c r="A3632" s="10"/>
      <c r="B3632" s="10"/>
      <c r="C3632" s="59"/>
      <c r="D3632" s="87"/>
      <c r="E3632" s="89"/>
      <c r="F3632" s="89"/>
    </row>
    <row r="3633" spans="1:6" x14ac:dyDescent="0.25">
      <c r="A3633" s="10"/>
      <c r="B3633" s="10"/>
      <c r="C3633" s="59"/>
      <c r="D3633" s="87"/>
      <c r="E3633" s="89"/>
      <c r="F3633" s="89"/>
    </row>
    <row r="3634" spans="1:6" x14ac:dyDescent="0.25">
      <c r="A3634" s="10"/>
      <c r="B3634" s="10"/>
      <c r="C3634" s="59"/>
      <c r="D3634" s="87"/>
      <c r="E3634" s="89"/>
      <c r="F3634" s="89"/>
    </row>
    <row r="3635" spans="1:6" x14ac:dyDescent="0.25">
      <c r="A3635" s="10"/>
      <c r="B3635" s="10"/>
      <c r="C3635" s="59"/>
      <c r="D3635" s="87"/>
      <c r="E3635" s="89"/>
      <c r="F3635" s="89"/>
    </row>
    <row r="3636" spans="1:6" x14ac:dyDescent="0.25">
      <c r="A3636" s="10"/>
      <c r="B3636" s="10"/>
      <c r="C3636" s="59"/>
      <c r="D3636" s="87"/>
      <c r="E3636" s="89"/>
      <c r="F3636" s="89"/>
    </row>
    <row r="3637" spans="1:6" x14ac:dyDescent="0.25">
      <c r="A3637" s="10"/>
      <c r="B3637" s="10"/>
      <c r="C3637" s="59"/>
      <c r="D3637" s="87"/>
      <c r="E3637" s="89"/>
      <c r="F3637" s="89"/>
    </row>
    <row r="3638" spans="1:6" x14ac:dyDescent="0.25">
      <c r="A3638" s="10"/>
      <c r="B3638" s="10"/>
      <c r="C3638" s="59"/>
      <c r="D3638" s="87"/>
      <c r="E3638" s="89"/>
      <c r="F3638" s="89"/>
    </row>
    <row r="3639" spans="1:6" x14ac:dyDescent="0.25">
      <c r="A3639" s="10"/>
      <c r="B3639" s="10"/>
      <c r="C3639" s="59"/>
      <c r="D3639" s="87"/>
      <c r="E3639" s="89"/>
      <c r="F3639" s="89"/>
    </row>
    <row r="3640" spans="1:6" x14ac:dyDescent="0.25">
      <c r="A3640" s="10"/>
      <c r="B3640" s="10"/>
      <c r="C3640" s="59"/>
      <c r="D3640" s="87"/>
      <c r="E3640" s="89"/>
      <c r="F3640" s="89"/>
    </row>
    <row r="3641" spans="1:6" x14ac:dyDescent="0.25">
      <c r="A3641" s="10"/>
      <c r="B3641" s="10"/>
      <c r="C3641" s="59"/>
      <c r="D3641" s="87"/>
      <c r="E3641" s="89"/>
      <c r="F3641" s="89"/>
    </row>
    <row r="3642" spans="1:6" x14ac:dyDescent="0.25">
      <c r="A3642" s="10"/>
      <c r="B3642" s="10"/>
      <c r="C3642" s="59"/>
      <c r="D3642" s="87"/>
      <c r="E3642" s="89"/>
      <c r="F3642" s="89"/>
    </row>
    <row r="3643" spans="1:6" x14ac:dyDescent="0.25">
      <c r="A3643" s="10"/>
      <c r="B3643" s="10"/>
      <c r="C3643" s="59"/>
      <c r="D3643" s="87"/>
      <c r="E3643" s="89"/>
      <c r="F3643" s="89"/>
    </row>
    <row r="3644" spans="1:6" x14ac:dyDescent="0.25">
      <c r="A3644" s="10"/>
      <c r="B3644" s="10"/>
      <c r="C3644" s="59"/>
      <c r="D3644" s="87"/>
      <c r="E3644" s="89"/>
      <c r="F3644" s="89"/>
    </row>
    <row r="3645" spans="1:6" x14ac:dyDescent="0.25">
      <c r="A3645" s="10"/>
      <c r="B3645" s="10"/>
      <c r="C3645" s="59"/>
      <c r="D3645" s="87"/>
      <c r="E3645" s="89"/>
      <c r="F3645" s="89"/>
    </row>
    <row r="3646" spans="1:6" x14ac:dyDescent="0.25">
      <c r="A3646" s="10"/>
      <c r="B3646" s="10"/>
      <c r="C3646" s="59"/>
      <c r="D3646" s="87"/>
      <c r="E3646" s="89"/>
      <c r="F3646" s="89"/>
    </row>
    <row r="3647" spans="1:6" x14ac:dyDescent="0.25">
      <c r="A3647" s="10"/>
      <c r="B3647" s="10"/>
      <c r="C3647" s="59"/>
      <c r="D3647" s="87"/>
      <c r="E3647" s="89"/>
      <c r="F3647" s="89"/>
    </row>
    <row r="3648" spans="1:6" x14ac:dyDescent="0.25">
      <c r="A3648" s="10"/>
      <c r="B3648" s="10"/>
      <c r="C3648" s="59"/>
      <c r="D3648" s="87"/>
      <c r="E3648" s="89"/>
      <c r="F3648" s="89"/>
    </row>
    <row r="3649" spans="1:6" x14ac:dyDescent="0.25">
      <c r="A3649" s="10"/>
      <c r="B3649" s="10"/>
      <c r="C3649" s="59"/>
      <c r="D3649" s="87"/>
      <c r="E3649" s="89"/>
      <c r="F3649" s="89"/>
    </row>
    <row r="3650" spans="1:6" x14ac:dyDescent="0.25">
      <c r="A3650" s="10"/>
      <c r="B3650" s="10"/>
      <c r="C3650" s="59"/>
      <c r="D3650" s="87"/>
      <c r="E3650" s="89"/>
      <c r="F3650" s="89"/>
    </row>
    <row r="3651" spans="1:6" x14ac:dyDescent="0.25">
      <c r="A3651" s="10"/>
      <c r="B3651" s="10"/>
      <c r="C3651" s="59"/>
      <c r="D3651" s="87"/>
      <c r="E3651" s="89"/>
      <c r="F3651" s="89"/>
    </row>
    <row r="3652" spans="1:6" x14ac:dyDescent="0.25">
      <c r="A3652" s="10"/>
      <c r="B3652" s="10"/>
      <c r="C3652" s="59"/>
      <c r="D3652" s="87"/>
      <c r="E3652" s="89"/>
      <c r="F3652" s="89"/>
    </row>
    <row r="3653" spans="1:6" x14ac:dyDescent="0.25">
      <c r="A3653" s="10"/>
      <c r="B3653" s="10"/>
      <c r="C3653" s="59"/>
      <c r="D3653" s="87"/>
      <c r="E3653" s="89"/>
      <c r="F3653" s="89"/>
    </row>
    <row r="3654" spans="1:6" x14ac:dyDescent="0.25">
      <c r="A3654" s="10"/>
      <c r="B3654" s="10"/>
      <c r="C3654" s="59"/>
      <c r="D3654" s="87"/>
      <c r="E3654" s="89"/>
      <c r="F3654" s="89"/>
    </row>
    <row r="3655" spans="1:6" x14ac:dyDescent="0.25">
      <c r="A3655" s="10"/>
      <c r="B3655" s="10"/>
      <c r="C3655" s="59"/>
      <c r="D3655" s="87"/>
      <c r="E3655" s="89"/>
      <c r="F3655" s="89"/>
    </row>
    <row r="3656" spans="1:6" x14ac:dyDescent="0.25">
      <c r="A3656" s="10"/>
      <c r="B3656" s="10"/>
      <c r="C3656" s="59"/>
      <c r="D3656" s="87"/>
      <c r="E3656" s="89"/>
      <c r="F3656" s="89"/>
    </row>
    <row r="3657" spans="1:6" x14ac:dyDescent="0.25">
      <c r="A3657" s="10"/>
      <c r="B3657" s="10"/>
      <c r="C3657" s="59"/>
      <c r="D3657" s="87"/>
      <c r="E3657" s="89"/>
      <c r="F3657" s="89"/>
    </row>
    <row r="3658" spans="1:6" x14ac:dyDescent="0.25">
      <c r="A3658" s="10"/>
      <c r="B3658" s="10"/>
      <c r="C3658" s="59"/>
      <c r="D3658" s="87"/>
      <c r="E3658" s="89"/>
      <c r="F3658" s="89"/>
    </row>
    <row r="3659" spans="1:6" x14ac:dyDescent="0.25">
      <c r="A3659" s="10"/>
      <c r="B3659" s="10"/>
      <c r="C3659" s="59"/>
      <c r="D3659" s="87"/>
      <c r="E3659" s="89"/>
      <c r="F3659" s="89"/>
    </row>
    <row r="3660" spans="1:6" x14ac:dyDescent="0.25">
      <c r="A3660" s="10"/>
      <c r="B3660" s="10"/>
      <c r="C3660" s="59"/>
      <c r="D3660" s="87"/>
      <c r="E3660" s="89"/>
      <c r="F3660" s="89"/>
    </row>
    <row r="3661" spans="1:6" x14ac:dyDescent="0.25">
      <c r="A3661" s="10"/>
      <c r="B3661" s="10"/>
      <c r="C3661" s="59"/>
      <c r="D3661" s="87"/>
      <c r="E3661" s="89"/>
      <c r="F3661" s="89"/>
    </row>
    <row r="3662" spans="1:6" x14ac:dyDescent="0.25">
      <c r="A3662" s="10"/>
      <c r="B3662" s="10"/>
      <c r="C3662" s="59"/>
      <c r="D3662" s="87"/>
      <c r="E3662" s="89"/>
      <c r="F3662" s="89"/>
    </row>
    <row r="3663" spans="1:6" x14ac:dyDescent="0.25">
      <c r="A3663" s="10"/>
      <c r="B3663" s="10"/>
      <c r="C3663" s="59"/>
      <c r="D3663" s="87"/>
      <c r="E3663" s="89"/>
      <c r="F3663" s="89"/>
    </row>
    <row r="3664" spans="1:6" x14ac:dyDescent="0.25">
      <c r="A3664" s="10"/>
      <c r="B3664" s="10"/>
      <c r="C3664" s="59"/>
      <c r="D3664" s="87"/>
      <c r="E3664" s="89"/>
      <c r="F3664" s="89"/>
    </row>
    <row r="3665" spans="1:6" x14ac:dyDescent="0.25">
      <c r="A3665" s="10"/>
      <c r="B3665" s="10"/>
      <c r="C3665" s="59"/>
      <c r="D3665" s="87"/>
      <c r="E3665" s="89"/>
      <c r="F3665" s="89"/>
    </row>
    <row r="3666" spans="1:6" x14ac:dyDescent="0.25">
      <c r="A3666" s="10"/>
      <c r="B3666" s="10"/>
      <c r="C3666" s="59"/>
      <c r="D3666" s="87"/>
      <c r="E3666" s="89"/>
      <c r="F3666" s="89"/>
    </row>
    <row r="3667" spans="1:6" x14ac:dyDescent="0.25">
      <c r="A3667" s="10"/>
      <c r="B3667" s="10"/>
      <c r="C3667" s="59"/>
      <c r="D3667" s="87"/>
      <c r="E3667" s="89"/>
      <c r="F3667" s="89"/>
    </row>
    <row r="3668" spans="1:6" x14ac:dyDescent="0.25">
      <c r="A3668" s="10"/>
      <c r="B3668" s="10"/>
      <c r="C3668" s="59"/>
      <c r="D3668" s="87"/>
      <c r="E3668" s="89"/>
      <c r="F3668" s="89"/>
    </row>
    <row r="3669" spans="1:6" x14ac:dyDescent="0.25">
      <c r="A3669" s="10"/>
      <c r="B3669" s="10"/>
      <c r="C3669" s="59"/>
      <c r="D3669" s="87"/>
      <c r="E3669" s="89"/>
      <c r="F3669" s="89"/>
    </row>
    <row r="3670" spans="1:6" x14ac:dyDescent="0.25">
      <c r="A3670" s="10"/>
      <c r="B3670" s="10"/>
      <c r="C3670" s="59"/>
      <c r="D3670" s="87"/>
      <c r="E3670" s="89"/>
      <c r="F3670" s="89"/>
    </row>
    <row r="3671" spans="1:6" x14ac:dyDescent="0.25">
      <c r="A3671" s="10"/>
      <c r="B3671" s="10"/>
      <c r="C3671" s="59"/>
      <c r="D3671" s="87"/>
      <c r="E3671" s="89"/>
      <c r="F3671" s="89"/>
    </row>
    <row r="3672" spans="1:6" x14ac:dyDescent="0.25">
      <c r="A3672" s="10"/>
      <c r="B3672" s="10"/>
      <c r="C3672" s="59"/>
      <c r="D3672" s="87"/>
      <c r="E3672" s="89"/>
      <c r="F3672" s="89"/>
    </row>
    <row r="3673" spans="1:6" x14ac:dyDescent="0.25">
      <c r="A3673" s="10"/>
      <c r="B3673" s="10"/>
      <c r="C3673" s="59"/>
      <c r="D3673" s="87"/>
      <c r="E3673" s="89"/>
      <c r="F3673" s="89"/>
    </row>
    <row r="3674" spans="1:6" x14ac:dyDescent="0.25">
      <c r="A3674" s="10"/>
      <c r="B3674" s="10"/>
      <c r="C3674" s="59"/>
      <c r="D3674" s="87"/>
      <c r="E3674" s="89"/>
      <c r="F3674" s="89"/>
    </row>
    <row r="3675" spans="1:6" x14ac:dyDescent="0.25">
      <c r="A3675" s="10"/>
      <c r="B3675" s="10"/>
      <c r="C3675" s="59"/>
      <c r="D3675" s="87"/>
      <c r="E3675" s="89"/>
      <c r="F3675" s="89"/>
    </row>
    <row r="3676" spans="1:6" x14ac:dyDescent="0.25">
      <c r="A3676" s="10"/>
      <c r="B3676" s="10"/>
      <c r="C3676" s="59"/>
      <c r="D3676" s="87"/>
      <c r="E3676" s="89"/>
      <c r="F3676" s="89"/>
    </row>
    <row r="3677" spans="1:6" x14ac:dyDescent="0.25">
      <c r="A3677" s="10"/>
      <c r="B3677" s="10"/>
      <c r="C3677" s="59"/>
      <c r="D3677" s="87"/>
      <c r="E3677" s="89"/>
      <c r="F3677" s="89"/>
    </row>
    <row r="3678" spans="1:6" x14ac:dyDescent="0.25">
      <c r="A3678" s="10"/>
      <c r="B3678" s="10"/>
      <c r="C3678" s="59"/>
      <c r="D3678" s="87"/>
      <c r="E3678" s="89"/>
      <c r="F3678" s="89"/>
    </row>
    <row r="3679" spans="1:6" x14ac:dyDescent="0.25">
      <c r="A3679" s="10"/>
      <c r="B3679" s="10"/>
      <c r="C3679" s="59"/>
      <c r="D3679" s="87"/>
      <c r="E3679" s="89"/>
      <c r="F3679" s="89"/>
    </row>
    <row r="3680" spans="1:6" x14ac:dyDescent="0.25">
      <c r="A3680" s="10"/>
      <c r="B3680" s="10"/>
      <c r="C3680" s="59"/>
      <c r="D3680" s="87"/>
      <c r="E3680" s="89"/>
      <c r="F3680" s="89"/>
    </row>
    <row r="3681" spans="1:6" x14ac:dyDescent="0.25">
      <c r="A3681" s="10"/>
      <c r="B3681" s="10"/>
      <c r="C3681" s="59"/>
      <c r="D3681" s="87"/>
      <c r="E3681" s="89"/>
      <c r="F3681" s="89"/>
    </row>
    <row r="3682" spans="1:6" x14ac:dyDescent="0.25">
      <c r="A3682" s="10"/>
      <c r="B3682" s="10"/>
      <c r="C3682" s="59"/>
      <c r="D3682" s="87"/>
      <c r="E3682" s="89"/>
      <c r="F3682" s="89"/>
    </row>
    <row r="3683" spans="1:6" x14ac:dyDescent="0.25">
      <c r="A3683" s="10"/>
      <c r="B3683" s="10"/>
      <c r="C3683" s="59"/>
      <c r="D3683" s="87"/>
      <c r="E3683" s="89"/>
      <c r="F3683" s="89"/>
    </row>
    <row r="3684" spans="1:6" x14ac:dyDescent="0.25">
      <c r="A3684" s="10"/>
      <c r="B3684" s="10"/>
      <c r="C3684" s="59"/>
      <c r="D3684" s="87"/>
      <c r="E3684" s="89"/>
      <c r="F3684" s="89"/>
    </row>
    <row r="3685" spans="1:6" x14ac:dyDescent="0.25">
      <c r="A3685" s="10"/>
      <c r="B3685" s="10"/>
      <c r="C3685" s="59"/>
      <c r="D3685" s="87"/>
      <c r="E3685" s="89"/>
      <c r="F3685" s="89"/>
    </row>
    <row r="3686" spans="1:6" x14ac:dyDescent="0.25">
      <c r="A3686" s="10"/>
      <c r="B3686" s="10"/>
      <c r="C3686" s="59"/>
      <c r="D3686" s="87"/>
      <c r="E3686" s="89"/>
      <c r="F3686" s="89"/>
    </row>
    <row r="3687" spans="1:6" x14ac:dyDescent="0.25">
      <c r="A3687" s="10"/>
      <c r="B3687" s="10"/>
      <c r="C3687" s="59"/>
      <c r="D3687" s="87"/>
      <c r="E3687" s="89"/>
      <c r="F3687" s="89"/>
    </row>
    <row r="3688" spans="1:6" x14ac:dyDescent="0.25">
      <c r="A3688" s="10"/>
      <c r="B3688" s="10"/>
      <c r="C3688" s="59"/>
      <c r="D3688" s="87"/>
      <c r="E3688" s="89"/>
      <c r="F3688" s="89"/>
    </row>
    <row r="3689" spans="1:6" x14ac:dyDescent="0.25">
      <c r="A3689" s="10"/>
      <c r="B3689" s="10"/>
      <c r="C3689" s="59"/>
      <c r="D3689" s="87"/>
      <c r="E3689" s="89"/>
      <c r="F3689" s="89"/>
    </row>
    <row r="3690" spans="1:6" x14ac:dyDescent="0.25">
      <c r="A3690" s="10"/>
      <c r="B3690" s="10"/>
      <c r="C3690" s="59"/>
      <c r="D3690" s="87"/>
      <c r="E3690" s="89"/>
      <c r="F3690" s="89"/>
    </row>
    <row r="3691" spans="1:6" x14ac:dyDescent="0.25">
      <c r="A3691" s="10"/>
      <c r="B3691" s="10"/>
      <c r="C3691" s="59"/>
      <c r="D3691" s="87"/>
      <c r="E3691" s="89"/>
      <c r="F3691" s="89"/>
    </row>
    <row r="3692" spans="1:6" x14ac:dyDescent="0.25">
      <c r="A3692" s="10"/>
      <c r="B3692" s="10"/>
      <c r="C3692" s="59"/>
      <c r="D3692" s="87"/>
      <c r="E3692" s="89"/>
      <c r="F3692" s="89"/>
    </row>
    <row r="3693" spans="1:6" x14ac:dyDescent="0.25">
      <c r="A3693" s="10"/>
      <c r="B3693" s="10"/>
      <c r="C3693" s="59"/>
      <c r="D3693" s="87"/>
      <c r="E3693" s="89"/>
      <c r="F3693" s="89"/>
    </row>
    <row r="3694" spans="1:6" x14ac:dyDescent="0.25">
      <c r="A3694" s="10"/>
      <c r="B3694" s="10"/>
      <c r="C3694" s="59"/>
      <c r="D3694" s="87"/>
      <c r="E3694" s="89"/>
      <c r="F3694" s="89"/>
    </row>
    <row r="3695" spans="1:6" x14ac:dyDescent="0.25">
      <c r="A3695" s="10"/>
      <c r="B3695" s="10"/>
      <c r="C3695" s="59"/>
      <c r="D3695" s="87"/>
      <c r="E3695" s="89"/>
      <c r="F3695" s="89"/>
    </row>
    <row r="3696" spans="1:6" x14ac:dyDescent="0.25">
      <c r="A3696" s="10"/>
      <c r="B3696" s="10"/>
      <c r="C3696" s="59"/>
      <c r="D3696" s="87"/>
      <c r="E3696" s="89"/>
      <c r="F3696" s="89"/>
    </row>
    <row r="3697" spans="1:6" x14ac:dyDescent="0.25">
      <c r="A3697" s="10"/>
      <c r="B3697" s="10"/>
      <c r="C3697" s="59"/>
      <c r="D3697" s="87"/>
      <c r="E3697" s="89"/>
      <c r="F3697" s="89"/>
    </row>
    <row r="3698" spans="1:6" x14ac:dyDescent="0.25">
      <c r="A3698" s="10"/>
      <c r="B3698" s="10"/>
      <c r="C3698" s="59"/>
      <c r="D3698" s="87"/>
      <c r="E3698" s="89"/>
      <c r="F3698" s="89"/>
    </row>
    <row r="3699" spans="1:6" x14ac:dyDescent="0.25">
      <c r="A3699" s="10"/>
      <c r="B3699" s="10"/>
      <c r="C3699" s="59"/>
      <c r="D3699" s="87"/>
      <c r="E3699" s="89"/>
      <c r="F3699" s="89"/>
    </row>
    <row r="3700" spans="1:6" x14ac:dyDescent="0.25">
      <c r="A3700" s="10"/>
      <c r="B3700" s="10"/>
      <c r="C3700" s="59"/>
      <c r="D3700" s="87"/>
      <c r="E3700" s="89"/>
      <c r="F3700" s="89"/>
    </row>
    <row r="3701" spans="1:6" x14ac:dyDescent="0.25">
      <c r="A3701" s="10"/>
      <c r="B3701" s="10"/>
      <c r="C3701" s="59"/>
      <c r="D3701" s="87"/>
      <c r="E3701" s="89"/>
      <c r="F3701" s="89"/>
    </row>
    <row r="3702" spans="1:6" x14ac:dyDescent="0.25">
      <c r="A3702" s="10"/>
      <c r="B3702" s="10"/>
      <c r="C3702" s="59"/>
      <c r="D3702" s="87"/>
      <c r="E3702" s="89"/>
      <c r="F3702" s="89"/>
    </row>
    <row r="3703" spans="1:6" x14ac:dyDescent="0.25">
      <c r="A3703" s="10"/>
      <c r="B3703" s="10"/>
      <c r="C3703" s="59"/>
      <c r="D3703" s="87"/>
      <c r="E3703" s="89"/>
      <c r="F3703" s="89"/>
    </row>
    <row r="3704" spans="1:6" x14ac:dyDescent="0.25">
      <c r="A3704" s="10"/>
      <c r="B3704" s="10"/>
      <c r="C3704" s="59"/>
      <c r="D3704" s="87"/>
      <c r="E3704" s="89"/>
      <c r="F3704" s="89"/>
    </row>
    <row r="3705" spans="1:6" x14ac:dyDescent="0.25">
      <c r="A3705" s="10"/>
      <c r="B3705" s="10"/>
      <c r="C3705" s="59"/>
      <c r="D3705" s="87"/>
      <c r="E3705" s="89"/>
      <c r="F3705" s="89"/>
    </row>
    <row r="3706" spans="1:6" x14ac:dyDescent="0.25">
      <c r="A3706" s="10"/>
      <c r="B3706" s="10"/>
      <c r="C3706" s="59"/>
      <c r="D3706" s="87"/>
      <c r="E3706" s="89"/>
      <c r="F3706" s="89"/>
    </row>
    <row r="3707" spans="1:6" x14ac:dyDescent="0.25">
      <c r="A3707" s="10"/>
      <c r="B3707" s="10"/>
      <c r="C3707" s="59"/>
      <c r="D3707" s="87"/>
      <c r="E3707" s="89"/>
      <c r="F3707" s="89"/>
    </row>
    <row r="3708" spans="1:6" x14ac:dyDescent="0.25">
      <c r="A3708" s="10"/>
      <c r="B3708" s="10"/>
      <c r="C3708" s="59"/>
      <c r="D3708" s="87"/>
      <c r="E3708" s="89"/>
      <c r="F3708" s="89"/>
    </row>
    <row r="3709" spans="1:6" x14ac:dyDescent="0.25">
      <c r="A3709" s="10"/>
      <c r="B3709" s="10"/>
      <c r="C3709" s="59"/>
      <c r="D3709" s="87"/>
      <c r="E3709" s="89"/>
      <c r="F3709" s="89"/>
    </row>
    <row r="3710" spans="1:6" x14ac:dyDescent="0.25">
      <c r="A3710" s="10"/>
      <c r="B3710" s="10"/>
      <c r="C3710" s="59"/>
      <c r="D3710" s="87"/>
      <c r="E3710" s="89"/>
      <c r="F3710" s="89"/>
    </row>
    <row r="3711" spans="1:6" x14ac:dyDescent="0.25">
      <c r="A3711" s="10"/>
      <c r="B3711" s="10"/>
      <c r="C3711" s="59"/>
      <c r="D3711" s="87"/>
      <c r="E3711" s="89"/>
      <c r="F3711" s="89"/>
    </row>
    <row r="3712" spans="1:6" x14ac:dyDescent="0.25">
      <c r="A3712" s="10"/>
      <c r="B3712" s="10"/>
      <c r="C3712" s="59"/>
      <c r="D3712" s="87"/>
      <c r="E3712" s="89"/>
      <c r="F3712" s="89"/>
    </row>
    <row r="3713" spans="1:6" x14ac:dyDescent="0.25">
      <c r="A3713" s="10"/>
      <c r="B3713" s="10"/>
      <c r="C3713" s="59"/>
      <c r="D3713" s="87"/>
      <c r="E3713" s="89"/>
      <c r="F3713" s="89"/>
    </row>
    <row r="3714" spans="1:6" x14ac:dyDescent="0.25">
      <c r="A3714" s="10"/>
      <c r="B3714" s="10"/>
      <c r="C3714" s="59"/>
      <c r="D3714" s="87"/>
      <c r="E3714" s="89"/>
      <c r="F3714" s="89"/>
    </row>
    <row r="3715" spans="1:6" x14ac:dyDescent="0.25">
      <c r="A3715" s="10"/>
      <c r="B3715" s="10"/>
      <c r="C3715" s="59"/>
      <c r="D3715" s="87"/>
      <c r="E3715" s="89"/>
      <c r="F3715" s="89"/>
    </row>
    <row r="3716" spans="1:6" x14ac:dyDescent="0.25">
      <c r="A3716" s="10"/>
      <c r="B3716" s="10"/>
      <c r="C3716" s="59"/>
      <c r="D3716" s="87"/>
      <c r="E3716" s="89"/>
      <c r="F3716" s="89"/>
    </row>
    <row r="3717" spans="1:6" x14ac:dyDescent="0.25">
      <c r="A3717" s="10"/>
      <c r="B3717" s="10"/>
      <c r="C3717" s="59"/>
      <c r="D3717" s="87"/>
      <c r="E3717" s="89"/>
      <c r="F3717" s="89"/>
    </row>
    <row r="3718" spans="1:6" x14ac:dyDescent="0.25">
      <c r="A3718" s="10"/>
      <c r="B3718" s="10"/>
      <c r="C3718" s="59"/>
      <c r="D3718" s="87"/>
      <c r="E3718" s="89"/>
      <c r="F3718" s="89"/>
    </row>
    <row r="3719" spans="1:6" x14ac:dyDescent="0.25">
      <c r="A3719" s="10"/>
      <c r="B3719" s="10"/>
      <c r="C3719" s="59"/>
      <c r="D3719" s="87"/>
      <c r="E3719" s="89"/>
      <c r="F3719" s="89"/>
    </row>
    <row r="3720" spans="1:6" x14ac:dyDescent="0.25">
      <c r="A3720" s="10"/>
      <c r="B3720" s="10"/>
      <c r="C3720" s="59"/>
      <c r="D3720" s="87"/>
      <c r="E3720" s="89"/>
      <c r="F3720" s="89"/>
    </row>
    <row r="3721" spans="1:6" x14ac:dyDescent="0.25">
      <c r="A3721" s="10"/>
      <c r="B3721" s="10"/>
      <c r="C3721" s="59"/>
      <c r="D3721" s="87"/>
      <c r="E3721" s="89"/>
      <c r="F3721" s="89"/>
    </row>
    <row r="3722" spans="1:6" x14ac:dyDescent="0.25">
      <c r="A3722" s="10"/>
      <c r="B3722" s="10"/>
      <c r="C3722" s="59"/>
      <c r="D3722" s="87"/>
      <c r="E3722" s="89"/>
      <c r="F3722" s="89"/>
    </row>
    <row r="3723" spans="1:6" x14ac:dyDescent="0.25">
      <c r="A3723" s="10"/>
      <c r="B3723" s="10"/>
      <c r="C3723" s="59"/>
      <c r="D3723" s="87"/>
      <c r="E3723" s="89"/>
      <c r="F3723" s="89"/>
    </row>
    <row r="3724" spans="1:6" x14ac:dyDescent="0.25">
      <c r="A3724" s="10"/>
      <c r="B3724" s="10"/>
      <c r="C3724" s="59"/>
      <c r="D3724" s="87"/>
      <c r="E3724" s="89"/>
      <c r="F3724" s="89"/>
    </row>
    <row r="3725" spans="1:6" x14ac:dyDescent="0.25">
      <c r="A3725" s="10"/>
      <c r="B3725" s="10"/>
      <c r="C3725" s="59"/>
      <c r="D3725" s="87"/>
      <c r="E3725" s="89"/>
      <c r="F3725" s="89"/>
    </row>
    <row r="3726" spans="1:6" x14ac:dyDescent="0.25">
      <c r="A3726" s="10"/>
      <c r="B3726" s="10"/>
      <c r="C3726" s="59"/>
      <c r="D3726" s="87"/>
      <c r="E3726" s="89"/>
      <c r="F3726" s="89"/>
    </row>
    <row r="3727" spans="1:6" x14ac:dyDescent="0.25">
      <c r="A3727" s="10"/>
      <c r="B3727" s="10"/>
      <c r="C3727" s="59"/>
      <c r="D3727" s="87"/>
      <c r="E3727" s="89"/>
      <c r="F3727" s="89"/>
    </row>
    <row r="3728" spans="1:6" x14ac:dyDescent="0.25">
      <c r="A3728" s="10"/>
      <c r="B3728" s="10"/>
      <c r="C3728" s="59"/>
      <c r="D3728" s="87"/>
      <c r="E3728" s="89"/>
      <c r="F3728" s="89"/>
    </row>
    <row r="3729" spans="1:6" x14ac:dyDescent="0.25">
      <c r="A3729" s="10"/>
      <c r="B3729" s="10"/>
      <c r="C3729" s="59"/>
      <c r="D3729" s="87"/>
      <c r="E3729" s="89"/>
      <c r="F3729" s="89"/>
    </row>
    <row r="3730" spans="1:6" x14ac:dyDescent="0.25">
      <c r="A3730" s="10"/>
      <c r="B3730" s="10"/>
      <c r="C3730" s="59"/>
      <c r="D3730" s="87"/>
      <c r="E3730" s="89"/>
      <c r="F3730" s="89"/>
    </row>
    <row r="3731" spans="1:6" x14ac:dyDescent="0.25">
      <c r="A3731" s="10"/>
      <c r="B3731" s="10"/>
      <c r="C3731" s="59"/>
      <c r="D3731" s="87"/>
      <c r="E3731" s="89"/>
      <c r="F3731" s="89"/>
    </row>
    <row r="3732" spans="1:6" x14ac:dyDescent="0.25">
      <c r="A3732" s="10"/>
      <c r="B3732" s="10"/>
      <c r="C3732" s="59"/>
      <c r="D3732" s="87"/>
      <c r="E3732" s="89"/>
      <c r="F3732" s="89"/>
    </row>
    <row r="3733" spans="1:6" x14ac:dyDescent="0.25">
      <c r="A3733" s="10"/>
      <c r="B3733" s="10"/>
      <c r="C3733" s="59"/>
      <c r="D3733" s="87"/>
      <c r="E3733" s="89"/>
      <c r="F3733" s="89"/>
    </row>
    <row r="3734" spans="1:6" x14ac:dyDescent="0.25">
      <c r="A3734" s="10"/>
      <c r="B3734" s="10"/>
      <c r="C3734" s="59"/>
      <c r="D3734" s="87"/>
      <c r="E3734" s="89"/>
      <c r="F3734" s="89"/>
    </row>
    <row r="3735" spans="1:6" x14ac:dyDescent="0.25">
      <c r="A3735" s="10"/>
      <c r="B3735" s="10"/>
      <c r="C3735" s="59"/>
      <c r="D3735" s="87"/>
      <c r="E3735" s="89"/>
      <c r="F3735" s="89"/>
    </row>
    <row r="3736" spans="1:6" x14ac:dyDescent="0.25">
      <c r="A3736" s="10"/>
      <c r="B3736" s="10"/>
      <c r="C3736" s="59"/>
      <c r="D3736" s="87"/>
      <c r="E3736" s="89"/>
      <c r="F3736" s="89"/>
    </row>
    <row r="3737" spans="1:6" x14ac:dyDescent="0.25">
      <c r="A3737" s="10"/>
      <c r="B3737" s="10"/>
      <c r="C3737" s="59"/>
      <c r="D3737" s="87"/>
      <c r="E3737" s="89"/>
      <c r="F3737" s="89"/>
    </row>
    <row r="3738" spans="1:6" x14ac:dyDescent="0.25">
      <c r="A3738" s="10"/>
      <c r="B3738" s="10"/>
      <c r="C3738" s="59"/>
      <c r="D3738" s="87"/>
      <c r="E3738" s="89"/>
      <c r="F3738" s="89"/>
    </row>
    <row r="3739" spans="1:6" x14ac:dyDescent="0.25">
      <c r="A3739" s="10"/>
      <c r="B3739" s="10"/>
      <c r="C3739" s="59"/>
      <c r="D3739" s="87"/>
      <c r="E3739" s="89"/>
      <c r="F3739" s="89"/>
    </row>
    <row r="3740" spans="1:6" x14ac:dyDescent="0.25">
      <c r="A3740" s="10"/>
      <c r="B3740" s="10"/>
      <c r="C3740" s="59"/>
      <c r="D3740" s="87"/>
      <c r="E3740" s="89"/>
      <c r="F3740" s="89"/>
    </row>
    <row r="3741" spans="1:6" x14ac:dyDescent="0.25">
      <c r="A3741" s="10"/>
      <c r="B3741" s="10"/>
      <c r="C3741" s="59"/>
      <c r="D3741" s="87"/>
      <c r="E3741" s="89"/>
      <c r="F3741" s="89"/>
    </row>
    <row r="3742" spans="1:6" x14ac:dyDescent="0.25">
      <c r="A3742" s="10"/>
      <c r="B3742" s="10"/>
      <c r="C3742" s="59"/>
      <c r="D3742" s="87"/>
      <c r="E3742" s="89"/>
      <c r="F3742" s="89"/>
    </row>
    <row r="3743" spans="1:6" x14ac:dyDescent="0.25">
      <c r="A3743" s="10"/>
      <c r="B3743" s="10"/>
      <c r="C3743" s="59"/>
      <c r="D3743" s="87"/>
      <c r="E3743" s="89"/>
      <c r="F3743" s="89"/>
    </row>
    <row r="3744" spans="1:6" x14ac:dyDescent="0.25">
      <c r="A3744" s="10"/>
      <c r="B3744" s="10"/>
      <c r="C3744" s="59"/>
      <c r="D3744" s="87"/>
      <c r="E3744" s="89"/>
      <c r="F3744" s="89"/>
    </row>
    <row r="3745" spans="1:6" x14ac:dyDescent="0.25">
      <c r="A3745" s="10"/>
      <c r="B3745" s="10"/>
      <c r="C3745" s="59"/>
      <c r="D3745" s="87"/>
      <c r="E3745" s="89"/>
      <c r="F3745" s="89"/>
    </row>
    <row r="3746" spans="1:6" x14ac:dyDescent="0.25">
      <c r="A3746" s="10"/>
      <c r="B3746" s="10"/>
      <c r="C3746" s="59"/>
      <c r="D3746" s="87"/>
      <c r="E3746" s="89"/>
      <c r="F3746" s="89"/>
    </row>
    <row r="3747" spans="1:6" x14ac:dyDescent="0.25">
      <c r="A3747" s="10"/>
      <c r="B3747" s="10"/>
      <c r="C3747" s="59"/>
      <c r="D3747" s="87"/>
      <c r="E3747" s="89"/>
      <c r="F3747" s="89"/>
    </row>
    <row r="3748" spans="1:6" x14ac:dyDescent="0.25">
      <c r="A3748" s="10"/>
      <c r="B3748" s="10"/>
      <c r="C3748" s="59"/>
      <c r="D3748" s="87"/>
      <c r="E3748" s="89"/>
      <c r="F3748" s="89"/>
    </row>
    <row r="3749" spans="1:6" x14ac:dyDescent="0.25">
      <c r="A3749" s="10"/>
      <c r="B3749" s="10"/>
      <c r="C3749" s="59"/>
      <c r="D3749" s="87"/>
      <c r="E3749" s="89"/>
      <c r="F3749" s="89"/>
    </row>
    <row r="3750" spans="1:6" x14ac:dyDescent="0.25">
      <c r="A3750" s="10"/>
      <c r="B3750" s="10"/>
      <c r="C3750" s="59"/>
      <c r="D3750" s="87"/>
      <c r="E3750" s="89"/>
      <c r="F3750" s="89"/>
    </row>
    <row r="3751" spans="1:6" x14ac:dyDescent="0.25">
      <c r="A3751" s="10"/>
      <c r="B3751" s="10"/>
      <c r="C3751" s="59"/>
      <c r="D3751" s="87"/>
      <c r="E3751" s="89"/>
      <c r="F3751" s="89"/>
    </row>
    <row r="3752" spans="1:6" x14ac:dyDescent="0.25">
      <c r="A3752" s="10"/>
      <c r="B3752" s="10"/>
      <c r="C3752" s="59"/>
      <c r="D3752" s="87"/>
      <c r="E3752" s="89"/>
      <c r="F3752" s="89"/>
    </row>
    <row r="3753" spans="1:6" x14ac:dyDescent="0.25">
      <c r="A3753" s="10"/>
      <c r="B3753" s="10"/>
      <c r="C3753" s="59"/>
      <c r="D3753" s="87"/>
      <c r="E3753" s="89"/>
      <c r="F3753" s="89"/>
    </row>
    <row r="3754" spans="1:6" x14ac:dyDescent="0.25">
      <c r="A3754" s="10"/>
      <c r="B3754" s="10"/>
      <c r="C3754" s="59"/>
      <c r="D3754" s="87"/>
      <c r="E3754" s="89"/>
      <c r="F3754" s="89"/>
    </row>
    <row r="3755" spans="1:6" x14ac:dyDescent="0.25">
      <c r="A3755" s="10"/>
      <c r="B3755" s="10"/>
      <c r="C3755" s="59"/>
      <c r="D3755" s="87"/>
      <c r="E3755" s="89"/>
      <c r="F3755" s="89"/>
    </row>
    <row r="3756" spans="1:6" x14ac:dyDescent="0.25">
      <c r="A3756" s="10"/>
      <c r="B3756" s="10"/>
      <c r="C3756" s="59"/>
      <c r="D3756" s="87"/>
      <c r="E3756" s="89"/>
      <c r="F3756" s="89"/>
    </row>
    <row r="3757" spans="1:6" x14ac:dyDescent="0.25">
      <c r="A3757" s="10"/>
      <c r="B3757" s="10"/>
      <c r="C3757" s="59"/>
      <c r="D3757" s="87"/>
      <c r="E3757" s="89"/>
      <c r="F3757" s="89"/>
    </row>
    <row r="3758" spans="1:6" x14ac:dyDescent="0.25">
      <c r="A3758" s="10"/>
      <c r="B3758" s="10"/>
      <c r="C3758" s="59"/>
      <c r="D3758" s="87"/>
      <c r="E3758" s="89"/>
      <c r="F3758" s="89"/>
    </row>
    <row r="3759" spans="1:6" x14ac:dyDescent="0.25">
      <c r="A3759" s="10"/>
      <c r="B3759" s="10"/>
      <c r="C3759" s="59"/>
      <c r="D3759" s="87"/>
      <c r="E3759" s="89"/>
      <c r="F3759" s="89"/>
    </row>
    <row r="3760" spans="1:6" x14ac:dyDescent="0.25">
      <c r="A3760" s="10"/>
      <c r="B3760" s="10"/>
      <c r="C3760" s="59"/>
      <c r="D3760" s="87"/>
      <c r="E3760" s="89"/>
      <c r="F3760" s="89"/>
    </row>
    <row r="3761" spans="1:6" x14ac:dyDescent="0.25">
      <c r="A3761" s="10"/>
      <c r="B3761" s="10"/>
      <c r="C3761" s="59"/>
      <c r="D3761" s="87"/>
      <c r="E3761" s="89"/>
      <c r="F3761" s="89"/>
    </row>
    <row r="3762" spans="1:6" x14ac:dyDescent="0.25">
      <c r="A3762" s="10"/>
      <c r="B3762" s="10"/>
      <c r="C3762" s="59"/>
      <c r="D3762" s="87"/>
      <c r="E3762" s="89"/>
      <c r="F3762" s="89"/>
    </row>
    <row r="3763" spans="1:6" x14ac:dyDescent="0.25">
      <c r="A3763" s="10"/>
      <c r="B3763" s="10"/>
      <c r="C3763" s="59"/>
      <c r="D3763" s="87"/>
      <c r="E3763" s="89"/>
      <c r="F3763" s="89"/>
    </row>
    <row r="3764" spans="1:6" x14ac:dyDescent="0.25">
      <c r="A3764" s="10"/>
      <c r="B3764" s="10"/>
      <c r="C3764" s="59"/>
      <c r="D3764" s="87"/>
      <c r="E3764" s="89"/>
      <c r="F3764" s="89"/>
    </row>
    <row r="3765" spans="1:6" x14ac:dyDescent="0.25">
      <c r="A3765" s="10"/>
      <c r="B3765" s="10"/>
      <c r="C3765" s="59"/>
      <c r="D3765" s="87"/>
      <c r="E3765" s="89"/>
      <c r="F3765" s="89"/>
    </row>
    <row r="3766" spans="1:6" x14ac:dyDescent="0.25">
      <c r="A3766" s="10"/>
      <c r="B3766" s="10"/>
      <c r="C3766" s="59"/>
      <c r="D3766" s="87"/>
      <c r="E3766" s="89"/>
      <c r="F3766" s="89"/>
    </row>
    <row r="3767" spans="1:6" x14ac:dyDescent="0.25">
      <c r="A3767" s="10"/>
      <c r="B3767" s="10"/>
      <c r="C3767" s="59"/>
      <c r="D3767" s="87"/>
      <c r="E3767" s="89"/>
      <c r="F3767" s="89"/>
    </row>
    <row r="3768" spans="1:6" x14ac:dyDescent="0.25">
      <c r="A3768" s="10"/>
      <c r="B3768" s="10"/>
      <c r="C3768" s="59"/>
      <c r="D3768" s="87"/>
      <c r="E3768" s="89"/>
      <c r="F3768" s="89"/>
    </row>
    <row r="3769" spans="1:6" x14ac:dyDescent="0.25">
      <c r="A3769" s="10"/>
      <c r="B3769" s="10"/>
      <c r="C3769" s="59"/>
      <c r="D3769" s="87"/>
      <c r="E3769" s="89"/>
      <c r="F3769" s="89"/>
    </row>
    <row r="3770" spans="1:6" x14ac:dyDescent="0.25">
      <c r="A3770" s="10"/>
      <c r="B3770" s="10"/>
      <c r="C3770" s="59"/>
      <c r="D3770" s="87"/>
      <c r="E3770" s="89"/>
      <c r="F3770" s="89"/>
    </row>
    <row r="3771" spans="1:6" x14ac:dyDescent="0.25">
      <c r="A3771" s="10"/>
      <c r="B3771" s="10"/>
      <c r="C3771" s="59"/>
      <c r="D3771" s="87"/>
      <c r="E3771" s="89"/>
      <c r="F3771" s="89"/>
    </row>
    <row r="3772" spans="1:6" x14ac:dyDescent="0.25">
      <c r="A3772" s="10"/>
      <c r="B3772" s="10"/>
      <c r="C3772" s="59"/>
      <c r="D3772" s="87"/>
      <c r="E3772" s="89"/>
      <c r="F3772" s="89"/>
    </row>
    <row r="3773" spans="1:6" x14ac:dyDescent="0.25">
      <c r="A3773" s="10"/>
      <c r="B3773" s="10"/>
      <c r="C3773" s="59"/>
      <c r="D3773" s="87"/>
      <c r="E3773" s="89"/>
      <c r="F3773" s="89"/>
    </row>
    <row r="3774" spans="1:6" x14ac:dyDescent="0.25">
      <c r="A3774" s="10"/>
      <c r="B3774" s="10"/>
      <c r="C3774" s="59"/>
      <c r="D3774" s="87"/>
      <c r="E3774" s="89"/>
      <c r="F3774" s="89"/>
    </row>
    <row r="3775" spans="1:6" x14ac:dyDescent="0.25">
      <c r="A3775" s="10"/>
      <c r="B3775" s="10"/>
      <c r="C3775" s="59"/>
      <c r="D3775" s="87"/>
      <c r="E3775" s="89"/>
      <c r="F3775" s="89"/>
    </row>
    <row r="3776" spans="1:6" x14ac:dyDescent="0.25">
      <c r="A3776" s="10"/>
      <c r="B3776" s="10"/>
      <c r="C3776" s="59"/>
      <c r="D3776" s="87"/>
      <c r="E3776" s="89"/>
      <c r="F3776" s="89"/>
    </row>
    <row r="3777" spans="1:6" x14ac:dyDescent="0.25">
      <c r="A3777" s="10"/>
      <c r="B3777" s="10"/>
      <c r="C3777" s="59"/>
      <c r="D3777" s="87"/>
      <c r="E3777" s="89"/>
      <c r="F3777" s="89"/>
    </row>
    <row r="3778" spans="1:6" x14ac:dyDescent="0.25">
      <c r="A3778" s="10"/>
      <c r="B3778" s="10"/>
      <c r="C3778" s="59"/>
      <c r="D3778" s="87"/>
      <c r="E3778" s="89"/>
      <c r="F3778" s="89"/>
    </row>
    <row r="3779" spans="1:6" x14ac:dyDescent="0.25">
      <c r="A3779" s="10"/>
      <c r="B3779" s="10"/>
      <c r="C3779" s="59"/>
      <c r="D3779" s="87"/>
      <c r="E3779" s="89"/>
      <c r="F3779" s="89"/>
    </row>
    <row r="3780" spans="1:6" x14ac:dyDescent="0.25">
      <c r="A3780" s="10"/>
      <c r="B3780" s="10"/>
      <c r="C3780" s="59"/>
      <c r="D3780" s="87"/>
      <c r="E3780" s="89"/>
      <c r="F3780" s="89"/>
    </row>
    <row r="3781" spans="1:6" x14ac:dyDescent="0.25">
      <c r="A3781" s="10"/>
      <c r="B3781" s="10"/>
      <c r="C3781" s="59"/>
      <c r="D3781" s="87"/>
      <c r="E3781" s="89"/>
      <c r="F3781" s="89"/>
    </row>
    <row r="3782" spans="1:6" x14ac:dyDescent="0.25">
      <c r="A3782" s="10"/>
      <c r="B3782" s="10"/>
      <c r="C3782" s="59"/>
      <c r="D3782" s="87"/>
      <c r="E3782" s="89"/>
      <c r="F3782" s="89"/>
    </row>
    <row r="3783" spans="1:6" x14ac:dyDescent="0.25">
      <c r="A3783" s="10"/>
      <c r="B3783" s="10"/>
      <c r="C3783" s="59"/>
      <c r="D3783" s="87"/>
      <c r="E3783" s="89"/>
      <c r="F3783" s="89"/>
    </row>
    <row r="3784" spans="1:6" x14ac:dyDescent="0.25">
      <c r="A3784" s="10"/>
      <c r="B3784" s="10"/>
      <c r="C3784" s="59"/>
      <c r="D3784" s="87"/>
      <c r="E3784" s="89"/>
      <c r="F3784" s="89"/>
    </row>
    <row r="3785" spans="1:6" x14ac:dyDescent="0.25">
      <c r="A3785" s="10"/>
      <c r="B3785" s="10"/>
      <c r="C3785" s="59"/>
      <c r="D3785" s="87"/>
      <c r="E3785" s="89"/>
      <c r="F3785" s="89"/>
    </row>
    <row r="3786" spans="1:6" x14ac:dyDescent="0.25">
      <c r="A3786" s="10"/>
      <c r="B3786" s="10"/>
      <c r="C3786" s="59"/>
      <c r="D3786" s="87"/>
      <c r="E3786" s="89"/>
      <c r="F3786" s="89"/>
    </row>
    <row r="3787" spans="1:6" x14ac:dyDescent="0.25">
      <c r="A3787" s="10"/>
      <c r="B3787" s="10"/>
      <c r="C3787" s="59"/>
      <c r="D3787" s="87"/>
      <c r="E3787" s="89"/>
      <c r="F3787" s="89"/>
    </row>
    <row r="3788" spans="1:6" x14ac:dyDescent="0.25">
      <c r="A3788" s="10"/>
      <c r="B3788" s="10"/>
      <c r="C3788" s="59"/>
      <c r="D3788" s="87"/>
      <c r="E3788" s="89"/>
      <c r="F3788" s="89"/>
    </row>
    <row r="3789" spans="1:6" x14ac:dyDescent="0.25">
      <c r="A3789" s="10"/>
      <c r="B3789" s="10"/>
      <c r="C3789" s="59"/>
      <c r="D3789" s="87"/>
      <c r="E3789" s="89"/>
      <c r="F3789" s="89"/>
    </row>
    <row r="3790" spans="1:6" x14ac:dyDescent="0.25">
      <c r="A3790" s="10"/>
      <c r="B3790" s="10"/>
      <c r="C3790" s="59"/>
      <c r="D3790" s="87"/>
      <c r="E3790" s="89"/>
      <c r="F3790" s="89"/>
    </row>
    <row r="3791" spans="1:6" x14ac:dyDescent="0.25">
      <c r="A3791" s="10"/>
      <c r="B3791" s="10"/>
      <c r="C3791" s="59"/>
      <c r="D3791" s="87"/>
      <c r="E3791" s="89"/>
      <c r="F3791" s="89"/>
    </row>
    <row r="3792" spans="1:6" x14ac:dyDescent="0.25">
      <c r="A3792" s="10"/>
      <c r="B3792" s="10"/>
      <c r="C3792" s="59"/>
      <c r="D3792" s="87"/>
      <c r="E3792" s="89"/>
      <c r="F3792" s="89"/>
    </row>
    <row r="3793" spans="1:6" x14ac:dyDescent="0.25">
      <c r="A3793" s="10"/>
      <c r="B3793" s="10"/>
      <c r="C3793" s="59"/>
      <c r="D3793" s="87"/>
      <c r="E3793" s="89"/>
      <c r="F3793" s="89"/>
    </row>
    <row r="3794" spans="1:6" x14ac:dyDescent="0.25">
      <c r="A3794" s="10"/>
      <c r="B3794" s="10"/>
      <c r="C3794" s="59"/>
      <c r="D3794" s="87"/>
      <c r="E3794" s="89"/>
      <c r="F3794" s="89"/>
    </row>
    <row r="3795" spans="1:6" x14ac:dyDescent="0.25">
      <c r="A3795" s="10"/>
      <c r="B3795" s="10"/>
      <c r="C3795" s="59"/>
      <c r="D3795" s="87"/>
      <c r="E3795" s="89"/>
      <c r="F3795" s="89"/>
    </row>
    <row r="3796" spans="1:6" x14ac:dyDescent="0.25">
      <c r="A3796" s="10"/>
      <c r="B3796" s="10"/>
      <c r="C3796" s="59"/>
      <c r="D3796" s="87"/>
      <c r="E3796" s="89"/>
      <c r="F3796" s="89"/>
    </row>
    <row r="3797" spans="1:6" x14ac:dyDescent="0.25">
      <c r="A3797" s="10"/>
      <c r="B3797" s="10"/>
      <c r="C3797" s="59"/>
      <c r="D3797" s="87"/>
      <c r="E3797" s="89"/>
      <c r="F3797" s="89"/>
    </row>
    <row r="3798" spans="1:6" x14ac:dyDescent="0.25">
      <c r="A3798" s="10"/>
      <c r="B3798" s="10"/>
      <c r="C3798" s="59"/>
      <c r="D3798" s="87"/>
      <c r="E3798" s="89"/>
      <c r="F3798" s="89"/>
    </row>
    <row r="3799" spans="1:6" x14ac:dyDescent="0.25">
      <c r="A3799" s="10"/>
      <c r="B3799" s="10"/>
      <c r="C3799" s="59"/>
      <c r="D3799" s="87"/>
      <c r="E3799" s="89"/>
      <c r="F3799" s="89"/>
    </row>
    <row r="3800" spans="1:6" x14ac:dyDescent="0.25">
      <c r="A3800" s="10"/>
      <c r="B3800" s="10"/>
      <c r="C3800" s="59"/>
      <c r="D3800" s="87"/>
      <c r="E3800" s="89"/>
      <c r="F3800" s="89"/>
    </row>
    <row r="3801" spans="1:6" x14ac:dyDescent="0.25">
      <c r="A3801" s="10"/>
      <c r="B3801" s="10"/>
      <c r="C3801" s="59"/>
      <c r="D3801" s="87"/>
      <c r="E3801" s="89"/>
      <c r="F3801" s="89"/>
    </row>
    <row r="3802" spans="1:6" x14ac:dyDescent="0.25">
      <c r="A3802" s="10"/>
      <c r="B3802" s="10"/>
      <c r="C3802" s="59"/>
      <c r="D3802" s="87"/>
      <c r="E3802" s="89"/>
      <c r="F3802" s="89"/>
    </row>
    <row r="3803" spans="1:6" x14ac:dyDescent="0.25">
      <c r="A3803" s="10"/>
      <c r="B3803" s="10"/>
      <c r="C3803" s="59"/>
      <c r="D3803" s="87"/>
      <c r="E3803" s="89"/>
      <c r="F3803" s="89"/>
    </row>
    <row r="3804" spans="1:6" x14ac:dyDescent="0.25">
      <c r="A3804" s="10"/>
      <c r="B3804" s="10"/>
      <c r="C3804" s="59"/>
      <c r="D3804" s="87"/>
      <c r="E3804" s="89"/>
      <c r="F3804" s="89"/>
    </row>
    <row r="3805" spans="1:6" x14ac:dyDescent="0.25">
      <c r="A3805" s="10"/>
      <c r="B3805" s="10"/>
      <c r="C3805" s="59"/>
      <c r="D3805" s="87"/>
      <c r="E3805" s="89"/>
      <c r="F3805" s="89"/>
    </row>
    <row r="3806" spans="1:6" x14ac:dyDescent="0.25">
      <c r="A3806" s="10"/>
      <c r="B3806" s="10"/>
      <c r="C3806" s="59"/>
      <c r="D3806" s="87"/>
      <c r="E3806" s="89"/>
      <c r="F3806" s="89"/>
    </row>
    <row r="3807" spans="1:6" x14ac:dyDescent="0.25">
      <c r="A3807" s="10"/>
      <c r="B3807" s="10"/>
      <c r="C3807" s="59"/>
      <c r="D3807" s="87"/>
      <c r="E3807" s="89"/>
      <c r="F3807" s="89"/>
    </row>
    <row r="3808" spans="1:6" x14ac:dyDescent="0.25">
      <c r="A3808" s="10"/>
      <c r="B3808" s="10"/>
      <c r="C3808" s="59"/>
      <c r="D3808" s="87"/>
      <c r="E3808" s="89"/>
      <c r="F3808" s="89"/>
    </row>
    <row r="3809" spans="1:6" x14ac:dyDescent="0.25">
      <c r="A3809" s="10"/>
      <c r="B3809" s="10"/>
      <c r="C3809" s="59"/>
      <c r="D3809" s="87"/>
      <c r="E3809" s="89"/>
      <c r="F3809" s="89"/>
    </row>
    <row r="3810" spans="1:6" x14ac:dyDescent="0.25">
      <c r="A3810" s="10"/>
      <c r="B3810" s="10"/>
      <c r="C3810" s="59"/>
      <c r="D3810" s="87"/>
      <c r="E3810" s="89"/>
      <c r="F3810" s="89"/>
    </row>
    <row r="3811" spans="1:6" x14ac:dyDescent="0.25">
      <c r="A3811" s="10"/>
      <c r="B3811" s="10"/>
      <c r="C3811" s="59"/>
      <c r="D3811" s="87"/>
      <c r="E3811" s="89"/>
      <c r="F3811" s="89"/>
    </row>
    <row r="3812" spans="1:6" x14ac:dyDescent="0.25">
      <c r="A3812" s="10"/>
      <c r="B3812" s="10"/>
      <c r="C3812" s="59"/>
      <c r="D3812" s="87"/>
      <c r="E3812" s="89"/>
      <c r="F3812" s="89"/>
    </row>
    <row r="3813" spans="1:6" x14ac:dyDescent="0.25">
      <c r="A3813" s="10"/>
      <c r="B3813" s="10"/>
      <c r="C3813" s="59"/>
      <c r="D3813" s="87"/>
      <c r="E3813" s="89"/>
      <c r="F3813" s="89"/>
    </row>
    <row r="3814" spans="1:6" x14ac:dyDescent="0.25">
      <c r="A3814" s="10"/>
      <c r="B3814" s="10"/>
      <c r="C3814" s="59"/>
      <c r="D3814" s="87"/>
      <c r="E3814" s="89"/>
      <c r="F3814" s="89"/>
    </row>
    <row r="3815" spans="1:6" x14ac:dyDescent="0.25">
      <c r="A3815" s="10"/>
      <c r="B3815" s="10"/>
      <c r="C3815" s="59"/>
      <c r="D3815" s="87"/>
      <c r="E3815" s="89"/>
      <c r="F3815" s="89"/>
    </row>
    <row r="3816" spans="1:6" x14ac:dyDescent="0.25">
      <c r="A3816" s="10"/>
      <c r="B3816" s="10"/>
      <c r="C3816" s="59"/>
      <c r="D3816" s="87"/>
      <c r="E3816" s="89"/>
      <c r="F3816" s="89"/>
    </row>
    <row r="3817" spans="1:6" x14ac:dyDescent="0.25">
      <c r="A3817" s="10"/>
      <c r="B3817" s="10"/>
      <c r="C3817" s="59"/>
      <c r="D3817" s="87"/>
      <c r="E3817" s="89"/>
      <c r="F3817" s="89"/>
    </row>
    <row r="3818" spans="1:6" x14ac:dyDescent="0.25">
      <c r="A3818" s="10"/>
      <c r="B3818" s="10"/>
      <c r="C3818" s="59"/>
      <c r="D3818" s="87"/>
      <c r="E3818" s="89"/>
      <c r="F3818" s="89"/>
    </row>
    <row r="3819" spans="1:6" x14ac:dyDescent="0.25">
      <c r="A3819" s="10"/>
      <c r="B3819" s="10"/>
      <c r="C3819" s="59"/>
      <c r="D3819" s="87"/>
      <c r="E3819" s="89"/>
      <c r="F3819" s="89"/>
    </row>
    <row r="3820" spans="1:6" x14ac:dyDescent="0.25">
      <c r="A3820" s="10"/>
      <c r="B3820" s="10"/>
      <c r="C3820" s="59"/>
      <c r="D3820" s="87"/>
      <c r="E3820" s="89"/>
      <c r="F3820" s="89"/>
    </row>
    <row r="3821" spans="1:6" x14ac:dyDescent="0.25">
      <c r="A3821" s="10"/>
      <c r="B3821" s="10"/>
      <c r="C3821" s="59"/>
      <c r="D3821" s="87"/>
      <c r="E3821" s="89"/>
      <c r="F3821" s="89"/>
    </row>
    <row r="3822" spans="1:6" x14ac:dyDescent="0.25">
      <c r="A3822" s="10"/>
      <c r="B3822" s="10"/>
      <c r="C3822" s="59"/>
      <c r="D3822" s="87"/>
      <c r="E3822" s="89"/>
      <c r="F3822" s="89"/>
    </row>
    <row r="3823" spans="1:6" x14ac:dyDescent="0.25">
      <c r="A3823" s="10"/>
      <c r="B3823" s="10"/>
      <c r="C3823" s="59"/>
      <c r="D3823" s="87"/>
      <c r="E3823" s="89"/>
      <c r="F3823" s="89"/>
    </row>
    <row r="3824" spans="1:6" x14ac:dyDescent="0.25">
      <c r="A3824" s="10"/>
      <c r="B3824" s="10"/>
      <c r="C3824" s="59"/>
      <c r="D3824" s="87"/>
      <c r="E3824" s="89"/>
      <c r="F3824" s="89"/>
    </row>
    <row r="3825" spans="1:6" x14ac:dyDescent="0.25">
      <c r="A3825" s="10"/>
      <c r="B3825" s="10"/>
      <c r="C3825" s="59"/>
      <c r="D3825" s="87"/>
      <c r="E3825" s="89"/>
      <c r="F3825" s="89"/>
    </row>
    <row r="3826" spans="1:6" x14ac:dyDescent="0.25">
      <c r="A3826" s="10"/>
      <c r="B3826" s="10"/>
      <c r="C3826" s="59"/>
      <c r="D3826" s="87"/>
      <c r="E3826" s="89"/>
      <c r="F3826" s="89"/>
    </row>
    <row r="3827" spans="1:6" x14ac:dyDescent="0.25">
      <c r="A3827" s="10"/>
      <c r="B3827" s="10"/>
      <c r="C3827" s="59"/>
      <c r="D3827" s="87"/>
      <c r="E3827" s="89"/>
      <c r="F3827" s="89"/>
    </row>
    <row r="3828" spans="1:6" x14ac:dyDescent="0.25">
      <c r="A3828" s="10"/>
      <c r="B3828" s="10"/>
      <c r="C3828" s="59"/>
      <c r="D3828" s="87"/>
      <c r="E3828" s="89"/>
      <c r="F3828" s="89"/>
    </row>
    <row r="3829" spans="1:6" x14ac:dyDescent="0.25">
      <c r="A3829" s="10"/>
      <c r="B3829" s="10"/>
      <c r="C3829" s="59"/>
      <c r="D3829" s="87"/>
      <c r="E3829" s="89"/>
      <c r="F3829" s="89"/>
    </row>
    <row r="3830" spans="1:6" x14ac:dyDescent="0.25">
      <c r="A3830" s="10"/>
      <c r="B3830" s="10"/>
      <c r="C3830" s="59"/>
      <c r="D3830" s="87"/>
      <c r="E3830" s="89"/>
      <c r="F3830" s="89"/>
    </row>
    <row r="3831" spans="1:6" x14ac:dyDescent="0.25">
      <c r="A3831" s="10"/>
      <c r="B3831" s="10"/>
      <c r="C3831" s="59"/>
      <c r="D3831" s="87"/>
      <c r="E3831" s="89"/>
      <c r="F3831" s="89"/>
    </row>
    <row r="3832" spans="1:6" x14ac:dyDescent="0.25">
      <c r="A3832" s="10"/>
      <c r="B3832" s="10"/>
      <c r="C3832" s="59"/>
      <c r="D3832" s="87"/>
      <c r="E3832" s="89"/>
      <c r="F3832" s="89"/>
    </row>
    <row r="3833" spans="1:6" x14ac:dyDescent="0.25">
      <c r="A3833" s="10"/>
      <c r="B3833" s="10"/>
      <c r="C3833" s="59"/>
      <c r="D3833" s="87"/>
      <c r="E3833" s="89"/>
      <c r="F3833" s="89"/>
    </row>
    <row r="3834" spans="1:6" x14ac:dyDescent="0.25">
      <c r="A3834" s="10"/>
      <c r="B3834" s="10"/>
      <c r="C3834" s="59"/>
      <c r="D3834" s="87"/>
      <c r="E3834" s="89"/>
      <c r="F3834" s="89"/>
    </row>
    <row r="3835" spans="1:6" x14ac:dyDescent="0.25">
      <c r="A3835" s="10"/>
      <c r="B3835" s="10"/>
      <c r="C3835" s="59"/>
      <c r="D3835" s="87"/>
      <c r="E3835" s="89"/>
      <c r="F3835" s="89"/>
    </row>
    <row r="3836" spans="1:6" x14ac:dyDescent="0.25">
      <c r="A3836" s="10"/>
      <c r="B3836" s="10"/>
      <c r="C3836" s="59"/>
      <c r="D3836" s="87"/>
      <c r="E3836" s="89"/>
      <c r="F3836" s="89"/>
    </row>
    <row r="3837" spans="1:6" x14ac:dyDescent="0.25">
      <c r="A3837" s="10"/>
      <c r="B3837" s="10"/>
      <c r="C3837" s="59"/>
      <c r="D3837" s="87"/>
      <c r="E3837" s="89"/>
      <c r="F3837" s="89"/>
    </row>
    <row r="3838" spans="1:6" x14ac:dyDescent="0.25">
      <c r="A3838" s="10"/>
      <c r="B3838" s="10"/>
      <c r="C3838" s="59"/>
      <c r="D3838" s="87"/>
      <c r="E3838" s="89"/>
      <c r="F3838" s="89"/>
    </row>
    <row r="3839" spans="1:6" x14ac:dyDescent="0.25">
      <c r="A3839" s="10"/>
      <c r="B3839" s="10"/>
      <c r="C3839" s="59"/>
      <c r="D3839" s="87"/>
      <c r="E3839" s="89"/>
      <c r="F3839" s="89"/>
    </row>
    <row r="3840" spans="1:6" x14ac:dyDescent="0.25">
      <c r="A3840" s="10"/>
      <c r="B3840" s="10"/>
      <c r="C3840" s="59"/>
      <c r="D3840" s="87"/>
      <c r="E3840" s="89"/>
      <c r="F3840" s="89"/>
    </row>
    <row r="3841" spans="1:6" x14ac:dyDescent="0.25">
      <c r="A3841" s="10"/>
      <c r="B3841" s="10"/>
      <c r="C3841" s="59"/>
      <c r="D3841" s="87"/>
      <c r="E3841" s="89"/>
      <c r="F3841" s="89"/>
    </row>
    <row r="3842" spans="1:6" x14ac:dyDescent="0.25">
      <c r="A3842" s="10"/>
      <c r="B3842" s="10"/>
      <c r="C3842" s="59"/>
      <c r="D3842" s="87"/>
      <c r="E3842" s="89"/>
      <c r="F3842" s="89"/>
    </row>
    <row r="3843" spans="1:6" x14ac:dyDescent="0.25">
      <c r="A3843" s="10"/>
      <c r="B3843" s="10"/>
      <c r="C3843" s="59"/>
      <c r="D3843" s="87"/>
      <c r="E3843" s="89"/>
      <c r="F3843" s="89"/>
    </row>
    <row r="3844" spans="1:6" x14ac:dyDescent="0.25">
      <c r="A3844" s="10"/>
      <c r="B3844" s="10"/>
      <c r="C3844" s="59"/>
      <c r="D3844" s="87"/>
      <c r="E3844" s="89"/>
      <c r="F3844" s="89"/>
    </row>
    <row r="3845" spans="1:6" x14ac:dyDescent="0.25">
      <c r="A3845" s="10"/>
      <c r="B3845" s="10"/>
      <c r="C3845" s="59"/>
      <c r="D3845" s="87"/>
      <c r="E3845" s="89"/>
      <c r="F3845" s="89"/>
    </row>
    <row r="3846" spans="1:6" x14ac:dyDescent="0.25">
      <c r="A3846" s="10"/>
      <c r="B3846" s="10"/>
      <c r="C3846" s="59"/>
      <c r="D3846" s="87"/>
      <c r="E3846" s="89"/>
      <c r="F3846" s="89"/>
    </row>
    <row r="3847" spans="1:6" x14ac:dyDescent="0.25">
      <c r="A3847" s="10"/>
      <c r="B3847" s="10"/>
      <c r="C3847" s="59"/>
      <c r="D3847" s="87"/>
      <c r="E3847" s="89"/>
      <c r="F3847" s="89"/>
    </row>
    <row r="3848" spans="1:6" x14ac:dyDescent="0.25">
      <c r="A3848" s="10"/>
      <c r="B3848" s="10"/>
      <c r="C3848" s="59"/>
      <c r="D3848" s="87"/>
      <c r="E3848" s="89"/>
      <c r="F3848" s="89"/>
    </row>
    <row r="3849" spans="1:6" x14ac:dyDescent="0.25">
      <c r="A3849" s="10"/>
      <c r="B3849" s="10"/>
      <c r="C3849" s="59"/>
      <c r="D3849" s="87"/>
      <c r="E3849" s="89"/>
      <c r="F3849" s="89"/>
    </row>
    <row r="3850" spans="1:6" x14ac:dyDescent="0.25">
      <c r="A3850" s="10"/>
      <c r="B3850" s="10"/>
      <c r="C3850" s="59"/>
      <c r="D3850" s="87"/>
      <c r="E3850" s="89"/>
      <c r="F3850" s="89"/>
    </row>
    <row r="3851" spans="1:6" x14ac:dyDescent="0.25">
      <c r="A3851" s="10"/>
      <c r="B3851" s="10"/>
      <c r="C3851" s="59"/>
      <c r="D3851" s="87"/>
      <c r="E3851" s="89"/>
      <c r="F3851" s="89"/>
    </row>
    <row r="3852" spans="1:6" x14ac:dyDescent="0.25">
      <c r="A3852" s="10"/>
      <c r="B3852" s="10"/>
      <c r="C3852" s="59"/>
      <c r="D3852" s="87"/>
      <c r="E3852" s="89"/>
      <c r="F3852" s="89"/>
    </row>
    <row r="3853" spans="1:6" x14ac:dyDescent="0.25">
      <c r="A3853" s="10"/>
      <c r="B3853" s="10"/>
      <c r="C3853" s="59"/>
      <c r="D3853" s="87"/>
      <c r="E3853" s="89"/>
      <c r="F3853" s="89"/>
    </row>
    <row r="3854" spans="1:6" x14ac:dyDescent="0.25">
      <c r="A3854" s="10"/>
      <c r="B3854" s="10"/>
      <c r="C3854" s="59"/>
      <c r="D3854" s="87"/>
      <c r="E3854" s="89"/>
      <c r="F3854" s="89"/>
    </row>
    <row r="3855" spans="1:6" x14ac:dyDescent="0.25">
      <c r="A3855" s="10"/>
      <c r="B3855" s="10"/>
      <c r="C3855" s="59"/>
      <c r="D3855" s="87"/>
      <c r="E3855" s="89"/>
      <c r="F3855" s="89"/>
    </row>
    <row r="3856" spans="1:6" x14ac:dyDescent="0.25">
      <c r="A3856" s="10"/>
      <c r="B3856" s="10"/>
      <c r="C3856" s="59"/>
      <c r="D3856" s="87"/>
      <c r="E3856" s="89"/>
      <c r="F3856" s="89"/>
    </row>
    <row r="3857" spans="1:6" x14ac:dyDescent="0.25">
      <c r="A3857" s="10"/>
      <c r="B3857" s="10"/>
      <c r="C3857" s="59"/>
      <c r="D3857" s="87"/>
      <c r="E3857" s="89"/>
      <c r="F3857" s="89"/>
    </row>
    <row r="3858" spans="1:6" x14ac:dyDescent="0.25">
      <c r="A3858" s="10"/>
      <c r="B3858" s="10"/>
      <c r="C3858" s="59"/>
      <c r="D3858" s="87"/>
      <c r="E3858" s="89"/>
      <c r="F3858" s="89"/>
    </row>
    <row r="3859" spans="1:6" x14ac:dyDescent="0.25">
      <c r="A3859" s="10"/>
      <c r="B3859" s="10"/>
      <c r="C3859" s="59"/>
      <c r="D3859" s="87"/>
      <c r="E3859" s="89"/>
      <c r="F3859" s="89"/>
    </row>
    <row r="3860" spans="1:6" x14ac:dyDescent="0.25">
      <c r="A3860" s="10"/>
      <c r="B3860" s="10"/>
      <c r="C3860" s="59"/>
      <c r="D3860" s="87"/>
      <c r="E3860" s="89"/>
      <c r="F3860" s="89"/>
    </row>
    <row r="3861" spans="1:6" x14ac:dyDescent="0.25">
      <c r="A3861" s="10"/>
      <c r="B3861" s="10"/>
      <c r="C3861" s="59"/>
      <c r="D3861" s="87"/>
      <c r="E3861" s="89"/>
      <c r="F3861" s="89"/>
    </row>
    <row r="3862" spans="1:6" x14ac:dyDescent="0.25">
      <c r="A3862" s="10"/>
      <c r="B3862" s="10"/>
      <c r="C3862" s="59"/>
      <c r="D3862" s="87"/>
      <c r="E3862" s="89"/>
      <c r="F3862" s="89"/>
    </row>
    <row r="3863" spans="1:6" x14ac:dyDescent="0.25">
      <c r="A3863" s="10"/>
      <c r="B3863" s="10"/>
      <c r="C3863" s="59"/>
      <c r="D3863" s="87"/>
      <c r="E3863" s="89"/>
      <c r="F3863" s="89"/>
    </row>
    <row r="3864" spans="1:6" x14ac:dyDescent="0.25">
      <c r="A3864" s="10"/>
      <c r="B3864" s="10"/>
      <c r="C3864" s="59"/>
      <c r="D3864" s="87"/>
      <c r="E3864" s="89"/>
      <c r="F3864" s="89"/>
    </row>
    <row r="3865" spans="1:6" x14ac:dyDescent="0.25">
      <c r="A3865" s="10"/>
      <c r="B3865" s="10"/>
      <c r="C3865" s="59"/>
      <c r="D3865" s="87"/>
      <c r="E3865" s="89"/>
      <c r="F3865" s="89"/>
    </row>
    <row r="3866" spans="1:6" x14ac:dyDescent="0.25">
      <c r="A3866" s="10"/>
      <c r="B3866" s="10"/>
      <c r="C3866" s="59"/>
      <c r="D3866" s="87"/>
      <c r="E3866" s="89"/>
      <c r="F3866" s="89"/>
    </row>
    <row r="3867" spans="1:6" x14ac:dyDescent="0.25">
      <c r="A3867" s="10"/>
      <c r="B3867" s="10"/>
      <c r="C3867" s="59"/>
      <c r="D3867" s="87"/>
      <c r="E3867" s="89"/>
      <c r="F3867" s="89"/>
    </row>
    <row r="3868" spans="1:6" x14ac:dyDescent="0.25">
      <c r="A3868" s="10"/>
      <c r="B3868" s="10"/>
      <c r="C3868" s="59"/>
      <c r="D3868" s="87"/>
      <c r="E3868" s="89"/>
      <c r="F3868" s="89"/>
    </row>
    <row r="3869" spans="1:6" x14ac:dyDescent="0.25">
      <c r="A3869" s="10"/>
      <c r="B3869" s="10"/>
      <c r="C3869" s="59"/>
      <c r="D3869" s="87"/>
      <c r="E3869" s="89"/>
      <c r="F3869" s="89"/>
    </row>
    <row r="3870" spans="1:6" x14ac:dyDescent="0.25">
      <c r="A3870" s="10"/>
      <c r="B3870" s="10"/>
      <c r="C3870" s="59"/>
      <c r="D3870" s="87"/>
      <c r="E3870" s="89"/>
      <c r="F3870" s="89"/>
    </row>
    <row r="3871" spans="1:6" x14ac:dyDescent="0.25">
      <c r="A3871" s="10"/>
      <c r="B3871" s="10"/>
      <c r="C3871" s="59"/>
      <c r="D3871" s="87"/>
      <c r="E3871" s="89"/>
      <c r="F3871" s="89"/>
    </row>
    <row r="3872" spans="1:6" x14ac:dyDescent="0.25">
      <c r="A3872" s="10"/>
      <c r="B3872" s="10"/>
      <c r="C3872" s="59"/>
      <c r="D3872" s="87"/>
      <c r="E3872" s="89"/>
      <c r="F3872" s="89"/>
    </row>
    <row r="3873" spans="1:6" x14ac:dyDescent="0.25">
      <c r="A3873" s="10"/>
      <c r="B3873" s="10"/>
      <c r="C3873" s="59"/>
      <c r="D3873" s="87"/>
      <c r="E3873" s="89"/>
      <c r="F3873" s="89"/>
    </row>
    <row r="3874" spans="1:6" x14ac:dyDescent="0.25">
      <c r="A3874" s="10"/>
      <c r="B3874" s="10"/>
      <c r="C3874" s="59"/>
      <c r="D3874" s="87"/>
      <c r="E3874" s="89"/>
      <c r="F3874" s="89"/>
    </row>
    <row r="3875" spans="1:6" x14ac:dyDescent="0.25">
      <c r="A3875" s="10"/>
      <c r="B3875" s="10"/>
      <c r="C3875" s="59"/>
      <c r="D3875" s="87"/>
      <c r="E3875" s="89"/>
      <c r="F3875" s="89"/>
    </row>
    <row r="3876" spans="1:6" x14ac:dyDescent="0.25">
      <c r="A3876" s="10"/>
      <c r="B3876" s="10"/>
      <c r="C3876" s="59"/>
      <c r="D3876" s="87"/>
      <c r="E3876" s="89"/>
      <c r="F3876" s="89"/>
    </row>
    <row r="3877" spans="1:6" x14ac:dyDescent="0.25">
      <c r="A3877" s="10"/>
      <c r="B3877" s="10"/>
      <c r="C3877" s="59"/>
      <c r="D3877" s="87"/>
      <c r="E3877" s="89"/>
      <c r="F3877" s="89"/>
    </row>
    <row r="3878" spans="1:6" x14ac:dyDescent="0.25">
      <c r="A3878" s="10"/>
      <c r="B3878" s="10"/>
      <c r="C3878" s="59"/>
      <c r="D3878" s="87"/>
      <c r="E3878" s="89"/>
      <c r="F3878" s="89"/>
    </row>
    <row r="3879" spans="1:6" x14ac:dyDescent="0.25">
      <c r="A3879" s="10"/>
      <c r="B3879" s="10"/>
      <c r="C3879" s="59"/>
      <c r="D3879" s="87"/>
      <c r="E3879" s="89"/>
      <c r="F3879" s="89"/>
    </row>
    <row r="3880" spans="1:6" x14ac:dyDescent="0.25">
      <c r="A3880" s="10"/>
      <c r="B3880" s="10"/>
      <c r="C3880" s="59"/>
      <c r="D3880" s="87"/>
      <c r="E3880" s="89"/>
      <c r="F3880" s="89"/>
    </row>
    <row r="3881" spans="1:6" x14ac:dyDescent="0.25">
      <c r="A3881" s="10"/>
      <c r="B3881" s="10"/>
      <c r="C3881" s="59"/>
      <c r="D3881" s="87"/>
      <c r="E3881" s="89"/>
      <c r="F3881" s="89"/>
    </row>
    <row r="3882" spans="1:6" x14ac:dyDescent="0.25">
      <c r="A3882" s="10"/>
      <c r="B3882" s="10"/>
      <c r="C3882" s="59"/>
      <c r="D3882" s="87"/>
      <c r="E3882" s="89"/>
      <c r="F3882" s="89"/>
    </row>
    <row r="3883" spans="1:6" x14ac:dyDescent="0.25">
      <c r="A3883" s="10"/>
      <c r="B3883" s="10"/>
      <c r="C3883" s="59"/>
      <c r="D3883" s="87"/>
      <c r="E3883" s="89"/>
      <c r="F3883" s="89"/>
    </row>
    <row r="3884" spans="1:6" x14ac:dyDescent="0.25">
      <c r="A3884" s="10"/>
      <c r="B3884" s="10"/>
      <c r="C3884" s="59"/>
      <c r="D3884" s="87"/>
      <c r="E3884" s="89"/>
      <c r="F3884" s="89"/>
    </row>
    <row r="3885" spans="1:6" x14ac:dyDescent="0.25">
      <c r="A3885" s="10"/>
      <c r="B3885" s="10"/>
      <c r="C3885" s="59"/>
      <c r="D3885" s="87"/>
      <c r="E3885" s="89"/>
      <c r="F3885" s="89"/>
    </row>
    <row r="3886" spans="1:6" x14ac:dyDescent="0.25">
      <c r="A3886" s="10"/>
      <c r="B3886" s="10"/>
      <c r="C3886" s="59"/>
      <c r="D3886" s="87"/>
      <c r="E3886" s="89"/>
      <c r="F3886" s="89"/>
    </row>
    <row r="3887" spans="1:6" x14ac:dyDescent="0.25">
      <c r="A3887" s="10"/>
      <c r="B3887" s="10"/>
      <c r="C3887" s="59"/>
      <c r="D3887" s="87"/>
      <c r="E3887" s="89"/>
      <c r="F3887" s="89"/>
    </row>
    <row r="3888" spans="1:6" x14ac:dyDescent="0.25">
      <c r="A3888" s="10"/>
      <c r="B3888" s="10"/>
      <c r="C3888" s="59"/>
      <c r="D3888" s="87"/>
      <c r="E3888" s="89"/>
      <c r="F3888" s="89"/>
    </row>
    <row r="3889" spans="1:6" x14ac:dyDescent="0.25">
      <c r="A3889" s="10"/>
      <c r="B3889" s="10"/>
      <c r="C3889" s="59"/>
      <c r="D3889" s="87"/>
      <c r="E3889" s="89"/>
      <c r="F3889" s="89"/>
    </row>
    <row r="3890" spans="1:6" x14ac:dyDescent="0.25">
      <c r="A3890" s="10"/>
      <c r="B3890" s="10"/>
      <c r="C3890" s="59"/>
      <c r="D3890" s="87"/>
      <c r="E3890" s="89"/>
      <c r="F3890" s="89"/>
    </row>
    <row r="3891" spans="1:6" x14ac:dyDescent="0.25">
      <c r="A3891" s="10"/>
      <c r="B3891" s="10"/>
      <c r="C3891" s="59"/>
      <c r="D3891" s="87"/>
      <c r="E3891" s="89"/>
      <c r="F3891" s="89"/>
    </row>
    <row r="3892" spans="1:6" x14ac:dyDescent="0.25">
      <c r="A3892" s="10"/>
      <c r="B3892" s="10"/>
      <c r="C3892" s="59"/>
      <c r="D3892" s="87"/>
      <c r="E3892" s="89"/>
      <c r="F3892" s="89"/>
    </row>
    <row r="3893" spans="1:6" x14ac:dyDescent="0.25">
      <c r="A3893" s="10"/>
      <c r="B3893" s="10"/>
      <c r="C3893" s="59"/>
      <c r="D3893" s="87"/>
      <c r="E3893" s="89"/>
      <c r="F3893" s="89"/>
    </row>
    <row r="3894" spans="1:6" x14ac:dyDescent="0.25">
      <c r="A3894" s="10"/>
      <c r="B3894" s="10"/>
      <c r="C3894" s="59"/>
      <c r="D3894" s="87"/>
      <c r="E3894" s="89"/>
      <c r="F3894" s="89"/>
    </row>
    <row r="3895" spans="1:6" x14ac:dyDescent="0.25">
      <c r="A3895" s="10"/>
      <c r="B3895" s="10"/>
      <c r="C3895" s="59"/>
      <c r="D3895" s="87"/>
      <c r="E3895" s="89"/>
      <c r="F3895" s="89"/>
    </row>
    <row r="3896" spans="1:6" x14ac:dyDescent="0.25">
      <c r="A3896" s="10"/>
      <c r="B3896" s="10"/>
      <c r="C3896" s="59"/>
      <c r="D3896" s="87"/>
      <c r="E3896" s="89"/>
      <c r="F3896" s="89"/>
    </row>
    <row r="3897" spans="1:6" x14ac:dyDescent="0.25">
      <c r="A3897" s="10"/>
      <c r="B3897" s="10"/>
      <c r="C3897" s="59"/>
      <c r="D3897" s="87"/>
      <c r="E3897" s="89"/>
      <c r="F3897" s="89"/>
    </row>
    <row r="3898" spans="1:6" x14ac:dyDescent="0.25">
      <c r="A3898" s="10"/>
      <c r="B3898" s="10"/>
      <c r="C3898" s="59"/>
      <c r="D3898" s="87"/>
      <c r="E3898" s="89"/>
      <c r="F3898" s="89"/>
    </row>
    <row r="3899" spans="1:6" x14ac:dyDescent="0.25">
      <c r="A3899" s="10"/>
      <c r="B3899" s="10"/>
      <c r="C3899" s="59"/>
      <c r="D3899" s="87"/>
      <c r="E3899" s="89"/>
      <c r="F3899" s="89"/>
    </row>
    <row r="3900" spans="1:6" x14ac:dyDescent="0.25">
      <c r="A3900" s="10"/>
      <c r="B3900" s="10"/>
      <c r="C3900" s="59"/>
      <c r="D3900" s="87"/>
      <c r="E3900" s="89"/>
      <c r="F3900" s="89"/>
    </row>
    <row r="3901" spans="1:6" x14ac:dyDescent="0.25">
      <c r="A3901" s="10"/>
      <c r="B3901" s="10"/>
      <c r="C3901" s="59"/>
      <c r="D3901" s="87"/>
      <c r="E3901" s="89"/>
      <c r="F3901" s="89"/>
    </row>
    <row r="3902" spans="1:6" x14ac:dyDescent="0.25">
      <c r="A3902" s="10"/>
      <c r="B3902" s="10"/>
      <c r="C3902" s="59"/>
      <c r="D3902" s="87"/>
      <c r="E3902" s="89"/>
      <c r="F3902" s="89"/>
    </row>
    <row r="3903" spans="1:6" x14ac:dyDescent="0.25">
      <c r="A3903" s="10"/>
      <c r="B3903" s="10"/>
      <c r="C3903" s="59"/>
      <c r="D3903" s="87"/>
      <c r="E3903" s="89"/>
      <c r="F3903" s="89"/>
    </row>
    <row r="3904" spans="1:6" x14ac:dyDescent="0.25">
      <c r="A3904" s="10"/>
      <c r="B3904" s="10"/>
      <c r="C3904" s="59"/>
      <c r="D3904" s="87"/>
      <c r="E3904" s="89"/>
      <c r="F3904" s="89"/>
    </row>
    <row r="3905" spans="1:6" x14ac:dyDescent="0.25">
      <c r="A3905" s="10"/>
      <c r="B3905" s="10"/>
      <c r="C3905" s="59"/>
      <c r="D3905" s="87"/>
      <c r="E3905" s="89"/>
      <c r="F3905" s="89"/>
    </row>
    <row r="3906" spans="1:6" x14ac:dyDescent="0.25">
      <c r="A3906" s="10"/>
      <c r="B3906" s="10"/>
      <c r="C3906" s="59"/>
      <c r="D3906" s="87"/>
      <c r="E3906" s="89"/>
      <c r="F3906" s="89"/>
    </row>
    <row r="3907" spans="1:6" x14ac:dyDescent="0.25">
      <c r="A3907" s="10"/>
      <c r="B3907" s="10"/>
      <c r="C3907" s="59"/>
      <c r="D3907" s="87"/>
      <c r="E3907" s="89"/>
      <c r="F3907" s="89"/>
    </row>
    <row r="3908" spans="1:6" x14ac:dyDescent="0.25">
      <c r="A3908" s="10"/>
      <c r="B3908" s="10"/>
      <c r="C3908" s="59"/>
      <c r="D3908" s="87"/>
      <c r="E3908" s="89"/>
      <c r="F3908" s="89"/>
    </row>
    <row r="3909" spans="1:6" x14ac:dyDescent="0.25">
      <c r="A3909" s="10"/>
      <c r="B3909" s="10"/>
      <c r="C3909" s="59"/>
      <c r="D3909" s="87"/>
      <c r="E3909" s="89"/>
      <c r="F3909" s="89"/>
    </row>
    <row r="3910" spans="1:6" x14ac:dyDescent="0.25">
      <c r="A3910" s="10"/>
      <c r="B3910" s="10"/>
      <c r="C3910" s="59"/>
      <c r="D3910" s="87"/>
      <c r="E3910" s="89"/>
      <c r="F3910" s="89"/>
    </row>
    <row r="3911" spans="1:6" x14ac:dyDescent="0.25">
      <c r="A3911" s="10"/>
      <c r="B3911" s="10"/>
      <c r="C3911" s="59"/>
      <c r="D3911" s="87"/>
      <c r="E3911" s="89"/>
      <c r="F3911" s="89"/>
    </row>
    <row r="3912" spans="1:6" x14ac:dyDescent="0.25">
      <c r="A3912" s="10"/>
      <c r="B3912" s="10"/>
      <c r="C3912" s="59"/>
      <c r="D3912" s="87"/>
      <c r="E3912" s="89"/>
      <c r="F3912" s="89"/>
    </row>
    <row r="3913" spans="1:6" x14ac:dyDescent="0.25">
      <c r="A3913" s="10"/>
      <c r="B3913" s="10"/>
      <c r="C3913" s="59"/>
      <c r="D3913" s="87"/>
      <c r="E3913" s="89"/>
      <c r="F3913" s="89"/>
    </row>
    <row r="3914" spans="1:6" x14ac:dyDescent="0.25">
      <c r="A3914" s="10"/>
      <c r="B3914" s="10"/>
      <c r="C3914" s="59"/>
      <c r="D3914" s="87"/>
      <c r="E3914" s="89"/>
      <c r="F3914" s="89"/>
    </row>
    <row r="3915" spans="1:6" x14ac:dyDescent="0.25">
      <c r="A3915" s="10"/>
      <c r="B3915" s="10"/>
      <c r="C3915" s="59"/>
      <c r="D3915" s="87"/>
      <c r="E3915" s="89"/>
      <c r="F3915" s="89"/>
    </row>
    <row r="3916" spans="1:6" x14ac:dyDescent="0.25">
      <c r="A3916" s="10"/>
      <c r="B3916" s="10"/>
      <c r="C3916" s="59"/>
      <c r="D3916" s="87"/>
      <c r="E3916" s="89"/>
      <c r="F3916" s="89"/>
    </row>
    <row r="3917" spans="1:6" x14ac:dyDescent="0.25">
      <c r="A3917" s="10"/>
      <c r="B3917" s="10"/>
      <c r="C3917" s="59"/>
      <c r="D3917" s="87"/>
      <c r="E3917" s="89"/>
      <c r="F3917" s="89"/>
    </row>
    <row r="3918" spans="1:6" x14ac:dyDescent="0.25">
      <c r="A3918" s="10"/>
      <c r="B3918" s="10"/>
      <c r="C3918" s="59"/>
      <c r="D3918" s="87"/>
      <c r="E3918" s="89"/>
      <c r="F3918" s="89"/>
    </row>
    <row r="3919" spans="1:6" x14ac:dyDescent="0.25">
      <c r="A3919" s="10"/>
      <c r="B3919" s="10"/>
      <c r="C3919" s="59"/>
      <c r="D3919" s="87"/>
      <c r="E3919" s="89"/>
      <c r="F3919" s="89"/>
    </row>
    <row r="3920" spans="1:6" x14ac:dyDescent="0.25">
      <c r="A3920" s="10"/>
      <c r="B3920" s="10"/>
      <c r="C3920" s="59"/>
      <c r="D3920" s="87"/>
      <c r="E3920" s="89"/>
      <c r="F3920" s="89"/>
    </row>
    <row r="3921" spans="1:6" x14ac:dyDescent="0.25">
      <c r="A3921" s="10"/>
      <c r="B3921" s="10"/>
      <c r="C3921" s="59"/>
      <c r="D3921" s="87"/>
      <c r="E3921" s="89"/>
      <c r="F3921" s="89"/>
    </row>
    <row r="3922" spans="1:6" x14ac:dyDescent="0.25">
      <c r="A3922" s="10"/>
      <c r="B3922" s="10"/>
      <c r="C3922" s="59"/>
      <c r="D3922" s="87"/>
      <c r="E3922" s="89"/>
      <c r="F3922" s="89"/>
    </row>
    <row r="3923" spans="1:6" x14ac:dyDescent="0.25">
      <c r="A3923" s="10"/>
      <c r="B3923" s="10"/>
      <c r="C3923" s="59"/>
      <c r="D3923" s="87"/>
      <c r="E3923" s="89"/>
      <c r="F3923" s="89"/>
    </row>
    <row r="3924" spans="1:6" x14ac:dyDescent="0.25">
      <c r="A3924" s="10"/>
      <c r="B3924" s="10"/>
      <c r="C3924" s="59"/>
      <c r="D3924" s="87"/>
      <c r="E3924" s="89"/>
      <c r="F3924" s="89"/>
    </row>
    <row r="3925" spans="1:6" x14ac:dyDescent="0.25">
      <c r="A3925" s="10"/>
      <c r="B3925" s="10"/>
      <c r="C3925" s="59"/>
      <c r="D3925" s="87"/>
      <c r="E3925" s="89"/>
      <c r="F3925" s="89"/>
    </row>
    <row r="3926" spans="1:6" x14ac:dyDescent="0.25">
      <c r="A3926" s="10"/>
      <c r="B3926" s="10"/>
      <c r="C3926" s="59"/>
      <c r="D3926" s="87"/>
      <c r="E3926" s="89"/>
      <c r="F3926" s="89"/>
    </row>
    <row r="3927" spans="1:6" x14ac:dyDescent="0.25">
      <c r="A3927" s="10"/>
      <c r="B3927" s="10"/>
      <c r="C3927" s="59"/>
      <c r="D3927" s="87"/>
      <c r="E3927" s="89"/>
      <c r="F3927" s="89"/>
    </row>
    <row r="3928" spans="1:6" x14ac:dyDescent="0.25">
      <c r="A3928" s="10"/>
      <c r="B3928" s="10"/>
      <c r="C3928" s="59"/>
      <c r="D3928" s="87"/>
      <c r="E3928" s="89"/>
      <c r="F3928" s="89"/>
    </row>
    <row r="3929" spans="1:6" x14ac:dyDescent="0.25">
      <c r="A3929" s="10"/>
      <c r="B3929" s="10"/>
      <c r="C3929" s="59"/>
      <c r="D3929" s="87"/>
      <c r="E3929" s="89"/>
      <c r="F3929" s="89"/>
    </row>
    <row r="3930" spans="1:6" x14ac:dyDescent="0.25">
      <c r="A3930" s="10"/>
      <c r="B3930" s="10"/>
      <c r="C3930" s="59"/>
      <c r="D3930" s="87"/>
      <c r="E3930" s="89"/>
      <c r="F3930" s="89"/>
    </row>
    <row r="3931" spans="1:6" x14ac:dyDescent="0.25">
      <c r="A3931" s="10"/>
      <c r="B3931" s="10"/>
      <c r="C3931" s="59"/>
      <c r="D3931" s="87"/>
      <c r="E3931" s="89"/>
      <c r="F3931" s="89"/>
    </row>
    <row r="3932" spans="1:6" x14ac:dyDescent="0.25">
      <c r="A3932" s="10"/>
      <c r="B3932" s="10"/>
      <c r="C3932" s="59"/>
      <c r="D3932" s="87"/>
      <c r="E3932" s="89"/>
      <c r="F3932" s="89"/>
    </row>
    <row r="3933" spans="1:6" x14ac:dyDescent="0.25">
      <c r="A3933" s="10"/>
      <c r="B3933" s="10"/>
      <c r="C3933" s="59"/>
      <c r="D3933" s="87"/>
      <c r="E3933" s="89"/>
      <c r="F3933" s="89"/>
    </row>
    <row r="3934" spans="1:6" x14ac:dyDescent="0.25">
      <c r="A3934" s="10"/>
      <c r="B3934" s="10"/>
      <c r="C3934" s="59"/>
      <c r="D3934" s="87"/>
      <c r="E3934" s="89"/>
      <c r="F3934" s="89"/>
    </row>
    <row r="3935" spans="1:6" x14ac:dyDescent="0.25">
      <c r="A3935" s="10"/>
      <c r="B3935" s="10"/>
      <c r="C3935" s="59"/>
      <c r="D3935" s="87"/>
      <c r="E3935" s="89"/>
      <c r="F3935" s="89"/>
    </row>
    <row r="3936" spans="1:6" x14ac:dyDescent="0.25">
      <c r="A3936" s="10"/>
      <c r="B3936" s="10"/>
      <c r="C3936" s="59"/>
      <c r="D3936" s="87"/>
      <c r="E3936" s="89"/>
      <c r="F3936" s="89"/>
    </row>
    <row r="3937" spans="1:6" x14ac:dyDescent="0.25">
      <c r="A3937" s="10"/>
      <c r="B3937" s="10"/>
      <c r="C3937" s="59"/>
      <c r="D3937" s="87"/>
      <c r="E3937" s="89"/>
      <c r="F3937" s="89"/>
    </row>
    <row r="3938" spans="1:6" x14ac:dyDescent="0.25">
      <c r="A3938" s="10"/>
      <c r="B3938" s="10"/>
      <c r="C3938" s="59"/>
      <c r="D3938" s="87"/>
      <c r="E3938" s="89"/>
      <c r="F3938" s="89"/>
    </row>
    <row r="3939" spans="1:6" x14ac:dyDescent="0.25">
      <c r="A3939" s="10"/>
      <c r="B3939" s="10"/>
      <c r="C3939" s="59"/>
      <c r="D3939" s="87"/>
      <c r="E3939" s="89"/>
      <c r="F3939" s="89"/>
    </row>
    <row r="3940" spans="1:6" x14ac:dyDescent="0.25">
      <c r="A3940" s="10"/>
      <c r="B3940" s="10"/>
      <c r="C3940" s="59"/>
      <c r="D3940" s="87"/>
      <c r="E3940" s="89"/>
      <c r="F3940" s="89"/>
    </row>
    <row r="3941" spans="1:6" x14ac:dyDescent="0.25">
      <c r="A3941" s="10"/>
      <c r="B3941" s="10"/>
      <c r="C3941" s="59"/>
      <c r="D3941" s="87"/>
      <c r="E3941" s="89"/>
      <c r="F3941" s="89"/>
    </row>
    <row r="3942" spans="1:6" x14ac:dyDescent="0.25">
      <c r="A3942" s="10"/>
      <c r="B3942" s="10"/>
      <c r="C3942" s="59"/>
      <c r="D3942" s="87"/>
      <c r="E3942" s="89"/>
      <c r="F3942" s="89"/>
    </row>
    <row r="3943" spans="1:6" x14ac:dyDescent="0.25">
      <c r="A3943" s="10"/>
      <c r="B3943" s="10"/>
      <c r="C3943" s="59"/>
      <c r="D3943" s="87"/>
      <c r="E3943" s="89"/>
      <c r="F3943" s="89"/>
    </row>
    <row r="3944" spans="1:6" x14ac:dyDescent="0.25">
      <c r="A3944" s="10"/>
      <c r="B3944" s="10"/>
      <c r="C3944" s="59"/>
      <c r="D3944" s="87"/>
      <c r="E3944" s="89"/>
      <c r="F3944" s="89"/>
    </row>
    <row r="3945" spans="1:6" x14ac:dyDescent="0.25">
      <c r="A3945" s="10"/>
      <c r="B3945" s="10"/>
      <c r="C3945" s="59"/>
      <c r="D3945" s="87"/>
      <c r="E3945" s="89"/>
      <c r="F3945" s="89"/>
    </row>
    <row r="3946" spans="1:6" x14ac:dyDescent="0.25">
      <c r="A3946" s="10"/>
      <c r="B3946" s="10"/>
      <c r="C3946" s="59"/>
      <c r="D3946" s="87"/>
      <c r="E3946" s="89"/>
      <c r="F3946" s="89"/>
    </row>
    <row r="3947" spans="1:6" x14ac:dyDescent="0.25">
      <c r="A3947" s="10"/>
      <c r="B3947" s="10"/>
      <c r="C3947" s="59"/>
      <c r="D3947" s="87"/>
      <c r="E3947" s="89"/>
      <c r="F3947" s="89"/>
    </row>
    <row r="3948" spans="1:6" x14ac:dyDescent="0.25">
      <c r="A3948" s="10"/>
      <c r="B3948" s="10"/>
      <c r="C3948" s="59"/>
      <c r="D3948" s="87"/>
      <c r="E3948" s="89"/>
      <c r="F3948" s="89"/>
    </row>
    <row r="3949" spans="1:6" x14ac:dyDescent="0.25">
      <c r="A3949" s="10"/>
      <c r="B3949" s="10"/>
      <c r="C3949" s="59"/>
      <c r="D3949" s="87"/>
      <c r="E3949" s="89"/>
      <c r="F3949" s="89"/>
    </row>
    <row r="3950" spans="1:6" x14ac:dyDescent="0.25">
      <c r="A3950" s="10"/>
      <c r="B3950" s="10"/>
      <c r="C3950" s="59"/>
      <c r="D3950" s="87"/>
      <c r="E3950" s="89"/>
      <c r="F3950" s="89"/>
    </row>
    <row r="3951" spans="1:6" x14ac:dyDescent="0.25">
      <c r="A3951" s="10"/>
      <c r="B3951" s="10"/>
      <c r="C3951" s="59"/>
      <c r="D3951" s="87"/>
      <c r="E3951" s="89"/>
      <c r="F3951" s="89"/>
    </row>
    <row r="3952" spans="1:6" x14ac:dyDescent="0.25">
      <c r="A3952" s="10"/>
      <c r="B3952" s="10"/>
      <c r="C3952" s="59"/>
      <c r="D3952" s="87"/>
      <c r="E3952" s="89"/>
      <c r="F3952" s="89"/>
    </row>
    <row r="3953" spans="1:6" x14ac:dyDescent="0.25">
      <c r="A3953" s="10"/>
      <c r="B3953" s="10"/>
      <c r="C3953" s="59"/>
      <c r="D3953" s="87"/>
      <c r="E3953" s="89"/>
      <c r="F3953" s="89"/>
    </row>
    <row r="3954" spans="1:6" x14ac:dyDescent="0.25">
      <c r="A3954" s="10"/>
      <c r="B3954" s="10"/>
      <c r="C3954" s="59"/>
      <c r="D3954" s="87"/>
      <c r="E3954" s="89"/>
      <c r="F3954" s="89"/>
    </row>
    <row r="3955" spans="1:6" x14ac:dyDescent="0.25">
      <c r="A3955" s="10"/>
      <c r="B3955" s="10"/>
      <c r="C3955" s="59"/>
      <c r="D3955" s="87"/>
      <c r="E3955" s="89"/>
      <c r="F3955" s="89"/>
    </row>
    <row r="3956" spans="1:6" x14ac:dyDescent="0.25">
      <c r="A3956" s="10"/>
      <c r="B3956" s="10"/>
      <c r="C3956" s="59"/>
      <c r="D3956" s="87"/>
      <c r="E3956" s="89"/>
      <c r="F3956" s="89"/>
    </row>
    <row r="3957" spans="1:6" x14ac:dyDescent="0.25">
      <c r="A3957" s="10"/>
      <c r="B3957" s="10"/>
      <c r="C3957" s="59"/>
      <c r="D3957" s="87"/>
      <c r="E3957" s="89"/>
      <c r="F3957" s="89"/>
    </row>
    <row r="3958" spans="1:6" x14ac:dyDescent="0.25">
      <c r="A3958" s="10"/>
      <c r="B3958" s="10"/>
      <c r="C3958" s="59"/>
      <c r="D3958" s="87"/>
      <c r="E3958" s="89"/>
      <c r="F3958" s="89"/>
    </row>
    <row r="3959" spans="1:6" x14ac:dyDescent="0.25">
      <c r="A3959" s="10"/>
      <c r="B3959" s="10"/>
      <c r="C3959" s="59"/>
      <c r="D3959" s="87"/>
      <c r="E3959" s="89"/>
      <c r="F3959" s="89"/>
    </row>
    <row r="3960" spans="1:6" x14ac:dyDescent="0.25">
      <c r="A3960" s="10"/>
      <c r="B3960" s="10"/>
      <c r="C3960" s="59"/>
      <c r="D3960" s="87"/>
      <c r="E3960" s="89"/>
      <c r="F3960" s="89"/>
    </row>
    <row r="3961" spans="1:6" x14ac:dyDescent="0.25">
      <c r="A3961" s="10"/>
      <c r="B3961" s="10"/>
      <c r="C3961" s="59"/>
      <c r="D3961" s="87"/>
      <c r="E3961" s="89"/>
      <c r="F3961" s="89"/>
    </row>
    <row r="3962" spans="1:6" x14ac:dyDescent="0.25">
      <c r="A3962" s="10"/>
      <c r="B3962" s="10"/>
      <c r="C3962" s="59"/>
      <c r="D3962" s="87"/>
      <c r="E3962" s="89"/>
      <c r="F3962" s="89"/>
    </row>
    <row r="3963" spans="1:6" x14ac:dyDescent="0.25">
      <c r="A3963" s="10"/>
      <c r="B3963" s="10"/>
      <c r="C3963" s="59"/>
      <c r="D3963" s="87"/>
      <c r="E3963" s="89"/>
      <c r="F3963" s="89"/>
    </row>
    <row r="3964" spans="1:6" x14ac:dyDescent="0.25">
      <c r="A3964" s="10"/>
      <c r="B3964" s="10"/>
      <c r="C3964" s="59"/>
      <c r="D3964" s="87"/>
      <c r="E3964" s="89"/>
      <c r="F3964" s="89"/>
    </row>
    <row r="3965" spans="1:6" x14ac:dyDescent="0.25">
      <c r="A3965" s="10"/>
      <c r="B3965" s="10"/>
      <c r="C3965" s="59"/>
      <c r="D3965" s="87"/>
      <c r="E3965" s="89"/>
      <c r="F3965" s="89"/>
    </row>
    <row r="3966" spans="1:6" x14ac:dyDescent="0.25">
      <c r="A3966" s="10"/>
      <c r="B3966" s="10"/>
      <c r="C3966" s="59"/>
      <c r="D3966" s="87"/>
      <c r="E3966" s="89"/>
      <c r="F3966" s="89"/>
    </row>
    <row r="3967" spans="1:6" x14ac:dyDescent="0.25">
      <c r="A3967" s="10"/>
      <c r="B3967" s="10"/>
      <c r="C3967" s="59"/>
      <c r="D3967" s="87"/>
      <c r="E3967" s="89"/>
      <c r="F3967" s="89"/>
    </row>
    <row r="3968" spans="1:6" x14ac:dyDescent="0.25">
      <c r="A3968" s="10"/>
      <c r="B3968" s="10"/>
      <c r="C3968" s="59"/>
      <c r="D3968" s="87"/>
      <c r="E3968" s="89"/>
      <c r="F3968" s="89"/>
    </row>
    <row r="3969" spans="1:6" x14ac:dyDescent="0.25">
      <c r="A3969" s="10"/>
      <c r="B3969" s="10"/>
      <c r="C3969" s="59"/>
      <c r="D3969" s="87"/>
      <c r="E3969" s="89"/>
      <c r="F3969" s="89"/>
    </row>
    <row r="3970" spans="1:6" x14ac:dyDescent="0.25">
      <c r="A3970" s="10"/>
      <c r="B3970" s="10"/>
      <c r="C3970" s="59"/>
      <c r="D3970" s="87"/>
      <c r="E3970" s="89"/>
      <c r="F3970" s="89"/>
    </row>
    <row r="3971" spans="1:6" x14ac:dyDescent="0.25">
      <c r="A3971" s="10"/>
      <c r="B3971" s="10"/>
      <c r="C3971" s="59"/>
      <c r="D3971" s="87"/>
      <c r="E3971" s="89"/>
      <c r="F3971" s="89"/>
    </row>
    <row r="3972" spans="1:6" x14ac:dyDescent="0.25">
      <c r="A3972" s="10"/>
      <c r="B3972" s="10"/>
      <c r="C3972" s="59"/>
      <c r="D3972" s="87"/>
      <c r="E3972" s="89"/>
      <c r="F3972" s="89"/>
    </row>
    <row r="3973" spans="1:6" x14ac:dyDescent="0.25">
      <c r="A3973" s="10"/>
      <c r="B3973" s="10"/>
      <c r="C3973" s="59"/>
      <c r="D3973" s="87"/>
      <c r="E3973" s="89"/>
      <c r="F3973" s="89"/>
    </row>
    <row r="3974" spans="1:6" x14ac:dyDescent="0.25">
      <c r="A3974" s="10"/>
      <c r="B3974" s="10"/>
      <c r="C3974" s="59"/>
      <c r="D3974" s="87"/>
      <c r="E3974" s="89"/>
      <c r="F3974" s="89"/>
    </row>
    <row r="3975" spans="1:6" x14ac:dyDescent="0.25">
      <c r="A3975" s="10"/>
      <c r="B3975" s="10"/>
      <c r="C3975" s="59"/>
      <c r="D3975" s="87"/>
      <c r="E3975" s="89"/>
      <c r="F3975" s="89"/>
    </row>
    <row r="3976" spans="1:6" x14ac:dyDescent="0.25">
      <c r="A3976" s="10"/>
      <c r="B3976" s="10"/>
      <c r="C3976" s="59"/>
      <c r="D3976" s="87"/>
      <c r="E3976" s="89"/>
      <c r="F3976" s="89"/>
    </row>
    <row r="3977" spans="1:6" x14ac:dyDescent="0.25">
      <c r="A3977" s="10"/>
      <c r="B3977" s="10"/>
      <c r="C3977" s="59"/>
      <c r="D3977" s="87"/>
      <c r="E3977" s="89"/>
      <c r="F3977" s="89"/>
    </row>
    <row r="3978" spans="1:6" x14ac:dyDescent="0.25">
      <c r="A3978" s="10"/>
      <c r="B3978" s="10"/>
      <c r="C3978" s="59"/>
      <c r="D3978" s="87"/>
      <c r="E3978" s="89"/>
      <c r="F3978" s="89"/>
    </row>
    <row r="3979" spans="1:6" x14ac:dyDescent="0.25">
      <c r="A3979" s="10"/>
      <c r="B3979" s="10"/>
      <c r="C3979" s="59"/>
      <c r="D3979" s="87"/>
      <c r="E3979" s="89"/>
      <c r="F3979" s="89"/>
    </row>
    <row r="3980" spans="1:6" x14ac:dyDescent="0.25">
      <c r="A3980" s="10"/>
      <c r="B3980" s="10"/>
      <c r="C3980" s="59"/>
      <c r="D3980" s="87"/>
      <c r="E3980" s="89"/>
      <c r="F3980" s="89"/>
    </row>
    <row r="3981" spans="1:6" x14ac:dyDescent="0.25">
      <c r="A3981" s="10"/>
      <c r="B3981" s="10"/>
      <c r="C3981" s="59"/>
      <c r="D3981" s="87"/>
      <c r="E3981" s="89"/>
      <c r="F3981" s="89"/>
    </row>
    <row r="3982" spans="1:6" x14ac:dyDescent="0.25">
      <c r="A3982" s="10"/>
      <c r="B3982" s="10"/>
      <c r="C3982" s="59"/>
      <c r="D3982" s="87"/>
      <c r="E3982" s="89"/>
      <c r="F3982" s="89"/>
    </row>
    <row r="3983" spans="1:6" x14ac:dyDescent="0.25">
      <c r="A3983" s="10"/>
      <c r="B3983" s="10"/>
      <c r="C3983" s="59"/>
      <c r="D3983" s="87"/>
      <c r="E3983" s="89"/>
      <c r="F3983" s="89"/>
    </row>
    <row r="3984" spans="1:6" x14ac:dyDescent="0.25">
      <c r="A3984" s="10"/>
      <c r="B3984" s="10"/>
      <c r="C3984" s="59"/>
      <c r="D3984" s="87"/>
      <c r="E3984" s="89"/>
      <c r="F3984" s="89"/>
    </row>
    <row r="3985" spans="1:6" x14ac:dyDescent="0.25">
      <c r="A3985" s="10"/>
      <c r="B3985" s="10"/>
      <c r="C3985" s="59"/>
      <c r="D3985" s="87"/>
      <c r="E3985" s="89"/>
      <c r="F3985" s="89"/>
    </row>
    <row r="3986" spans="1:6" x14ac:dyDescent="0.25">
      <c r="A3986" s="10"/>
      <c r="B3986" s="10"/>
      <c r="C3986" s="59"/>
      <c r="D3986" s="87"/>
      <c r="E3986" s="89"/>
      <c r="F3986" s="89"/>
    </row>
    <row r="3987" spans="1:6" x14ac:dyDescent="0.25">
      <c r="A3987" s="10"/>
      <c r="B3987" s="10"/>
      <c r="C3987" s="59"/>
      <c r="D3987" s="87"/>
      <c r="E3987" s="89"/>
      <c r="F3987" s="89"/>
    </row>
    <row r="3988" spans="1:6" x14ac:dyDescent="0.25">
      <c r="A3988" s="10"/>
      <c r="B3988" s="10"/>
      <c r="C3988" s="59"/>
      <c r="D3988" s="87"/>
      <c r="E3988" s="89"/>
      <c r="F3988" s="89"/>
    </row>
    <row r="3989" spans="1:6" x14ac:dyDescent="0.25">
      <c r="A3989" s="10"/>
      <c r="B3989" s="10"/>
      <c r="C3989" s="59"/>
      <c r="D3989" s="87"/>
      <c r="E3989" s="89"/>
      <c r="F3989" s="89"/>
    </row>
    <row r="3990" spans="1:6" x14ac:dyDescent="0.25">
      <c r="A3990" s="10"/>
      <c r="B3990" s="10"/>
      <c r="C3990" s="59"/>
      <c r="D3990" s="87"/>
      <c r="E3990" s="89"/>
      <c r="F3990" s="89"/>
    </row>
    <row r="3991" spans="1:6" x14ac:dyDescent="0.25">
      <c r="A3991" s="10"/>
      <c r="B3991" s="10"/>
      <c r="C3991" s="59"/>
      <c r="D3991" s="87"/>
      <c r="E3991" s="89"/>
      <c r="F3991" s="89"/>
    </row>
    <row r="3992" spans="1:6" x14ac:dyDescent="0.25">
      <c r="A3992" s="10"/>
      <c r="B3992" s="10"/>
      <c r="C3992" s="59"/>
      <c r="D3992" s="87"/>
      <c r="E3992" s="89"/>
      <c r="F3992" s="89"/>
    </row>
    <row r="3993" spans="1:6" x14ac:dyDescent="0.25">
      <c r="A3993" s="10"/>
      <c r="B3993" s="10"/>
      <c r="C3993" s="59"/>
      <c r="D3993" s="87"/>
      <c r="E3993" s="89"/>
      <c r="F3993" s="89"/>
    </row>
    <row r="3994" spans="1:6" x14ac:dyDescent="0.25">
      <c r="A3994" s="10"/>
      <c r="B3994" s="10"/>
      <c r="C3994" s="59"/>
      <c r="D3994" s="87"/>
      <c r="E3994" s="89"/>
      <c r="F3994" s="89"/>
    </row>
    <row r="3995" spans="1:6" x14ac:dyDescent="0.25">
      <c r="A3995" s="10"/>
      <c r="B3995" s="10"/>
      <c r="C3995" s="59"/>
      <c r="D3995" s="87"/>
      <c r="E3995" s="89"/>
      <c r="F3995" s="89"/>
    </row>
    <row r="3996" spans="1:6" x14ac:dyDescent="0.25">
      <c r="A3996" s="10"/>
      <c r="B3996" s="10"/>
      <c r="C3996" s="59"/>
      <c r="D3996" s="87"/>
      <c r="E3996" s="89"/>
      <c r="F3996" s="89"/>
    </row>
    <row r="3997" spans="1:6" x14ac:dyDescent="0.25">
      <c r="A3997" s="10"/>
      <c r="B3997" s="10"/>
      <c r="C3997" s="59"/>
      <c r="D3997" s="87"/>
      <c r="E3997" s="89"/>
      <c r="F3997" s="89"/>
    </row>
    <row r="3998" spans="1:6" x14ac:dyDescent="0.25">
      <c r="A3998" s="10"/>
      <c r="B3998" s="10"/>
      <c r="C3998" s="59"/>
      <c r="D3998" s="87"/>
      <c r="E3998" s="89"/>
      <c r="F3998" s="89"/>
    </row>
    <row r="3999" spans="1:6" x14ac:dyDescent="0.25">
      <c r="A3999" s="10"/>
      <c r="B3999" s="10"/>
      <c r="C3999" s="59"/>
      <c r="D3999" s="87"/>
      <c r="E3999" s="89"/>
      <c r="F3999" s="89"/>
    </row>
    <row r="4000" spans="1:6" x14ac:dyDescent="0.25">
      <c r="A4000" s="10"/>
      <c r="B4000" s="10"/>
      <c r="C4000" s="59"/>
      <c r="D4000" s="87"/>
      <c r="E4000" s="89"/>
      <c r="F4000" s="89"/>
    </row>
    <row r="4001" spans="1:6" x14ac:dyDescent="0.25">
      <c r="A4001" s="10"/>
      <c r="B4001" s="10"/>
      <c r="C4001" s="59"/>
      <c r="D4001" s="87"/>
      <c r="E4001" s="89"/>
      <c r="F4001" s="89"/>
    </row>
    <row r="4002" spans="1:6" x14ac:dyDescent="0.25">
      <c r="A4002" s="10"/>
      <c r="B4002" s="10"/>
      <c r="C4002" s="59"/>
      <c r="D4002" s="87"/>
      <c r="E4002" s="89"/>
      <c r="F4002" s="89"/>
    </row>
    <row r="4003" spans="1:6" x14ac:dyDescent="0.25">
      <c r="A4003" s="10"/>
      <c r="B4003" s="10"/>
      <c r="C4003" s="59"/>
      <c r="D4003" s="87"/>
      <c r="E4003" s="89"/>
      <c r="F4003" s="89"/>
    </row>
    <row r="4004" spans="1:6" x14ac:dyDescent="0.25">
      <c r="A4004" s="10"/>
      <c r="B4004" s="10"/>
      <c r="C4004" s="59"/>
      <c r="D4004" s="87"/>
      <c r="E4004" s="89"/>
      <c r="F4004" s="89"/>
    </row>
    <row r="4005" spans="1:6" x14ac:dyDescent="0.25">
      <c r="A4005" s="10"/>
      <c r="B4005" s="10"/>
      <c r="C4005" s="59"/>
      <c r="D4005" s="87"/>
      <c r="E4005" s="89"/>
      <c r="F4005" s="89"/>
    </row>
    <row r="4006" spans="1:6" x14ac:dyDescent="0.25">
      <c r="A4006" s="10"/>
      <c r="B4006" s="10"/>
      <c r="C4006" s="59"/>
      <c r="D4006" s="87"/>
      <c r="E4006" s="89"/>
      <c r="F4006" s="89"/>
    </row>
    <row r="4007" spans="1:6" x14ac:dyDescent="0.25">
      <c r="A4007" s="10"/>
      <c r="B4007" s="10"/>
      <c r="C4007" s="59"/>
      <c r="D4007" s="87"/>
      <c r="E4007" s="89"/>
      <c r="F4007" s="89"/>
    </row>
    <row r="4008" spans="1:6" x14ac:dyDescent="0.25">
      <c r="A4008" s="10"/>
      <c r="B4008" s="10"/>
      <c r="C4008" s="59"/>
      <c r="D4008" s="87"/>
      <c r="E4008" s="89"/>
      <c r="F4008" s="89"/>
    </row>
    <row r="4009" spans="1:6" x14ac:dyDescent="0.25">
      <c r="A4009" s="10"/>
      <c r="B4009" s="10"/>
      <c r="C4009" s="59"/>
      <c r="D4009" s="87"/>
      <c r="E4009" s="89"/>
      <c r="F4009" s="89"/>
    </row>
    <row r="4010" spans="1:6" x14ac:dyDescent="0.25">
      <c r="A4010" s="10"/>
      <c r="B4010" s="10"/>
      <c r="C4010" s="59"/>
      <c r="D4010" s="87"/>
      <c r="E4010" s="89"/>
      <c r="F4010" s="89"/>
    </row>
    <row r="4011" spans="1:6" x14ac:dyDescent="0.25">
      <c r="A4011" s="10"/>
      <c r="B4011" s="10"/>
      <c r="C4011" s="59"/>
      <c r="D4011" s="87"/>
      <c r="E4011" s="89"/>
      <c r="F4011" s="89"/>
    </row>
    <row r="4012" spans="1:6" x14ac:dyDescent="0.25">
      <c r="A4012" s="10"/>
      <c r="B4012" s="10"/>
      <c r="C4012" s="59"/>
      <c r="D4012" s="87"/>
      <c r="E4012" s="89"/>
      <c r="F4012" s="89"/>
    </row>
    <row r="4013" spans="1:6" x14ac:dyDescent="0.25">
      <c r="A4013" s="10"/>
      <c r="B4013" s="10"/>
      <c r="C4013" s="59"/>
      <c r="D4013" s="87"/>
      <c r="E4013" s="89"/>
      <c r="F4013" s="89"/>
    </row>
    <row r="4014" spans="1:6" x14ac:dyDescent="0.25">
      <c r="A4014" s="10"/>
      <c r="B4014" s="10"/>
      <c r="C4014" s="59"/>
      <c r="D4014" s="87"/>
      <c r="E4014" s="89"/>
      <c r="F4014" s="89"/>
    </row>
    <row r="4015" spans="1:6" x14ac:dyDescent="0.25">
      <c r="A4015" s="10"/>
      <c r="B4015" s="10"/>
      <c r="C4015" s="59"/>
      <c r="D4015" s="87"/>
      <c r="E4015" s="89"/>
      <c r="F4015" s="89"/>
    </row>
    <row r="4016" spans="1:6" x14ac:dyDescent="0.25">
      <c r="A4016" s="10"/>
      <c r="B4016" s="10"/>
      <c r="C4016" s="59"/>
      <c r="D4016" s="87"/>
      <c r="E4016" s="89"/>
      <c r="F4016" s="89"/>
    </row>
    <row r="4017" spans="1:6" x14ac:dyDescent="0.25">
      <c r="A4017" s="10"/>
      <c r="B4017" s="10"/>
      <c r="C4017" s="59"/>
      <c r="D4017" s="87"/>
      <c r="E4017" s="89"/>
      <c r="F4017" s="89"/>
    </row>
    <row r="4018" spans="1:6" x14ac:dyDescent="0.25">
      <c r="A4018" s="10"/>
      <c r="B4018" s="10"/>
      <c r="C4018" s="59"/>
      <c r="D4018" s="87"/>
      <c r="E4018" s="89"/>
      <c r="F4018" s="89"/>
    </row>
    <row r="4019" spans="1:6" x14ac:dyDescent="0.25">
      <c r="A4019" s="10"/>
      <c r="B4019" s="10"/>
      <c r="C4019" s="59"/>
      <c r="D4019" s="87"/>
      <c r="E4019" s="89"/>
      <c r="F4019" s="89"/>
    </row>
    <row r="4020" spans="1:6" x14ac:dyDescent="0.25">
      <c r="A4020" s="10"/>
      <c r="B4020" s="10"/>
      <c r="C4020" s="59"/>
      <c r="D4020" s="87"/>
      <c r="E4020" s="89"/>
      <c r="F4020" s="89"/>
    </row>
    <row r="4021" spans="1:6" x14ac:dyDescent="0.25">
      <c r="A4021" s="10"/>
      <c r="B4021" s="10"/>
      <c r="C4021" s="59"/>
      <c r="D4021" s="87"/>
      <c r="E4021" s="89"/>
      <c r="F4021" s="89"/>
    </row>
    <row r="4022" spans="1:6" x14ac:dyDescent="0.25">
      <c r="A4022" s="10"/>
      <c r="B4022" s="10"/>
      <c r="C4022" s="59"/>
      <c r="D4022" s="87"/>
      <c r="E4022" s="89"/>
      <c r="F4022" s="89"/>
    </row>
    <row r="4023" spans="1:6" x14ac:dyDescent="0.25">
      <c r="A4023" s="10"/>
      <c r="B4023" s="10"/>
      <c r="C4023" s="59"/>
      <c r="D4023" s="87"/>
      <c r="E4023" s="89"/>
      <c r="F4023" s="89"/>
    </row>
    <row r="4024" spans="1:6" x14ac:dyDescent="0.25">
      <c r="A4024" s="10"/>
      <c r="B4024" s="10"/>
      <c r="C4024" s="59"/>
      <c r="D4024" s="87"/>
      <c r="E4024" s="89"/>
      <c r="F4024" s="89"/>
    </row>
    <row r="4025" spans="1:6" x14ac:dyDescent="0.25">
      <c r="A4025" s="10"/>
      <c r="B4025" s="10"/>
      <c r="C4025" s="59"/>
      <c r="D4025" s="87"/>
      <c r="E4025" s="89"/>
      <c r="F4025" s="89"/>
    </row>
    <row r="4026" spans="1:6" x14ac:dyDescent="0.25">
      <c r="A4026" s="10"/>
      <c r="B4026" s="10"/>
      <c r="C4026" s="59"/>
      <c r="D4026" s="87"/>
      <c r="E4026" s="89"/>
      <c r="F4026" s="89"/>
    </row>
    <row r="4027" spans="1:6" x14ac:dyDescent="0.25">
      <c r="A4027" s="10"/>
      <c r="B4027" s="10"/>
      <c r="C4027" s="59"/>
      <c r="D4027" s="87"/>
      <c r="E4027" s="89"/>
      <c r="F4027" s="89"/>
    </row>
    <row r="4028" spans="1:6" x14ac:dyDescent="0.25">
      <c r="A4028" s="10"/>
      <c r="B4028" s="10"/>
      <c r="C4028" s="59"/>
      <c r="D4028" s="87"/>
      <c r="E4028" s="89"/>
      <c r="F4028" s="89"/>
    </row>
    <row r="4029" spans="1:6" x14ac:dyDescent="0.25">
      <c r="A4029" s="10"/>
      <c r="B4029" s="10"/>
      <c r="C4029" s="59"/>
      <c r="D4029" s="87"/>
      <c r="E4029" s="89"/>
      <c r="F4029" s="89"/>
    </row>
    <row r="4030" spans="1:6" x14ac:dyDescent="0.25">
      <c r="A4030" s="10"/>
      <c r="B4030" s="10"/>
      <c r="C4030" s="59"/>
      <c r="D4030" s="87"/>
      <c r="E4030" s="89"/>
      <c r="F4030" s="89"/>
    </row>
    <row r="4031" spans="1:6" x14ac:dyDescent="0.25">
      <c r="A4031" s="10"/>
      <c r="B4031" s="10"/>
      <c r="C4031" s="59"/>
      <c r="D4031" s="87"/>
      <c r="E4031" s="89"/>
      <c r="F4031" s="89"/>
    </row>
    <row r="4032" spans="1:6" x14ac:dyDescent="0.25">
      <c r="A4032" s="10"/>
      <c r="B4032" s="10"/>
      <c r="C4032" s="59"/>
      <c r="D4032" s="87"/>
      <c r="E4032" s="89"/>
      <c r="F4032" s="89"/>
    </row>
    <row r="4033" spans="1:6" x14ac:dyDescent="0.25">
      <c r="A4033" s="10"/>
      <c r="B4033" s="10"/>
      <c r="C4033" s="59"/>
      <c r="D4033" s="87"/>
      <c r="E4033" s="89"/>
      <c r="F4033" s="89"/>
    </row>
    <row r="4034" spans="1:6" x14ac:dyDescent="0.25">
      <c r="A4034" s="10"/>
      <c r="B4034" s="10"/>
      <c r="C4034" s="59"/>
      <c r="D4034" s="87"/>
      <c r="E4034" s="89"/>
      <c r="F4034" s="89"/>
    </row>
    <row r="4035" spans="1:6" x14ac:dyDescent="0.25">
      <c r="A4035" s="10"/>
      <c r="B4035" s="10"/>
      <c r="C4035" s="59"/>
      <c r="D4035" s="87"/>
      <c r="E4035" s="89"/>
      <c r="F4035" s="89"/>
    </row>
    <row r="4036" spans="1:6" x14ac:dyDescent="0.25">
      <c r="A4036" s="10"/>
      <c r="B4036" s="10"/>
      <c r="C4036" s="59"/>
      <c r="D4036" s="87"/>
      <c r="E4036" s="89"/>
      <c r="F4036" s="89"/>
    </row>
    <row r="4037" spans="1:6" x14ac:dyDescent="0.25">
      <c r="A4037" s="10"/>
      <c r="B4037" s="10"/>
      <c r="C4037" s="59"/>
      <c r="D4037" s="87"/>
      <c r="E4037" s="89"/>
      <c r="F4037" s="89"/>
    </row>
    <row r="4038" spans="1:6" x14ac:dyDescent="0.25">
      <c r="A4038" s="10"/>
      <c r="B4038" s="10"/>
      <c r="C4038" s="59"/>
      <c r="D4038" s="87"/>
      <c r="E4038" s="89"/>
      <c r="F4038" s="89"/>
    </row>
    <row r="4039" spans="1:6" x14ac:dyDescent="0.25">
      <c r="A4039" s="10"/>
      <c r="B4039" s="10"/>
      <c r="C4039" s="59"/>
      <c r="D4039" s="87"/>
      <c r="E4039" s="89"/>
      <c r="F4039" s="89"/>
    </row>
    <row r="4040" spans="1:6" x14ac:dyDescent="0.25">
      <c r="A4040" s="10"/>
      <c r="B4040" s="10"/>
      <c r="C4040" s="59"/>
      <c r="D4040" s="87"/>
      <c r="E4040" s="89"/>
      <c r="F4040" s="89"/>
    </row>
    <row r="4041" spans="1:6" x14ac:dyDescent="0.25">
      <c r="A4041" s="10"/>
      <c r="B4041" s="10"/>
      <c r="C4041" s="59"/>
      <c r="D4041" s="87"/>
      <c r="E4041" s="89"/>
      <c r="F4041" s="89"/>
    </row>
    <row r="4042" spans="1:6" x14ac:dyDescent="0.25">
      <c r="A4042" s="10"/>
      <c r="B4042" s="10"/>
      <c r="C4042" s="59"/>
      <c r="D4042" s="87"/>
      <c r="E4042" s="89"/>
      <c r="F4042" s="89"/>
    </row>
    <row r="4043" spans="1:6" x14ac:dyDescent="0.25">
      <c r="A4043" s="10"/>
      <c r="B4043" s="10"/>
      <c r="C4043" s="59"/>
      <c r="D4043" s="87"/>
      <c r="E4043" s="89"/>
      <c r="F4043" s="89"/>
    </row>
    <row r="4044" spans="1:6" x14ac:dyDescent="0.25">
      <c r="A4044" s="10"/>
      <c r="B4044" s="10"/>
      <c r="C4044" s="59"/>
      <c r="D4044" s="87"/>
      <c r="E4044" s="89"/>
      <c r="F4044" s="89"/>
    </row>
    <row r="4045" spans="1:6" x14ac:dyDescent="0.25">
      <c r="A4045" s="10"/>
      <c r="B4045" s="10"/>
      <c r="C4045" s="59"/>
      <c r="D4045" s="87"/>
      <c r="E4045" s="89"/>
      <c r="F4045" s="89"/>
    </row>
    <row r="4046" spans="1:6" x14ac:dyDescent="0.25">
      <c r="A4046" s="10"/>
      <c r="B4046" s="10"/>
      <c r="C4046" s="59"/>
      <c r="D4046" s="87"/>
      <c r="E4046" s="89"/>
      <c r="F4046" s="89"/>
    </row>
    <row r="4047" spans="1:6" x14ac:dyDescent="0.25">
      <c r="A4047" s="10"/>
      <c r="B4047" s="10"/>
      <c r="C4047" s="59"/>
      <c r="D4047" s="87"/>
      <c r="E4047" s="89"/>
      <c r="F4047" s="89"/>
    </row>
    <row r="4048" spans="1:6" x14ac:dyDescent="0.25">
      <c r="A4048" s="10"/>
      <c r="B4048" s="10"/>
      <c r="C4048" s="59"/>
      <c r="D4048" s="87"/>
      <c r="E4048" s="89"/>
      <c r="F4048" s="89"/>
    </row>
    <row r="4049" spans="1:6" x14ac:dyDescent="0.25">
      <c r="A4049" s="10"/>
      <c r="B4049" s="10"/>
      <c r="C4049" s="59"/>
      <c r="D4049" s="87"/>
      <c r="E4049" s="89"/>
      <c r="F4049" s="89"/>
    </row>
    <row r="4050" spans="1:6" x14ac:dyDescent="0.25">
      <c r="A4050" s="10"/>
      <c r="B4050" s="10"/>
      <c r="C4050" s="59"/>
      <c r="D4050" s="87"/>
      <c r="E4050" s="89"/>
      <c r="F4050" s="89"/>
    </row>
    <row r="4051" spans="1:6" x14ac:dyDescent="0.25">
      <c r="A4051" s="10"/>
      <c r="B4051" s="10"/>
      <c r="C4051" s="59"/>
      <c r="D4051" s="87"/>
      <c r="E4051" s="89"/>
      <c r="F4051" s="89"/>
    </row>
    <row r="4052" spans="1:6" x14ac:dyDescent="0.25">
      <c r="A4052" s="10"/>
      <c r="B4052" s="10"/>
      <c r="C4052" s="59"/>
      <c r="D4052" s="87"/>
      <c r="E4052" s="89"/>
      <c r="F4052" s="89"/>
    </row>
    <row r="4053" spans="1:6" x14ac:dyDescent="0.25">
      <c r="A4053" s="10"/>
      <c r="B4053" s="10"/>
      <c r="C4053" s="59"/>
      <c r="D4053" s="87"/>
      <c r="E4053" s="89"/>
      <c r="F4053" s="89"/>
    </row>
    <row r="4054" spans="1:6" x14ac:dyDescent="0.25">
      <c r="A4054" s="10"/>
      <c r="B4054" s="10"/>
      <c r="C4054" s="59"/>
      <c r="D4054" s="87"/>
      <c r="E4054" s="89"/>
      <c r="F4054" s="89"/>
    </row>
    <row r="4055" spans="1:6" x14ac:dyDescent="0.25">
      <c r="A4055" s="10"/>
      <c r="B4055" s="10"/>
      <c r="C4055" s="59"/>
      <c r="D4055" s="87"/>
      <c r="E4055" s="89"/>
      <c r="F4055" s="89"/>
    </row>
    <row r="4056" spans="1:6" x14ac:dyDescent="0.25">
      <c r="A4056" s="10"/>
      <c r="B4056" s="10"/>
      <c r="C4056" s="59"/>
      <c r="D4056" s="87"/>
      <c r="E4056" s="89"/>
      <c r="F4056" s="89"/>
    </row>
    <row r="4057" spans="1:6" x14ac:dyDescent="0.25">
      <c r="A4057" s="10"/>
      <c r="B4057" s="10"/>
      <c r="C4057" s="59"/>
      <c r="D4057" s="87"/>
      <c r="E4057" s="89"/>
      <c r="F4057" s="89"/>
    </row>
    <row r="4058" spans="1:6" x14ac:dyDescent="0.25">
      <c r="A4058" s="10"/>
      <c r="B4058" s="10"/>
      <c r="C4058" s="59"/>
      <c r="D4058" s="87"/>
      <c r="E4058" s="89"/>
      <c r="F4058" s="89"/>
    </row>
    <row r="4059" spans="1:6" x14ac:dyDescent="0.25">
      <c r="A4059" s="10"/>
      <c r="B4059" s="10"/>
      <c r="C4059" s="59"/>
      <c r="D4059" s="87"/>
      <c r="E4059" s="89"/>
      <c r="F4059" s="89"/>
    </row>
    <row r="4060" spans="1:6" x14ac:dyDescent="0.25">
      <c r="A4060" s="10"/>
      <c r="B4060" s="10"/>
      <c r="C4060" s="59"/>
      <c r="D4060" s="87"/>
      <c r="E4060" s="89"/>
      <c r="F4060" s="89"/>
    </row>
    <row r="4061" spans="1:6" x14ac:dyDescent="0.25">
      <c r="A4061" s="10"/>
      <c r="B4061" s="10"/>
      <c r="C4061" s="59"/>
      <c r="D4061" s="87"/>
      <c r="E4061" s="89"/>
      <c r="F4061" s="89"/>
    </row>
    <row r="4062" spans="1:6" x14ac:dyDescent="0.25">
      <c r="A4062" s="10"/>
      <c r="B4062" s="10"/>
      <c r="C4062" s="59"/>
      <c r="D4062" s="87"/>
      <c r="E4062" s="89"/>
      <c r="F4062" s="89"/>
    </row>
    <row r="4063" spans="1:6" x14ac:dyDescent="0.25">
      <c r="A4063" s="10"/>
      <c r="B4063" s="10"/>
      <c r="C4063" s="59"/>
      <c r="D4063" s="87"/>
      <c r="E4063" s="89"/>
      <c r="F4063" s="89"/>
    </row>
    <row r="4064" spans="1:6" x14ac:dyDescent="0.25">
      <c r="A4064" s="10"/>
      <c r="B4064" s="10"/>
      <c r="C4064" s="59"/>
      <c r="D4064" s="87"/>
      <c r="E4064" s="89"/>
      <c r="F4064" s="89"/>
    </row>
    <row r="4065" spans="1:6" x14ac:dyDescent="0.25">
      <c r="A4065" s="10"/>
      <c r="B4065" s="10"/>
      <c r="C4065" s="59"/>
      <c r="D4065" s="87"/>
      <c r="E4065" s="89"/>
      <c r="F4065" s="89"/>
    </row>
    <row r="4066" spans="1:6" x14ac:dyDescent="0.25">
      <c r="A4066" s="10"/>
      <c r="B4066" s="10"/>
      <c r="C4066" s="59"/>
      <c r="D4066" s="87"/>
      <c r="E4066" s="89"/>
      <c r="F4066" s="89"/>
    </row>
    <row r="4067" spans="1:6" x14ac:dyDescent="0.25">
      <c r="A4067" s="10"/>
      <c r="B4067" s="10"/>
      <c r="C4067" s="59"/>
      <c r="D4067" s="87"/>
      <c r="E4067" s="89"/>
      <c r="F4067" s="89"/>
    </row>
    <row r="4068" spans="1:6" x14ac:dyDescent="0.25">
      <c r="A4068" s="10"/>
      <c r="B4068" s="10"/>
      <c r="C4068" s="59"/>
      <c r="D4068" s="87"/>
      <c r="E4068" s="89"/>
      <c r="F4068" s="89"/>
    </row>
    <row r="4069" spans="1:6" x14ac:dyDescent="0.25">
      <c r="A4069" s="10"/>
      <c r="B4069" s="10"/>
      <c r="C4069" s="59"/>
      <c r="D4069" s="87"/>
      <c r="E4069" s="89"/>
      <c r="F4069" s="89"/>
    </row>
    <row r="4070" spans="1:6" x14ac:dyDescent="0.25">
      <c r="A4070" s="10"/>
      <c r="B4070" s="10"/>
      <c r="C4070" s="59"/>
      <c r="D4070" s="87"/>
      <c r="E4070" s="89"/>
      <c r="F4070" s="89"/>
    </row>
    <row r="4071" spans="1:6" x14ac:dyDescent="0.25">
      <c r="A4071" s="10"/>
      <c r="B4071" s="10"/>
      <c r="C4071" s="59"/>
      <c r="D4071" s="87"/>
      <c r="E4071" s="89"/>
      <c r="F4071" s="89"/>
    </row>
    <row r="4072" spans="1:6" x14ac:dyDescent="0.25">
      <c r="A4072" s="10"/>
      <c r="B4072" s="10"/>
      <c r="C4072" s="59"/>
      <c r="D4072" s="87"/>
      <c r="E4072" s="89"/>
      <c r="F4072" s="89"/>
    </row>
    <row r="4073" spans="1:6" x14ac:dyDescent="0.25">
      <c r="A4073" s="10"/>
      <c r="B4073" s="10"/>
      <c r="C4073" s="59"/>
      <c r="D4073" s="87"/>
      <c r="E4073" s="89"/>
      <c r="F4073" s="89"/>
    </row>
    <row r="4074" spans="1:6" x14ac:dyDescent="0.25">
      <c r="A4074" s="10"/>
      <c r="B4074" s="10"/>
      <c r="C4074" s="59"/>
      <c r="D4074" s="87"/>
      <c r="E4074" s="89"/>
      <c r="F4074" s="89"/>
    </row>
    <row r="4075" spans="1:6" x14ac:dyDescent="0.25">
      <c r="A4075" s="10"/>
      <c r="B4075" s="10"/>
      <c r="C4075" s="59"/>
      <c r="D4075" s="87"/>
      <c r="E4075" s="89"/>
      <c r="F4075" s="89"/>
    </row>
    <row r="4076" spans="1:6" x14ac:dyDescent="0.25">
      <c r="A4076" s="10"/>
      <c r="B4076" s="10"/>
      <c r="C4076" s="59"/>
      <c r="D4076" s="87"/>
      <c r="E4076" s="89"/>
      <c r="F4076" s="89"/>
    </row>
    <row r="4077" spans="1:6" x14ac:dyDescent="0.25">
      <c r="A4077" s="10"/>
      <c r="B4077" s="10"/>
      <c r="C4077" s="59"/>
      <c r="D4077" s="87"/>
      <c r="E4077" s="89"/>
      <c r="F4077" s="89"/>
    </row>
    <row r="4078" spans="1:6" x14ac:dyDescent="0.25">
      <c r="A4078" s="10"/>
      <c r="B4078" s="10"/>
      <c r="C4078" s="59"/>
      <c r="D4078" s="87"/>
      <c r="E4078" s="89"/>
      <c r="F4078" s="89"/>
    </row>
    <row r="4079" spans="1:6" x14ac:dyDescent="0.25">
      <c r="A4079" s="10"/>
      <c r="B4079" s="10"/>
      <c r="C4079" s="59"/>
      <c r="D4079" s="87"/>
      <c r="E4079" s="89"/>
      <c r="F4079" s="89"/>
    </row>
    <row r="4080" spans="1:6" x14ac:dyDescent="0.25">
      <c r="A4080" s="10"/>
      <c r="B4080" s="10"/>
      <c r="C4080" s="59"/>
      <c r="D4080" s="87"/>
      <c r="E4080" s="89"/>
      <c r="F4080" s="89"/>
    </row>
    <row r="4081" spans="1:6" x14ac:dyDescent="0.25">
      <c r="A4081" s="10"/>
      <c r="B4081" s="10"/>
      <c r="C4081" s="59"/>
      <c r="D4081" s="87"/>
      <c r="E4081" s="89"/>
      <c r="F4081" s="89"/>
    </row>
    <row r="4082" spans="1:6" x14ac:dyDescent="0.25">
      <c r="A4082" s="10"/>
      <c r="B4082" s="10"/>
      <c r="C4082" s="59"/>
      <c r="D4082" s="87"/>
      <c r="E4082" s="89"/>
      <c r="F4082" s="89"/>
    </row>
    <row r="4083" spans="1:6" x14ac:dyDescent="0.25">
      <c r="A4083" s="10"/>
      <c r="B4083" s="10"/>
      <c r="C4083" s="59"/>
      <c r="D4083" s="87"/>
      <c r="E4083" s="89"/>
      <c r="F4083" s="89"/>
    </row>
    <row r="4084" spans="1:6" x14ac:dyDescent="0.25">
      <c r="A4084" s="10"/>
      <c r="B4084" s="10"/>
      <c r="C4084" s="59"/>
      <c r="D4084" s="87"/>
      <c r="E4084" s="89"/>
      <c r="F4084" s="89"/>
    </row>
    <row r="4085" spans="1:6" x14ac:dyDescent="0.25">
      <c r="A4085" s="10"/>
      <c r="B4085" s="10"/>
      <c r="C4085" s="59"/>
      <c r="D4085" s="87"/>
      <c r="E4085" s="89"/>
      <c r="F4085" s="89"/>
    </row>
    <row r="4086" spans="1:6" x14ac:dyDescent="0.25">
      <c r="A4086" s="10"/>
      <c r="B4086" s="10"/>
      <c r="C4086" s="59"/>
      <c r="D4086" s="87"/>
      <c r="E4086" s="89"/>
      <c r="F4086" s="89"/>
    </row>
    <row r="4087" spans="1:6" x14ac:dyDescent="0.25">
      <c r="A4087" s="10"/>
      <c r="B4087" s="10"/>
      <c r="C4087" s="59"/>
      <c r="D4087" s="87"/>
      <c r="E4087" s="89"/>
      <c r="F4087" s="89"/>
    </row>
    <row r="4088" spans="1:6" x14ac:dyDescent="0.25">
      <c r="A4088" s="10"/>
      <c r="B4088" s="10"/>
      <c r="C4088" s="59"/>
      <c r="D4088" s="87"/>
      <c r="E4088" s="89"/>
      <c r="F4088" s="89"/>
    </row>
    <row r="4089" spans="1:6" x14ac:dyDescent="0.25">
      <c r="A4089" s="10"/>
      <c r="B4089" s="10"/>
      <c r="C4089" s="59"/>
      <c r="D4089" s="87"/>
      <c r="E4089" s="89"/>
      <c r="F4089" s="89"/>
    </row>
    <row r="4090" spans="1:6" x14ac:dyDescent="0.25">
      <c r="A4090" s="10"/>
      <c r="B4090" s="10"/>
      <c r="C4090" s="59"/>
      <c r="D4090" s="87"/>
      <c r="E4090" s="89"/>
      <c r="F4090" s="89"/>
    </row>
    <row r="4091" spans="1:6" x14ac:dyDescent="0.25">
      <c r="A4091" s="10"/>
      <c r="B4091" s="10"/>
      <c r="C4091" s="59"/>
      <c r="D4091" s="87"/>
      <c r="E4091" s="89"/>
      <c r="F4091" s="89"/>
    </row>
    <row r="4092" spans="1:6" x14ac:dyDescent="0.25">
      <c r="A4092" s="10"/>
      <c r="B4092" s="10"/>
      <c r="C4092" s="59"/>
      <c r="D4092" s="87"/>
      <c r="E4092" s="89"/>
      <c r="F4092" s="89"/>
    </row>
    <row r="4093" spans="1:6" x14ac:dyDescent="0.25">
      <c r="A4093" s="10"/>
      <c r="B4093" s="10"/>
      <c r="C4093" s="59"/>
      <c r="D4093" s="87"/>
      <c r="E4093" s="89"/>
      <c r="F4093" s="89"/>
    </row>
    <row r="4094" spans="1:6" x14ac:dyDescent="0.25">
      <c r="A4094" s="10"/>
      <c r="B4094" s="10"/>
      <c r="C4094" s="59"/>
      <c r="D4094" s="87"/>
      <c r="E4094" s="89"/>
      <c r="F4094" s="89"/>
    </row>
    <row r="4095" spans="1:6" x14ac:dyDescent="0.25">
      <c r="A4095" s="10"/>
      <c r="B4095" s="10"/>
      <c r="C4095" s="59"/>
      <c r="D4095" s="87"/>
      <c r="E4095" s="89"/>
      <c r="F4095" s="89"/>
    </row>
    <row r="4096" spans="1:6" x14ac:dyDescent="0.25">
      <c r="A4096" s="10"/>
      <c r="B4096" s="10"/>
      <c r="C4096" s="59"/>
      <c r="D4096" s="87"/>
      <c r="E4096" s="89"/>
      <c r="F4096" s="89"/>
    </row>
    <row r="4097" spans="1:6" x14ac:dyDescent="0.25">
      <c r="A4097" s="10"/>
      <c r="B4097" s="10"/>
      <c r="C4097" s="59"/>
      <c r="D4097" s="87"/>
      <c r="E4097" s="89"/>
      <c r="F4097" s="89"/>
    </row>
    <row r="4098" spans="1:6" x14ac:dyDescent="0.25">
      <c r="A4098" s="10"/>
      <c r="B4098" s="10"/>
      <c r="C4098" s="59"/>
      <c r="D4098" s="87"/>
      <c r="E4098" s="89"/>
      <c r="F4098" s="89"/>
    </row>
    <row r="4099" spans="1:6" x14ac:dyDescent="0.25">
      <c r="A4099" s="10"/>
      <c r="B4099" s="10"/>
      <c r="C4099" s="59"/>
      <c r="D4099" s="87"/>
      <c r="E4099" s="89"/>
      <c r="F4099" s="89"/>
    </row>
    <row r="4100" spans="1:6" x14ac:dyDescent="0.25">
      <c r="A4100" s="10"/>
      <c r="B4100" s="10"/>
      <c r="C4100" s="59"/>
      <c r="D4100" s="87"/>
      <c r="E4100" s="89"/>
      <c r="F4100" s="89"/>
    </row>
    <row r="4101" spans="1:6" x14ac:dyDescent="0.25">
      <c r="A4101" s="10"/>
      <c r="B4101" s="10"/>
      <c r="C4101" s="59"/>
      <c r="D4101" s="87"/>
      <c r="E4101" s="89"/>
      <c r="F4101" s="89"/>
    </row>
    <row r="4102" spans="1:6" x14ac:dyDescent="0.25">
      <c r="A4102" s="10"/>
      <c r="B4102" s="10"/>
      <c r="C4102" s="59"/>
      <c r="D4102" s="87"/>
      <c r="E4102" s="89"/>
      <c r="F4102" s="89"/>
    </row>
    <row r="4103" spans="1:6" x14ac:dyDescent="0.25">
      <c r="A4103" s="10"/>
      <c r="B4103" s="10"/>
      <c r="C4103" s="59"/>
      <c r="D4103" s="87"/>
      <c r="E4103" s="89"/>
      <c r="F4103" s="89"/>
    </row>
    <row r="4104" spans="1:6" x14ac:dyDescent="0.25">
      <c r="A4104" s="10"/>
      <c r="B4104" s="10"/>
      <c r="C4104" s="59"/>
      <c r="D4104" s="87"/>
      <c r="E4104" s="89"/>
      <c r="F4104" s="89"/>
    </row>
    <row r="4105" spans="1:6" x14ac:dyDescent="0.25">
      <c r="A4105" s="10"/>
      <c r="B4105" s="10"/>
      <c r="C4105" s="59"/>
      <c r="D4105" s="87"/>
      <c r="E4105" s="89"/>
      <c r="F4105" s="89"/>
    </row>
    <row r="4106" spans="1:6" x14ac:dyDescent="0.25">
      <c r="A4106" s="10"/>
      <c r="B4106" s="10"/>
      <c r="C4106" s="59"/>
      <c r="D4106" s="87"/>
      <c r="E4106" s="89"/>
      <c r="F4106" s="89"/>
    </row>
    <row r="4107" spans="1:6" x14ac:dyDescent="0.25">
      <c r="A4107" s="10"/>
      <c r="B4107" s="10"/>
      <c r="C4107" s="59"/>
      <c r="D4107" s="87"/>
      <c r="E4107" s="89"/>
      <c r="F4107" s="89"/>
    </row>
    <row r="4108" spans="1:6" x14ac:dyDescent="0.25">
      <c r="A4108" s="10"/>
      <c r="B4108" s="10"/>
      <c r="C4108" s="59"/>
      <c r="D4108" s="87"/>
      <c r="E4108" s="89"/>
      <c r="F4108" s="89"/>
    </row>
    <row r="4109" spans="1:6" x14ac:dyDescent="0.25">
      <c r="A4109" s="10"/>
      <c r="B4109" s="10"/>
      <c r="C4109" s="59"/>
      <c r="D4109" s="87"/>
      <c r="E4109" s="89"/>
      <c r="F4109" s="89"/>
    </row>
    <row r="4110" spans="1:6" x14ac:dyDescent="0.25">
      <c r="A4110" s="10"/>
      <c r="B4110" s="10"/>
      <c r="C4110" s="59"/>
      <c r="D4110" s="87"/>
      <c r="E4110" s="89"/>
      <c r="F4110" s="89"/>
    </row>
    <row r="4111" spans="1:6" x14ac:dyDescent="0.25">
      <c r="A4111" s="10"/>
      <c r="B4111" s="10"/>
      <c r="C4111" s="59"/>
      <c r="D4111" s="87"/>
      <c r="E4111" s="89"/>
      <c r="F4111" s="89"/>
    </row>
    <row r="4112" spans="1:6" x14ac:dyDescent="0.25">
      <c r="A4112" s="10"/>
      <c r="B4112" s="10"/>
      <c r="C4112" s="59"/>
      <c r="D4112" s="87"/>
      <c r="E4112" s="89"/>
      <c r="F4112" s="89"/>
    </row>
    <row r="4113" spans="1:6" x14ac:dyDescent="0.25">
      <c r="A4113" s="10"/>
      <c r="B4113" s="10"/>
      <c r="C4113" s="59"/>
      <c r="D4113" s="87"/>
      <c r="E4113" s="89"/>
      <c r="F4113" s="89"/>
    </row>
    <row r="4114" spans="1:6" x14ac:dyDescent="0.25">
      <c r="A4114" s="10"/>
      <c r="B4114" s="10"/>
      <c r="C4114" s="59"/>
      <c r="D4114" s="87"/>
      <c r="E4114" s="89"/>
      <c r="F4114" s="89"/>
    </row>
    <row r="4115" spans="1:6" x14ac:dyDescent="0.25">
      <c r="A4115" s="10"/>
      <c r="B4115" s="10"/>
      <c r="C4115" s="59"/>
      <c r="D4115" s="87"/>
      <c r="E4115" s="89"/>
      <c r="F4115" s="89"/>
    </row>
    <row r="4116" spans="1:6" x14ac:dyDescent="0.25">
      <c r="A4116" s="10"/>
      <c r="B4116" s="10"/>
      <c r="C4116" s="59"/>
      <c r="D4116" s="87"/>
      <c r="E4116" s="89"/>
      <c r="F4116" s="89"/>
    </row>
    <row r="4117" spans="1:6" x14ac:dyDescent="0.25">
      <c r="A4117" s="10"/>
      <c r="B4117" s="10"/>
      <c r="C4117" s="59"/>
      <c r="D4117" s="87"/>
      <c r="E4117" s="89"/>
      <c r="F4117" s="89"/>
    </row>
    <row r="4118" spans="1:6" x14ac:dyDescent="0.25">
      <c r="A4118" s="10"/>
      <c r="B4118" s="10"/>
      <c r="C4118" s="59"/>
      <c r="D4118" s="87"/>
      <c r="E4118" s="89"/>
      <c r="F4118" s="89"/>
    </row>
    <row r="4119" spans="1:6" x14ac:dyDescent="0.25">
      <c r="A4119" s="10"/>
      <c r="B4119" s="10"/>
      <c r="C4119" s="59"/>
      <c r="D4119" s="87"/>
      <c r="E4119" s="89"/>
      <c r="F4119" s="89"/>
    </row>
    <row r="4120" spans="1:6" x14ac:dyDescent="0.25">
      <c r="A4120" s="10"/>
      <c r="B4120" s="10"/>
      <c r="C4120" s="59"/>
      <c r="D4120" s="87"/>
      <c r="E4120" s="89"/>
      <c r="F4120" s="89"/>
    </row>
    <row r="4121" spans="1:6" x14ac:dyDescent="0.25">
      <c r="A4121" s="10"/>
      <c r="B4121" s="10"/>
      <c r="C4121" s="59"/>
      <c r="D4121" s="87"/>
      <c r="E4121" s="89"/>
      <c r="F4121" s="89"/>
    </row>
    <row r="4122" spans="1:6" x14ac:dyDescent="0.25">
      <c r="A4122" s="10"/>
      <c r="B4122" s="10"/>
      <c r="C4122" s="59"/>
      <c r="D4122" s="87"/>
      <c r="E4122" s="89"/>
      <c r="F4122" s="89"/>
    </row>
    <row r="4123" spans="1:6" x14ac:dyDescent="0.25">
      <c r="A4123" s="10"/>
      <c r="B4123" s="10"/>
      <c r="C4123" s="59"/>
      <c r="D4123" s="87"/>
      <c r="E4123" s="89"/>
      <c r="F4123" s="89"/>
    </row>
    <row r="4124" spans="1:6" x14ac:dyDescent="0.25">
      <c r="A4124" s="10"/>
      <c r="B4124" s="10"/>
      <c r="C4124" s="59"/>
      <c r="D4124" s="87"/>
      <c r="E4124" s="89"/>
      <c r="F4124" s="89"/>
    </row>
    <row r="4125" spans="1:6" x14ac:dyDescent="0.25">
      <c r="A4125" s="10"/>
      <c r="B4125" s="10"/>
      <c r="C4125" s="59"/>
      <c r="D4125" s="87"/>
      <c r="E4125" s="89"/>
      <c r="F4125" s="89"/>
    </row>
    <row r="4126" spans="1:6" x14ac:dyDescent="0.25">
      <c r="A4126" s="10"/>
      <c r="B4126" s="10"/>
      <c r="C4126" s="59"/>
      <c r="D4126" s="87"/>
      <c r="E4126" s="89"/>
      <c r="F4126" s="89"/>
    </row>
    <row r="4127" spans="1:6" x14ac:dyDescent="0.25">
      <c r="A4127" s="10"/>
      <c r="B4127" s="10"/>
      <c r="C4127" s="59"/>
      <c r="D4127" s="87"/>
      <c r="E4127" s="89"/>
      <c r="F4127" s="89"/>
    </row>
    <row r="4128" spans="1:6" x14ac:dyDescent="0.25">
      <c r="A4128" s="10"/>
      <c r="B4128" s="10"/>
      <c r="C4128" s="59"/>
      <c r="D4128" s="87"/>
      <c r="E4128" s="89"/>
      <c r="F4128" s="89"/>
    </row>
    <row r="4129" spans="1:6" x14ac:dyDescent="0.25">
      <c r="A4129" s="10"/>
      <c r="B4129" s="10"/>
      <c r="C4129" s="59"/>
      <c r="D4129" s="87"/>
      <c r="E4129" s="89"/>
      <c r="F4129" s="89"/>
    </row>
    <row r="4130" spans="1:6" x14ac:dyDescent="0.25">
      <c r="A4130" s="10"/>
      <c r="B4130" s="10"/>
      <c r="C4130" s="59"/>
      <c r="D4130" s="87"/>
      <c r="E4130" s="89"/>
      <c r="F4130" s="89"/>
    </row>
    <row r="4131" spans="1:6" x14ac:dyDescent="0.25">
      <c r="A4131" s="10"/>
      <c r="B4131" s="10"/>
      <c r="C4131" s="59"/>
      <c r="D4131" s="87"/>
      <c r="E4131" s="89"/>
      <c r="F4131" s="89"/>
    </row>
    <row r="4132" spans="1:6" x14ac:dyDescent="0.25">
      <c r="A4132" s="10"/>
      <c r="B4132" s="10"/>
      <c r="C4132" s="59"/>
      <c r="D4132" s="87"/>
      <c r="E4132" s="89"/>
      <c r="F4132" s="89"/>
    </row>
    <row r="4133" spans="1:6" x14ac:dyDescent="0.25">
      <c r="A4133" s="10"/>
      <c r="B4133" s="10"/>
      <c r="C4133" s="59"/>
      <c r="D4133" s="87"/>
      <c r="E4133" s="89"/>
      <c r="F4133" s="89"/>
    </row>
    <row r="4134" spans="1:6" x14ac:dyDescent="0.25">
      <c r="A4134" s="10"/>
      <c r="B4134" s="10"/>
      <c r="C4134" s="59"/>
      <c r="D4134" s="87"/>
      <c r="E4134" s="89"/>
      <c r="F4134" s="89"/>
    </row>
    <row r="4135" spans="1:6" x14ac:dyDescent="0.25">
      <c r="A4135" s="10"/>
      <c r="B4135" s="10"/>
      <c r="C4135" s="59"/>
      <c r="D4135" s="87"/>
      <c r="E4135" s="89"/>
      <c r="F4135" s="89"/>
    </row>
    <row r="4136" spans="1:6" x14ac:dyDescent="0.25">
      <c r="A4136" s="10"/>
      <c r="B4136" s="10"/>
      <c r="C4136" s="59"/>
      <c r="D4136" s="87"/>
      <c r="E4136" s="89"/>
      <c r="F4136" s="89"/>
    </row>
    <row r="4137" spans="1:6" x14ac:dyDescent="0.25">
      <c r="A4137" s="10"/>
      <c r="B4137" s="10"/>
      <c r="C4137" s="59"/>
      <c r="D4137" s="87"/>
      <c r="E4137" s="89"/>
      <c r="F4137" s="89"/>
    </row>
    <row r="4138" spans="1:6" x14ac:dyDescent="0.25">
      <c r="A4138" s="10"/>
      <c r="B4138" s="10"/>
      <c r="C4138" s="59"/>
      <c r="D4138" s="87"/>
      <c r="E4138" s="89"/>
      <c r="F4138" s="89"/>
    </row>
    <row r="4139" spans="1:6" x14ac:dyDescent="0.25">
      <c r="A4139" s="10"/>
      <c r="B4139" s="10"/>
      <c r="C4139" s="59"/>
      <c r="D4139" s="87"/>
      <c r="E4139" s="89"/>
      <c r="F4139" s="89"/>
    </row>
    <row r="4140" spans="1:6" x14ac:dyDescent="0.25">
      <c r="A4140" s="10"/>
      <c r="B4140" s="10"/>
      <c r="C4140" s="59"/>
      <c r="D4140" s="87"/>
      <c r="E4140" s="89"/>
      <c r="F4140" s="89"/>
    </row>
    <row r="4141" spans="1:6" x14ac:dyDescent="0.25">
      <c r="A4141" s="10"/>
      <c r="B4141" s="10"/>
      <c r="C4141" s="59"/>
      <c r="D4141" s="87"/>
      <c r="E4141" s="89"/>
      <c r="F4141" s="89"/>
    </row>
    <row r="4142" spans="1:6" x14ac:dyDescent="0.25">
      <c r="A4142" s="10"/>
      <c r="B4142" s="10"/>
      <c r="C4142" s="59"/>
      <c r="D4142" s="87"/>
      <c r="E4142" s="89"/>
      <c r="F4142" s="89"/>
    </row>
    <row r="4143" spans="1:6" x14ac:dyDescent="0.25">
      <c r="A4143" s="10"/>
      <c r="B4143" s="10"/>
      <c r="C4143" s="59"/>
      <c r="D4143" s="87"/>
      <c r="E4143" s="89"/>
      <c r="F4143" s="89"/>
    </row>
    <row r="4144" spans="1:6" x14ac:dyDescent="0.25">
      <c r="A4144" s="10"/>
      <c r="B4144" s="10"/>
      <c r="C4144" s="59"/>
      <c r="D4144" s="87"/>
      <c r="E4144" s="89"/>
      <c r="F4144" s="89"/>
    </row>
    <row r="4145" spans="1:6" x14ac:dyDescent="0.25">
      <c r="A4145" s="10"/>
      <c r="B4145" s="10"/>
      <c r="C4145" s="59"/>
      <c r="D4145" s="87"/>
      <c r="E4145" s="89"/>
      <c r="F4145" s="89"/>
    </row>
    <row r="4146" spans="1:6" x14ac:dyDescent="0.25">
      <c r="A4146" s="10"/>
      <c r="B4146" s="10"/>
      <c r="C4146" s="59"/>
      <c r="D4146" s="87"/>
      <c r="E4146" s="89"/>
      <c r="F4146" s="89"/>
    </row>
    <row r="4147" spans="1:6" x14ac:dyDescent="0.25">
      <c r="A4147" s="10"/>
      <c r="B4147" s="10"/>
      <c r="C4147" s="59"/>
      <c r="D4147" s="87"/>
      <c r="E4147" s="89"/>
      <c r="F4147" s="89"/>
    </row>
    <row r="4148" spans="1:6" x14ac:dyDescent="0.25">
      <c r="A4148" s="10"/>
      <c r="B4148" s="10"/>
      <c r="C4148" s="59"/>
      <c r="D4148" s="87"/>
      <c r="E4148" s="89"/>
      <c r="F4148" s="89"/>
    </row>
    <row r="4149" spans="1:6" x14ac:dyDescent="0.25">
      <c r="A4149" s="10"/>
      <c r="B4149" s="10"/>
      <c r="C4149" s="59"/>
      <c r="D4149" s="87"/>
      <c r="E4149" s="89"/>
      <c r="F4149" s="89"/>
    </row>
    <row r="4150" spans="1:6" x14ac:dyDescent="0.25">
      <c r="A4150" s="10"/>
      <c r="B4150" s="10"/>
      <c r="C4150" s="59"/>
      <c r="D4150" s="87"/>
      <c r="E4150" s="89"/>
      <c r="F4150" s="89"/>
    </row>
    <row r="4151" spans="1:6" x14ac:dyDescent="0.25">
      <c r="A4151" s="10"/>
      <c r="B4151" s="10"/>
      <c r="C4151" s="59"/>
      <c r="D4151" s="87"/>
      <c r="E4151" s="89"/>
      <c r="F4151" s="89"/>
    </row>
    <row r="4152" spans="1:6" x14ac:dyDescent="0.25">
      <c r="A4152" s="10"/>
      <c r="B4152" s="10"/>
      <c r="C4152" s="59"/>
      <c r="D4152" s="87"/>
      <c r="E4152" s="89"/>
      <c r="F4152" s="89"/>
    </row>
    <row r="4153" spans="1:6" x14ac:dyDescent="0.25">
      <c r="A4153" s="10"/>
      <c r="B4153" s="10"/>
      <c r="C4153" s="59"/>
      <c r="D4153" s="87"/>
      <c r="E4153" s="89"/>
      <c r="F4153" s="89"/>
    </row>
    <row r="4154" spans="1:6" x14ac:dyDescent="0.25">
      <c r="A4154" s="10"/>
      <c r="B4154" s="10"/>
      <c r="C4154" s="59"/>
      <c r="D4154" s="87"/>
      <c r="E4154" s="89"/>
      <c r="F4154" s="89"/>
    </row>
    <row r="4155" spans="1:6" x14ac:dyDescent="0.25">
      <c r="A4155" s="10"/>
      <c r="B4155" s="10"/>
      <c r="C4155" s="59"/>
      <c r="D4155" s="87"/>
      <c r="E4155" s="89"/>
      <c r="F4155" s="89"/>
    </row>
    <row r="4156" spans="1:6" x14ac:dyDescent="0.25">
      <c r="A4156" s="10"/>
      <c r="B4156" s="10"/>
      <c r="C4156" s="59"/>
      <c r="D4156" s="87"/>
      <c r="E4156" s="89"/>
      <c r="F4156" s="89"/>
    </row>
    <row r="4157" spans="1:6" x14ac:dyDescent="0.25">
      <c r="A4157" s="10"/>
      <c r="B4157" s="10"/>
      <c r="C4157" s="59"/>
      <c r="D4157" s="87"/>
      <c r="E4157" s="89"/>
      <c r="F4157" s="89"/>
    </row>
    <row r="4158" spans="1:6" x14ac:dyDescent="0.25">
      <c r="A4158" s="10"/>
      <c r="B4158" s="10"/>
      <c r="C4158" s="59"/>
      <c r="D4158" s="87"/>
      <c r="E4158" s="89"/>
      <c r="F4158" s="89"/>
    </row>
    <row r="4159" spans="1:6" x14ac:dyDescent="0.25">
      <c r="A4159" s="10"/>
      <c r="B4159" s="10"/>
      <c r="C4159" s="59"/>
      <c r="D4159" s="87"/>
      <c r="E4159" s="89"/>
      <c r="F4159" s="89"/>
    </row>
    <row r="4160" spans="1:6" x14ac:dyDescent="0.25">
      <c r="A4160" s="10"/>
      <c r="B4160" s="10"/>
      <c r="C4160" s="59"/>
      <c r="D4160" s="87"/>
      <c r="E4160" s="89"/>
      <c r="F4160" s="89"/>
    </row>
    <row r="4161" spans="1:6" x14ac:dyDescent="0.25">
      <c r="A4161" s="10"/>
      <c r="B4161" s="10"/>
      <c r="C4161" s="59"/>
      <c r="D4161" s="87"/>
      <c r="E4161" s="89"/>
      <c r="F4161" s="89"/>
    </row>
    <row r="4162" spans="1:6" x14ac:dyDescent="0.25">
      <c r="A4162" s="10"/>
      <c r="B4162" s="10"/>
      <c r="C4162" s="59"/>
      <c r="D4162" s="87"/>
      <c r="E4162" s="89"/>
      <c r="F4162" s="89"/>
    </row>
    <row r="4163" spans="1:6" x14ac:dyDescent="0.25">
      <c r="A4163" s="10"/>
      <c r="B4163" s="10"/>
      <c r="C4163" s="59"/>
      <c r="D4163" s="87"/>
      <c r="E4163" s="89"/>
      <c r="F4163" s="89"/>
    </row>
    <row r="4164" spans="1:6" x14ac:dyDescent="0.25">
      <c r="A4164" s="10"/>
      <c r="B4164" s="10"/>
      <c r="C4164" s="59"/>
      <c r="D4164" s="87"/>
      <c r="E4164" s="89"/>
      <c r="F4164" s="89"/>
    </row>
    <row r="4165" spans="1:6" x14ac:dyDescent="0.25">
      <c r="A4165" s="10"/>
      <c r="B4165" s="10"/>
      <c r="C4165" s="59"/>
      <c r="D4165" s="87"/>
      <c r="E4165" s="89"/>
      <c r="F4165" s="89"/>
    </row>
    <row r="4166" spans="1:6" x14ac:dyDescent="0.25">
      <c r="A4166" s="10"/>
      <c r="B4166" s="10"/>
      <c r="C4166" s="59"/>
      <c r="D4166" s="87"/>
      <c r="E4166" s="89"/>
      <c r="F4166" s="89"/>
    </row>
    <row r="4167" spans="1:6" x14ac:dyDescent="0.25">
      <c r="A4167" s="10"/>
      <c r="B4167" s="10"/>
      <c r="C4167" s="59"/>
      <c r="D4167" s="87"/>
      <c r="E4167" s="89"/>
      <c r="F4167" s="89"/>
    </row>
    <row r="4168" spans="1:6" x14ac:dyDescent="0.25">
      <c r="A4168" s="10"/>
      <c r="B4168" s="10"/>
      <c r="C4168" s="59"/>
      <c r="D4168" s="87"/>
      <c r="E4168" s="89"/>
      <c r="F4168" s="89"/>
    </row>
    <row r="4169" spans="1:6" x14ac:dyDescent="0.25">
      <c r="A4169" s="10"/>
      <c r="B4169" s="10"/>
      <c r="C4169" s="59"/>
      <c r="D4169" s="87"/>
      <c r="E4169" s="89"/>
      <c r="F4169" s="89"/>
    </row>
    <row r="4170" spans="1:6" x14ac:dyDescent="0.25">
      <c r="A4170" s="10"/>
      <c r="B4170" s="10"/>
      <c r="C4170" s="59"/>
      <c r="D4170" s="87"/>
      <c r="E4170" s="89"/>
      <c r="F4170" s="89"/>
    </row>
    <row r="4171" spans="1:6" x14ac:dyDescent="0.25">
      <c r="A4171" s="10"/>
      <c r="B4171" s="10"/>
      <c r="C4171" s="59"/>
      <c r="D4171" s="87"/>
      <c r="E4171" s="89"/>
      <c r="F4171" s="89"/>
    </row>
    <row r="4172" spans="1:6" x14ac:dyDescent="0.25">
      <c r="A4172" s="10"/>
      <c r="B4172" s="10"/>
      <c r="C4172" s="59"/>
      <c r="D4172" s="87"/>
      <c r="E4172" s="89"/>
      <c r="F4172" s="89"/>
    </row>
    <row r="4173" spans="1:6" x14ac:dyDescent="0.25">
      <c r="A4173" s="10"/>
      <c r="B4173" s="10"/>
      <c r="C4173" s="59"/>
      <c r="D4173" s="87"/>
      <c r="E4173" s="89"/>
      <c r="F4173" s="89"/>
    </row>
    <row r="4174" spans="1:6" x14ac:dyDescent="0.25">
      <c r="A4174" s="10"/>
      <c r="B4174" s="10"/>
      <c r="C4174" s="59"/>
      <c r="D4174" s="87"/>
      <c r="E4174" s="89"/>
      <c r="F4174" s="89"/>
    </row>
    <row r="4175" spans="1:6" x14ac:dyDescent="0.25">
      <c r="A4175" s="10"/>
      <c r="B4175" s="10"/>
      <c r="C4175" s="59"/>
      <c r="D4175" s="87"/>
      <c r="E4175" s="89"/>
      <c r="F4175" s="89"/>
    </row>
    <row r="4176" spans="1:6" x14ac:dyDescent="0.25">
      <c r="A4176" s="10"/>
      <c r="B4176" s="10"/>
      <c r="C4176" s="59"/>
      <c r="D4176" s="87"/>
      <c r="E4176" s="89"/>
      <c r="F4176" s="89"/>
    </row>
    <row r="4177" spans="1:6" x14ac:dyDescent="0.25">
      <c r="A4177" s="10"/>
      <c r="B4177" s="10"/>
      <c r="C4177" s="59"/>
      <c r="D4177" s="87"/>
      <c r="E4177" s="89"/>
      <c r="F4177" s="89"/>
    </row>
    <row r="4178" spans="1:6" x14ac:dyDescent="0.25">
      <c r="A4178" s="10"/>
      <c r="B4178" s="10"/>
      <c r="C4178" s="59"/>
      <c r="D4178" s="87"/>
      <c r="E4178" s="89"/>
      <c r="F4178" s="89"/>
    </row>
    <row r="4179" spans="1:6" x14ac:dyDescent="0.25">
      <c r="A4179" s="10"/>
      <c r="B4179" s="10"/>
      <c r="C4179" s="59"/>
      <c r="D4179" s="87"/>
      <c r="E4179" s="89"/>
      <c r="F4179" s="89"/>
    </row>
    <row r="4180" spans="1:6" x14ac:dyDescent="0.25">
      <c r="A4180" s="10"/>
      <c r="B4180" s="10"/>
      <c r="C4180" s="59"/>
      <c r="D4180" s="87"/>
      <c r="E4180" s="89"/>
      <c r="F4180" s="89"/>
    </row>
    <row r="4181" spans="1:6" x14ac:dyDescent="0.25">
      <c r="A4181" s="10"/>
      <c r="B4181" s="10"/>
      <c r="C4181" s="59"/>
      <c r="D4181" s="87"/>
      <c r="E4181" s="89"/>
      <c r="F4181" s="89"/>
    </row>
    <row r="4182" spans="1:6" x14ac:dyDescent="0.25">
      <c r="A4182" s="10"/>
      <c r="B4182" s="10"/>
      <c r="C4182" s="59"/>
      <c r="D4182" s="87"/>
      <c r="E4182" s="89"/>
      <c r="F4182" s="89"/>
    </row>
    <row r="4183" spans="1:6" x14ac:dyDescent="0.25">
      <c r="A4183" s="10"/>
      <c r="B4183" s="10"/>
      <c r="C4183" s="59"/>
      <c r="D4183" s="87"/>
      <c r="E4183" s="89"/>
      <c r="F4183" s="89"/>
    </row>
    <row r="4184" spans="1:6" x14ac:dyDescent="0.25">
      <c r="A4184" s="10"/>
      <c r="B4184" s="10"/>
      <c r="C4184" s="59"/>
      <c r="D4184" s="87"/>
      <c r="E4184" s="89"/>
      <c r="F4184" s="89"/>
    </row>
    <row r="4185" spans="1:6" x14ac:dyDescent="0.25">
      <c r="A4185" s="10"/>
      <c r="B4185" s="10"/>
      <c r="C4185" s="59"/>
      <c r="D4185" s="87"/>
      <c r="E4185" s="89"/>
      <c r="F4185" s="89"/>
    </row>
    <row r="4186" spans="1:6" x14ac:dyDescent="0.25">
      <c r="A4186" s="10"/>
      <c r="B4186" s="10"/>
      <c r="C4186" s="59"/>
      <c r="D4186" s="87"/>
      <c r="E4186" s="89"/>
      <c r="F4186" s="89"/>
    </row>
    <row r="4187" spans="1:6" x14ac:dyDescent="0.25">
      <c r="A4187" s="10"/>
      <c r="B4187" s="10"/>
      <c r="C4187" s="59"/>
      <c r="D4187" s="87"/>
      <c r="E4187" s="89"/>
      <c r="F4187" s="89"/>
    </row>
    <row r="4188" spans="1:6" x14ac:dyDescent="0.25">
      <c r="A4188" s="10"/>
      <c r="B4188" s="10"/>
      <c r="C4188" s="59"/>
      <c r="D4188" s="87"/>
      <c r="E4188" s="89"/>
      <c r="F4188" s="89"/>
    </row>
    <row r="4189" spans="1:6" x14ac:dyDescent="0.25">
      <c r="A4189" s="10"/>
      <c r="B4189" s="10"/>
      <c r="C4189" s="59"/>
      <c r="D4189" s="87"/>
      <c r="E4189" s="89"/>
      <c r="F4189" s="89"/>
    </row>
    <row r="4190" spans="1:6" x14ac:dyDescent="0.25">
      <c r="A4190" s="10"/>
      <c r="B4190" s="10"/>
      <c r="C4190" s="59"/>
      <c r="D4190" s="87"/>
      <c r="E4190" s="89"/>
      <c r="F4190" s="89"/>
    </row>
    <row r="4191" spans="1:6" x14ac:dyDescent="0.25">
      <c r="A4191" s="10"/>
      <c r="B4191" s="10"/>
      <c r="C4191" s="59"/>
      <c r="D4191" s="87"/>
      <c r="E4191" s="89"/>
      <c r="F4191" s="89"/>
    </row>
    <row r="4192" spans="1:6" x14ac:dyDescent="0.25">
      <c r="A4192" s="10"/>
      <c r="B4192" s="10"/>
      <c r="C4192" s="59"/>
      <c r="D4192" s="87"/>
      <c r="E4192" s="89"/>
      <c r="F4192" s="89"/>
    </row>
    <row r="4193" spans="1:6" x14ac:dyDescent="0.25">
      <c r="A4193" s="10"/>
      <c r="B4193" s="10"/>
      <c r="C4193" s="59"/>
      <c r="D4193" s="87"/>
      <c r="E4193" s="89"/>
      <c r="F4193" s="89"/>
    </row>
    <row r="4194" spans="1:6" x14ac:dyDescent="0.25">
      <c r="A4194" s="10"/>
      <c r="B4194" s="10"/>
      <c r="C4194" s="59"/>
      <c r="D4194" s="87"/>
      <c r="E4194" s="89"/>
      <c r="F4194" s="89"/>
    </row>
    <row r="4195" spans="1:6" x14ac:dyDescent="0.25">
      <c r="A4195" s="10"/>
      <c r="B4195" s="10"/>
      <c r="C4195" s="59"/>
      <c r="D4195" s="87"/>
      <c r="E4195" s="89"/>
      <c r="F4195" s="89"/>
    </row>
    <row r="4196" spans="1:6" x14ac:dyDescent="0.25">
      <c r="A4196" s="10"/>
      <c r="B4196" s="10"/>
      <c r="C4196" s="59"/>
      <c r="D4196" s="87"/>
      <c r="E4196" s="89"/>
      <c r="F4196" s="89"/>
    </row>
    <row r="4197" spans="1:6" x14ac:dyDescent="0.25">
      <c r="A4197" s="10"/>
      <c r="B4197" s="10"/>
      <c r="C4197" s="59"/>
      <c r="D4197" s="87"/>
      <c r="E4197" s="89"/>
      <c r="F4197" s="89"/>
    </row>
    <row r="4198" spans="1:6" x14ac:dyDescent="0.25">
      <c r="A4198" s="10"/>
      <c r="B4198" s="10"/>
      <c r="C4198" s="59"/>
      <c r="D4198" s="87"/>
      <c r="E4198" s="89"/>
      <c r="F4198" s="89"/>
    </row>
    <row r="4199" spans="1:6" x14ac:dyDescent="0.25">
      <c r="A4199" s="10"/>
      <c r="B4199" s="10"/>
      <c r="C4199" s="59"/>
      <c r="D4199" s="87"/>
      <c r="E4199" s="89"/>
      <c r="F4199" s="89"/>
    </row>
    <row r="4200" spans="1:6" x14ac:dyDescent="0.25">
      <c r="A4200" s="10"/>
      <c r="B4200" s="10"/>
      <c r="C4200" s="59"/>
      <c r="D4200" s="87"/>
      <c r="E4200" s="89"/>
      <c r="F4200" s="89"/>
    </row>
    <row r="4201" spans="1:6" x14ac:dyDescent="0.25">
      <c r="A4201" s="10"/>
      <c r="B4201" s="10"/>
      <c r="C4201" s="59"/>
      <c r="D4201" s="87"/>
      <c r="E4201" s="89"/>
      <c r="F4201" s="89"/>
    </row>
    <row r="4202" spans="1:6" x14ac:dyDescent="0.25">
      <c r="A4202" s="10"/>
      <c r="B4202" s="10"/>
      <c r="C4202" s="59"/>
      <c r="D4202" s="87"/>
      <c r="E4202" s="89"/>
      <c r="F4202" s="89"/>
    </row>
    <row r="4203" spans="1:6" x14ac:dyDescent="0.25">
      <c r="A4203" s="10"/>
      <c r="B4203" s="10"/>
      <c r="C4203" s="59"/>
      <c r="D4203" s="87"/>
      <c r="E4203" s="89"/>
      <c r="F4203" s="89"/>
    </row>
    <row r="4204" spans="1:6" x14ac:dyDescent="0.25">
      <c r="A4204" s="10"/>
      <c r="B4204" s="10"/>
      <c r="C4204" s="59"/>
      <c r="D4204" s="87"/>
      <c r="E4204" s="89"/>
      <c r="F4204" s="89"/>
    </row>
    <row r="4205" spans="1:6" x14ac:dyDescent="0.25">
      <c r="A4205" s="10"/>
      <c r="B4205" s="10"/>
      <c r="C4205" s="59"/>
      <c r="D4205" s="87"/>
      <c r="E4205" s="89"/>
      <c r="F4205" s="89"/>
    </row>
    <row r="4206" spans="1:6" x14ac:dyDescent="0.25">
      <c r="A4206" s="10"/>
      <c r="B4206" s="10"/>
      <c r="C4206" s="59"/>
      <c r="D4206" s="87"/>
      <c r="E4206" s="89"/>
      <c r="F4206" s="89"/>
    </row>
    <row r="4207" spans="1:6" x14ac:dyDescent="0.25">
      <c r="A4207" s="10"/>
      <c r="B4207" s="10"/>
      <c r="C4207" s="59"/>
      <c r="D4207" s="87"/>
      <c r="E4207" s="89"/>
      <c r="F4207" s="89"/>
    </row>
    <row r="4208" spans="1:6" x14ac:dyDescent="0.25">
      <c r="A4208" s="10"/>
      <c r="B4208" s="10"/>
      <c r="C4208" s="59"/>
      <c r="D4208" s="87"/>
      <c r="E4208" s="89"/>
      <c r="F4208" s="89"/>
    </row>
    <row r="4209" spans="1:6" x14ac:dyDescent="0.25">
      <c r="A4209" s="10"/>
      <c r="B4209" s="10"/>
      <c r="C4209" s="59"/>
      <c r="D4209" s="87"/>
      <c r="E4209" s="89"/>
      <c r="F4209" s="89"/>
    </row>
    <row r="4210" spans="1:6" x14ac:dyDescent="0.25">
      <c r="A4210" s="10"/>
      <c r="B4210" s="10"/>
      <c r="C4210" s="59"/>
      <c r="D4210" s="87"/>
      <c r="E4210" s="89"/>
      <c r="F4210" s="89"/>
    </row>
    <row r="4211" spans="1:6" x14ac:dyDescent="0.25">
      <c r="A4211" s="10"/>
      <c r="B4211" s="10"/>
      <c r="C4211" s="59"/>
      <c r="D4211" s="87"/>
      <c r="E4211" s="89"/>
      <c r="F4211" s="89"/>
    </row>
    <row r="4212" spans="1:6" x14ac:dyDescent="0.25">
      <c r="A4212" s="10"/>
      <c r="B4212" s="10"/>
      <c r="C4212" s="59"/>
      <c r="D4212" s="87"/>
      <c r="E4212" s="89"/>
      <c r="F4212" s="89"/>
    </row>
    <row r="4213" spans="1:6" x14ac:dyDescent="0.25">
      <c r="A4213" s="10"/>
      <c r="B4213" s="10"/>
      <c r="C4213" s="59"/>
      <c r="D4213" s="87"/>
      <c r="E4213" s="89"/>
      <c r="F4213" s="89"/>
    </row>
    <row r="4214" spans="1:6" x14ac:dyDescent="0.25">
      <c r="A4214" s="10"/>
      <c r="B4214" s="10"/>
      <c r="C4214" s="59"/>
      <c r="D4214" s="87"/>
      <c r="E4214" s="89"/>
      <c r="F4214" s="89"/>
    </row>
    <row r="4215" spans="1:6" x14ac:dyDescent="0.25">
      <c r="A4215" s="10"/>
      <c r="B4215" s="10"/>
      <c r="C4215" s="59"/>
      <c r="D4215" s="87"/>
      <c r="E4215" s="89"/>
      <c r="F4215" s="89"/>
    </row>
    <row r="4216" spans="1:6" x14ac:dyDescent="0.25">
      <c r="A4216" s="10"/>
      <c r="B4216" s="10"/>
      <c r="C4216" s="59"/>
      <c r="D4216" s="87"/>
      <c r="E4216" s="89"/>
      <c r="F4216" s="89"/>
    </row>
    <row r="4217" spans="1:6" x14ac:dyDescent="0.25">
      <c r="A4217" s="10"/>
      <c r="B4217" s="10"/>
      <c r="C4217" s="59"/>
      <c r="D4217" s="87"/>
      <c r="E4217" s="89"/>
      <c r="F4217" s="89"/>
    </row>
    <row r="4218" spans="1:6" x14ac:dyDescent="0.25">
      <c r="A4218" s="10"/>
      <c r="B4218" s="10"/>
      <c r="C4218" s="59"/>
      <c r="D4218" s="87"/>
      <c r="E4218" s="89"/>
      <c r="F4218" s="89"/>
    </row>
    <row r="4219" spans="1:6" x14ac:dyDescent="0.25">
      <c r="A4219" s="10"/>
      <c r="B4219" s="10"/>
      <c r="C4219" s="59"/>
      <c r="D4219" s="87"/>
      <c r="E4219" s="89"/>
      <c r="F4219" s="89"/>
    </row>
    <row r="4220" spans="1:6" x14ac:dyDescent="0.25">
      <c r="A4220" s="10"/>
      <c r="B4220" s="10"/>
      <c r="C4220" s="59"/>
      <c r="D4220" s="87"/>
      <c r="E4220" s="89"/>
      <c r="F4220" s="89"/>
    </row>
    <row r="4221" spans="1:6" x14ac:dyDescent="0.25">
      <c r="A4221" s="10"/>
      <c r="B4221" s="10"/>
      <c r="C4221" s="59"/>
      <c r="D4221" s="87"/>
      <c r="E4221" s="89"/>
      <c r="F4221" s="89"/>
    </row>
    <row r="4222" spans="1:6" x14ac:dyDescent="0.25">
      <c r="A4222" s="10"/>
      <c r="B4222" s="10"/>
      <c r="C4222" s="59"/>
      <c r="D4222" s="87"/>
      <c r="E4222" s="89"/>
      <c r="F4222" s="89"/>
    </row>
    <row r="4223" spans="1:6" x14ac:dyDescent="0.25">
      <c r="A4223" s="10"/>
      <c r="B4223" s="10"/>
      <c r="C4223" s="59"/>
      <c r="D4223" s="87"/>
      <c r="E4223" s="89"/>
      <c r="F4223" s="89"/>
    </row>
    <row r="4224" spans="1:6" x14ac:dyDescent="0.25">
      <c r="A4224" s="10"/>
      <c r="B4224" s="10"/>
      <c r="C4224" s="59"/>
      <c r="D4224" s="87"/>
      <c r="E4224" s="89"/>
      <c r="F4224" s="89"/>
    </row>
    <row r="4225" spans="1:6" x14ac:dyDescent="0.25">
      <c r="A4225" s="10"/>
      <c r="B4225" s="10"/>
      <c r="C4225" s="59"/>
      <c r="D4225" s="87"/>
      <c r="E4225" s="89"/>
      <c r="F4225" s="89"/>
    </row>
    <row r="4226" spans="1:6" x14ac:dyDescent="0.25">
      <c r="A4226" s="10"/>
      <c r="B4226" s="10"/>
      <c r="C4226" s="59"/>
      <c r="D4226" s="87"/>
      <c r="E4226" s="89"/>
      <c r="F4226" s="89"/>
    </row>
    <row r="4227" spans="1:6" x14ac:dyDescent="0.25">
      <c r="A4227" s="10"/>
      <c r="B4227" s="10"/>
      <c r="C4227" s="59"/>
      <c r="D4227" s="87"/>
      <c r="E4227" s="89"/>
      <c r="F4227" s="89"/>
    </row>
    <row r="4228" spans="1:6" x14ac:dyDescent="0.25">
      <c r="A4228" s="10"/>
      <c r="B4228" s="10"/>
      <c r="C4228" s="59"/>
      <c r="D4228" s="87"/>
      <c r="E4228" s="89"/>
      <c r="F4228" s="89"/>
    </row>
    <row r="4229" spans="1:6" x14ac:dyDescent="0.25">
      <c r="A4229" s="10"/>
      <c r="B4229" s="10"/>
      <c r="C4229" s="59"/>
      <c r="D4229" s="87"/>
      <c r="E4229" s="89"/>
      <c r="F4229" s="89"/>
    </row>
    <row r="4230" spans="1:6" x14ac:dyDescent="0.25">
      <c r="A4230" s="10"/>
      <c r="B4230" s="10"/>
      <c r="C4230" s="59"/>
      <c r="D4230" s="87"/>
      <c r="E4230" s="89"/>
      <c r="F4230" s="89"/>
    </row>
    <row r="4231" spans="1:6" x14ac:dyDescent="0.25">
      <c r="A4231" s="10"/>
      <c r="B4231" s="10"/>
      <c r="C4231" s="59"/>
      <c r="D4231" s="87"/>
      <c r="E4231" s="89"/>
      <c r="F4231" s="89"/>
    </row>
    <row r="4232" spans="1:6" x14ac:dyDescent="0.25">
      <c r="A4232" s="10"/>
      <c r="B4232" s="10"/>
      <c r="C4232" s="59"/>
      <c r="D4232" s="87"/>
      <c r="E4232" s="89"/>
      <c r="F4232" s="89"/>
    </row>
    <row r="4233" spans="1:6" x14ac:dyDescent="0.25">
      <c r="A4233" s="10"/>
      <c r="B4233" s="10"/>
      <c r="C4233" s="59"/>
      <c r="D4233" s="87"/>
      <c r="E4233" s="89"/>
      <c r="F4233" s="89"/>
    </row>
    <row r="4234" spans="1:6" x14ac:dyDescent="0.25">
      <c r="A4234" s="10"/>
      <c r="B4234" s="10"/>
      <c r="C4234" s="59"/>
      <c r="D4234" s="87"/>
      <c r="E4234" s="89"/>
      <c r="F4234" s="89"/>
    </row>
    <row r="4235" spans="1:6" x14ac:dyDescent="0.25">
      <c r="A4235" s="10"/>
      <c r="B4235" s="10"/>
      <c r="C4235" s="59"/>
      <c r="D4235" s="87"/>
      <c r="E4235" s="89"/>
      <c r="F4235" s="89"/>
    </row>
    <row r="4236" spans="1:6" x14ac:dyDescent="0.25">
      <c r="A4236" s="10"/>
      <c r="B4236" s="10"/>
      <c r="C4236" s="59"/>
      <c r="D4236" s="87"/>
      <c r="E4236" s="89"/>
      <c r="F4236" s="89"/>
    </row>
    <row r="4237" spans="1:6" x14ac:dyDescent="0.25">
      <c r="A4237" s="10"/>
      <c r="B4237" s="10"/>
      <c r="C4237" s="59"/>
      <c r="D4237" s="87"/>
      <c r="E4237" s="89"/>
      <c r="F4237" s="89"/>
    </row>
    <row r="4238" spans="1:6" x14ac:dyDescent="0.25">
      <c r="A4238" s="10"/>
      <c r="B4238" s="10"/>
      <c r="C4238" s="59"/>
      <c r="D4238" s="87"/>
      <c r="E4238" s="89"/>
      <c r="F4238" s="89"/>
    </row>
    <row r="4239" spans="1:6" x14ac:dyDescent="0.25">
      <c r="A4239" s="10"/>
      <c r="B4239" s="10"/>
      <c r="C4239" s="59"/>
      <c r="D4239" s="87"/>
      <c r="E4239" s="89"/>
      <c r="F4239" s="89"/>
    </row>
    <row r="4240" spans="1:6" x14ac:dyDescent="0.25">
      <c r="A4240" s="10"/>
      <c r="B4240" s="10"/>
      <c r="C4240" s="59"/>
      <c r="D4240" s="87"/>
      <c r="E4240" s="89"/>
      <c r="F4240" s="89"/>
    </row>
    <row r="4241" spans="1:6" x14ac:dyDescent="0.25">
      <c r="A4241" s="10"/>
      <c r="B4241" s="10"/>
      <c r="C4241" s="59"/>
      <c r="D4241" s="87"/>
      <c r="E4241" s="89"/>
      <c r="F4241" s="89"/>
    </row>
    <row r="4242" spans="1:6" x14ac:dyDescent="0.25">
      <c r="A4242" s="10"/>
      <c r="B4242" s="10"/>
      <c r="C4242" s="59"/>
      <c r="D4242" s="87"/>
      <c r="E4242" s="89"/>
      <c r="F4242" s="89"/>
    </row>
    <row r="4243" spans="1:6" x14ac:dyDescent="0.25">
      <c r="A4243" s="10"/>
      <c r="B4243" s="10"/>
      <c r="C4243" s="59"/>
      <c r="D4243" s="87"/>
      <c r="E4243" s="89"/>
      <c r="F4243" s="89"/>
    </row>
    <row r="4244" spans="1:6" x14ac:dyDescent="0.25">
      <c r="A4244" s="10"/>
      <c r="B4244" s="10"/>
      <c r="C4244" s="59"/>
      <c r="D4244" s="87"/>
      <c r="E4244" s="89"/>
      <c r="F4244" s="89"/>
    </row>
    <row r="4245" spans="1:6" x14ac:dyDescent="0.25">
      <c r="A4245" s="10"/>
      <c r="B4245" s="10"/>
      <c r="C4245" s="59"/>
      <c r="D4245" s="87"/>
      <c r="E4245" s="89"/>
      <c r="F4245" s="89"/>
    </row>
    <row r="4246" spans="1:6" x14ac:dyDescent="0.25">
      <c r="A4246" s="10"/>
      <c r="B4246" s="10"/>
      <c r="C4246" s="59"/>
      <c r="D4246" s="87"/>
      <c r="E4246" s="89"/>
      <c r="F4246" s="89"/>
    </row>
    <row r="4247" spans="1:6" x14ac:dyDescent="0.25">
      <c r="A4247" s="10"/>
      <c r="B4247" s="10"/>
      <c r="C4247" s="59"/>
      <c r="D4247" s="87"/>
      <c r="E4247" s="89"/>
      <c r="F4247" s="89"/>
    </row>
    <row r="4248" spans="1:6" x14ac:dyDescent="0.25">
      <c r="A4248" s="10"/>
      <c r="B4248" s="10"/>
      <c r="C4248" s="59"/>
      <c r="D4248" s="87"/>
      <c r="E4248" s="89"/>
      <c r="F4248" s="89"/>
    </row>
    <row r="4249" spans="1:6" x14ac:dyDescent="0.25">
      <c r="A4249" s="10"/>
      <c r="B4249" s="10"/>
      <c r="C4249" s="59"/>
      <c r="D4249" s="87"/>
      <c r="E4249" s="89"/>
      <c r="F4249" s="89"/>
    </row>
    <row r="4250" spans="1:6" x14ac:dyDescent="0.25">
      <c r="A4250" s="10"/>
      <c r="B4250" s="10"/>
      <c r="C4250" s="59"/>
      <c r="D4250" s="87"/>
      <c r="E4250" s="89"/>
      <c r="F4250" s="89"/>
    </row>
    <row r="4251" spans="1:6" x14ac:dyDescent="0.25">
      <c r="A4251" s="10"/>
      <c r="B4251" s="10"/>
      <c r="C4251" s="59"/>
      <c r="D4251" s="87"/>
      <c r="E4251" s="89"/>
      <c r="F4251" s="89"/>
    </row>
    <row r="4252" spans="1:6" x14ac:dyDescent="0.25">
      <c r="A4252" s="10"/>
      <c r="B4252" s="10"/>
      <c r="C4252" s="59"/>
      <c r="D4252" s="87"/>
      <c r="E4252" s="89"/>
      <c r="F4252" s="89"/>
    </row>
    <row r="4253" spans="1:6" x14ac:dyDescent="0.25">
      <c r="A4253" s="10"/>
      <c r="B4253" s="10"/>
      <c r="C4253" s="59"/>
      <c r="D4253" s="87"/>
      <c r="E4253" s="89"/>
      <c r="F4253" s="89"/>
    </row>
    <row r="4254" spans="1:6" x14ac:dyDescent="0.25">
      <c r="A4254" s="10"/>
      <c r="B4254" s="10"/>
      <c r="C4254" s="59"/>
      <c r="D4254" s="87"/>
      <c r="E4254" s="89"/>
      <c r="F4254" s="89"/>
    </row>
    <row r="4255" spans="1:6" x14ac:dyDescent="0.25">
      <c r="A4255" s="10"/>
      <c r="B4255" s="10"/>
      <c r="C4255" s="59"/>
      <c r="D4255" s="87"/>
      <c r="E4255" s="89"/>
      <c r="F4255" s="89"/>
    </row>
    <row r="4256" spans="1:6" x14ac:dyDescent="0.25">
      <c r="A4256" s="10"/>
      <c r="B4256" s="10"/>
      <c r="C4256" s="59"/>
      <c r="D4256" s="87"/>
      <c r="E4256" s="89"/>
      <c r="F4256" s="89"/>
    </row>
    <row r="4257" spans="1:6" x14ac:dyDescent="0.25">
      <c r="A4257" s="10"/>
      <c r="B4257" s="10"/>
      <c r="C4257" s="59"/>
      <c r="D4257" s="87"/>
      <c r="E4257" s="89"/>
      <c r="F4257" s="89"/>
    </row>
    <row r="4258" spans="1:6" x14ac:dyDescent="0.25">
      <c r="A4258" s="10"/>
      <c r="B4258" s="10"/>
      <c r="C4258" s="59"/>
      <c r="D4258" s="87"/>
      <c r="E4258" s="89"/>
      <c r="F4258" s="89"/>
    </row>
    <row r="4259" spans="1:6" x14ac:dyDescent="0.25">
      <c r="A4259" s="10"/>
      <c r="B4259" s="10"/>
      <c r="C4259" s="59"/>
      <c r="D4259" s="87"/>
      <c r="E4259" s="89"/>
      <c r="F4259" s="89"/>
    </row>
    <row r="4260" spans="1:6" x14ac:dyDescent="0.25">
      <c r="A4260" s="10"/>
      <c r="B4260" s="10"/>
      <c r="C4260" s="59"/>
      <c r="D4260" s="87"/>
      <c r="E4260" s="89"/>
      <c r="F4260" s="89"/>
    </row>
    <row r="4261" spans="1:6" x14ac:dyDescent="0.25">
      <c r="A4261" s="10"/>
      <c r="B4261" s="10"/>
      <c r="C4261" s="59"/>
      <c r="D4261" s="87"/>
      <c r="E4261" s="89"/>
      <c r="F4261" s="89"/>
    </row>
    <row r="4262" spans="1:6" x14ac:dyDescent="0.25">
      <c r="A4262" s="10"/>
      <c r="B4262" s="10"/>
      <c r="C4262" s="59"/>
      <c r="D4262" s="87"/>
      <c r="E4262" s="89"/>
      <c r="F4262" s="89"/>
    </row>
    <row r="4263" spans="1:6" x14ac:dyDescent="0.25">
      <c r="A4263" s="10"/>
      <c r="B4263" s="10"/>
      <c r="C4263" s="59"/>
      <c r="D4263" s="87"/>
      <c r="E4263" s="89"/>
      <c r="F4263" s="89"/>
    </row>
    <row r="4264" spans="1:6" x14ac:dyDescent="0.25">
      <c r="A4264" s="10"/>
      <c r="B4264" s="10"/>
      <c r="C4264" s="59"/>
      <c r="D4264" s="87"/>
      <c r="E4264" s="89"/>
      <c r="F4264" s="89"/>
    </row>
    <row r="4265" spans="1:6" x14ac:dyDescent="0.25">
      <c r="A4265" s="10"/>
      <c r="B4265" s="10"/>
      <c r="C4265" s="59"/>
      <c r="D4265" s="87"/>
      <c r="E4265" s="89"/>
      <c r="F4265" s="89"/>
    </row>
    <row r="4266" spans="1:6" x14ac:dyDescent="0.25">
      <c r="A4266" s="10"/>
      <c r="B4266" s="10"/>
      <c r="C4266" s="59"/>
      <c r="D4266" s="87"/>
      <c r="E4266" s="89"/>
      <c r="F4266" s="89"/>
    </row>
    <row r="4267" spans="1:6" x14ac:dyDescent="0.25">
      <c r="A4267" s="10"/>
      <c r="B4267" s="10"/>
      <c r="C4267" s="59"/>
      <c r="D4267" s="87"/>
      <c r="E4267" s="89"/>
      <c r="F4267" s="89"/>
    </row>
    <row r="4268" spans="1:6" x14ac:dyDescent="0.25">
      <c r="A4268" s="10"/>
      <c r="B4268" s="10"/>
      <c r="C4268" s="59"/>
      <c r="D4268" s="87"/>
      <c r="E4268" s="89"/>
      <c r="F4268" s="89"/>
    </row>
    <row r="4269" spans="1:6" x14ac:dyDescent="0.25">
      <c r="A4269" s="10"/>
      <c r="B4269" s="10"/>
      <c r="C4269" s="59"/>
      <c r="D4269" s="87"/>
      <c r="E4269" s="89"/>
      <c r="F4269" s="89"/>
    </row>
    <row r="4270" spans="1:6" x14ac:dyDescent="0.25">
      <c r="A4270" s="10"/>
      <c r="B4270" s="10"/>
      <c r="C4270" s="59"/>
      <c r="D4270" s="87"/>
      <c r="E4270" s="89"/>
      <c r="F4270" s="89"/>
    </row>
    <row r="4271" spans="1:6" x14ac:dyDescent="0.25">
      <c r="A4271" s="10"/>
      <c r="B4271" s="10"/>
      <c r="C4271" s="59"/>
      <c r="D4271" s="87"/>
      <c r="E4271" s="89"/>
      <c r="F4271" s="89"/>
    </row>
    <row r="4272" spans="1:6" x14ac:dyDescent="0.25">
      <c r="A4272" s="10"/>
      <c r="B4272" s="10"/>
      <c r="C4272" s="59"/>
      <c r="D4272" s="87"/>
      <c r="E4272" s="89"/>
      <c r="F4272" s="89"/>
    </row>
    <row r="4273" spans="1:6" x14ac:dyDescent="0.25">
      <c r="A4273" s="10"/>
      <c r="B4273" s="10"/>
      <c r="C4273" s="59"/>
      <c r="D4273" s="87"/>
      <c r="E4273" s="89"/>
      <c r="F4273" s="89"/>
    </row>
    <row r="4274" spans="1:6" x14ac:dyDescent="0.25">
      <c r="A4274" s="10"/>
      <c r="B4274" s="10"/>
      <c r="C4274" s="59"/>
      <c r="D4274" s="87"/>
      <c r="E4274" s="89"/>
      <c r="F4274" s="89"/>
    </row>
    <row r="4275" spans="1:6" x14ac:dyDescent="0.25">
      <c r="A4275" s="10"/>
      <c r="B4275" s="10"/>
      <c r="C4275" s="59"/>
      <c r="D4275" s="87"/>
      <c r="E4275" s="89"/>
      <c r="F4275" s="89"/>
    </row>
    <row r="4276" spans="1:6" x14ac:dyDescent="0.25">
      <c r="A4276" s="10"/>
      <c r="B4276" s="10"/>
      <c r="C4276" s="59"/>
      <c r="D4276" s="87"/>
      <c r="E4276" s="89"/>
      <c r="F4276" s="89"/>
    </row>
    <row r="4277" spans="1:6" x14ac:dyDescent="0.25">
      <c r="A4277" s="10"/>
      <c r="B4277" s="10"/>
      <c r="C4277" s="59"/>
      <c r="D4277" s="87"/>
      <c r="E4277" s="89"/>
      <c r="F4277" s="89"/>
    </row>
    <row r="4278" spans="1:6" x14ac:dyDescent="0.25">
      <c r="A4278" s="10"/>
      <c r="B4278" s="10"/>
      <c r="C4278" s="59"/>
      <c r="D4278" s="87"/>
      <c r="E4278" s="89"/>
      <c r="F4278" s="89"/>
    </row>
    <row r="4279" spans="1:6" x14ac:dyDescent="0.25">
      <c r="A4279" s="10"/>
      <c r="B4279" s="10"/>
      <c r="C4279" s="59"/>
      <c r="D4279" s="87"/>
      <c r="E4279" s="89"/>
      <c r="F4279" s="89"/>
    </row>
    <row r="4280" spans="1:6" x14ac:dyDescent="0.25">
      <c r="A4280" s="10"/>
      <c r="B4280" s="10"/>
      <c r="C4280" s="59"/>
      <c r="D4280" s="87"/>
      <c r="E4280" s="89"/>
      <c r="F4280" s="89"/>
    </row>
    <row r="4281" spans="1:6" x14ac:dyDescent="0.25">
      <c r="A4281" s="10"/>
      <c r="B4281" s="10"/>
      <c r="C4281" s="59"/>
      <c r="D4281" s="87"/>
      <c r="E4281" s="89"/>
      <c r="F4281" s="89"/>
    </row>
    <row r="4282" spans="1:6" x14ac:dyDescent="0.25">
      <c r="A4282" s="10"/>
      <c r="B4282" s="10"/>
      <c r="C4282" s="59"/>
      <c r="D4282" s="87"/>
      <c r="E4282" s="89"/>
      <c r="F4282" s="89"/>
    </row>
    <row r="4283" spans="1:6" x14ac:dyDescent="0.25">
      <c r="A4283" s="10"/>
      <c r="B4283" s="10"/>
      <c r="C4283" s="59"/>
      <c r="D4283" s="87"/>
      <c r="E4283" s="89"/>
      <c r="F4283" s="89"/>
    </row>
    <row r="4284" spans="1:6" x14ac:dyDescent="0.25">
      <c r="A4284" s="10"/>
      <c r="B4284" s="10"/>
      <c r="C4284" s="59"/>
      <c r="D4284" s="87"/>
      <c r="E4284" s="89"/>
      <c r="F4284" s="89"/>
    </row>
    <row r="4285" spans="1:6" x14ac:dyDescent="0.25">
      <c r="A4285" s="10"/>
      <c r="B4285" s="10"/>
      <c r="C4285" s="59"/>
      <c r="D4285" s="87"/>
      <c r="E4285" s="89"/>
      <c r="F4285" s="89"/>
    </row>
    <row r="4286" spans="1:6" x14ac:dyDescent="0.25">
      <c r="A4286" s="10"/>
      <c r="B4286" s="10"/>
      <c r="C4286" s="59"/>
      <c r="D4286" s="87"/>
      <c r="E4286" s="89"/>
      <c r="F4286" s="89"/>
    </row>
    <row r="4287" spans="1:6" x14ac:dyDescent="0.25">
      <c r="A4287" s="10"/>
      <c r="B4287" s="10"/>
      <c r="C4287" s="59"/>
      <c r="D4287" s="87"/>
      <c r="E4287" s="89"/>
      <c r="F4287" s="89"/>
    </row>
    <row r="4288" spans="1:6" x14ac:dyDescent="0.25">
      <c r="A4288" s="10"/>
      <c r="B4288" s="10"/>
      <c r="C4288" s="59"/>
      <c r="D4288" s="87"/>
      <c r="E4288" s="89"/>
      <c r="F4288" s="89"/>
    </row>
    <row r="4289" spans="1:6" x14ac:dyDescent="0.25">
      <c r="A4289" s="10"/>
      <c r="B4289" s="10"/>
      <c r="C4289" s="59"/>
      <c r="D4289" s="87"/>
      <c r="E4289" s="89"/>
      <c r="F4289" s="89"/>
    </row>
    <row r="4290" spans="1:6" x14ac:dyDescent="0.25">
      <c r="A4290" s="10"/>
      <c r="B4290" s="10"/>
      <c r="C4290" s="59"/>
      <c r="D4290" s="87"/>
      <c r="E4290" s="89"/>
      <c r="F4290" s="89"/>
    </row>
    <row r="4291" spans="1:6" x14ac:dyDescent="0.25">
      <c r="A4291" s="10"/>
      <c r="B4291" s="10"/>
      <c r="C4291" s="59"/>
      <c r="D4291" s="87"/>
      <c r="E4291" s="89"/>
      <c r="F4291" s="89"/>
    </row>
    <row r="4292" spans="1:6" x14ac:dyDescent="0.25">
      <c r="A4292" s="10"/>
      <c r="B4292" s="10"/>
      <c r="C4292" s="59"/>
      <c r="D4292" s="87"/>
      <c r="E4292" s="89"/>
      <c r="F4292" s="89"/>
    </row>
    <row r="4293" spans="1:6" x14ac:dyDescent="0.25">
      <c r="A4293" s="10"/>
      <c r="B4293" s="10"/>
      <c r="C4293" s="59"/>
      <c r="D4293" s="87"/>
      <c r="E4293" s="89"/>
      <c r="F4293" s="89"/>
    </row>
    <row r="4294" spans="1:6" x14ac:dyDescent="0.25">
      <c r="A4294" s="10"/>
      <c r="B4294" s="10"/>
      <c r="C4294" s="59"/>
      <c r="D4294" s="87"/>
      <c r="E4294" s="89"/>
      <c r="F4294" s="89"/>
    </row>
    <row r="4295" spans="1:6" x14ac:dyDescent="0.25">
      <c r="A4295" s="10"/>
      <c r="B4295" s="10"/>
      <c r="C4295" s="59"/>
      <c r="D4295" s="87"/>
      <c r="E4295" s="89"/>
      <c r="F4295" s="89"/>
    </row>
    <row r="4296" spans="1:6" x14ac:dyDescent="0.25">
      <c r="A4296" s="10"/>
      <c r="B4296" s="10"/>
      <c r="C4296" s="59"/>
      <c r="D4296" s="87"/>
      <c r="E4296" s="89"/>
      <c r="F4296" s="89"/>
    </row>
    <row r="4297" spans="1:6" x14ac:dyDescent="0.25">
      <c r="A4297" s="10"/>
      <c r="B4297" s="10"/>
      <c r="C4297" s="59"/>
      <c r="D4297" s="87"/>
      <c r="E4297" s="89"/>
      <c r="F4297" s="89"/>
    </row>
    <row r="4298" spans="1:6" x14ac:dyDescent="0.25">
      <c r="A4298" s="10"/>
      <c r="B4298" s="10"/>
      <c r="C4298" s="59"/>
      <c r="D4298" s="87"/>
      <c r="E4298" s="89"/>
      <c r="F4298" s="89"/>
    </row>
    <row r="4299" spans="1:6" x14ac:dyDescent="0.25">
      <c r="A4299" s="10"/>
      <c r="B4299" s="10"/>
      <c r="C4299" s="59"/>
      <c r="D4299" s="87"/>
      <c r="E4299" s="89"/>
      <c r="F4299" s="89"/>
    </row>
    <row r="4300" spans="1:6" x14ac:dyDescent="0.25">
      <c r="A4300" s="10"/>
      <c r="B4300" s="10"/>
      <c r="C4300" s="59"/>
      <c r="D4300" s="87"/>
      <c r="E4300" s="89"/>
      <c r="F4300" s="89"/>
    </row>
    <row r="4301" spans="1:6" x14ac:dyDescent="0.25">
      <c r="A4301" s="10"/>
      <c r="B4301" s="10"/>
      <c r="C4301" s="59"/>
      <c r="D4301" s="87"/>
      <c r="E4301" s="89"/>
      <c r="F4301" s="89"/>
    </row>
    <row r="4302" spans="1:6" x14ac:dyDescent="0.25">
      <c r="A4302" s="10"/>
      <c r="B4302" s="10"/>
      <c r="C4302" s="59"/>
      <c r="D4302" s="87"/>
      <c r="E4302" s="89"/>
      <c r="F4302" s="89"/>
    </row>
    <row r="4303" spans="1:6" x14ac:dyDescent="0.25">
      <c r="A4303" s="10"/>
      <c r="B4303" s="10"/>
      <c r="C4303" s="59"/>
      <c r="D4303" s="87"/>
      <c r="E4303" s="89"/>
      <c r="F4303" s="89"/>
    </row>
    <row r="4304" spans="1:6" x14ac:dyDescent="0.25">
      <c r="A4304" s="10"/>
      <c r="B4304" s="10"/>
      <c r="C4304" s="59"/>
      <c r="D4304" s="87"/>
      <c r="E4304" s="89"/>
      <c r="F4304" s="89"/>
    </row>
    <row r="4305" spans="1:6" x14ac:dyDescent="0.25">
      <c r="A4305" s="10"/>
      <c r="B4305" s="10"/>
      <c r="C4305" s="59"/>
      <c r="D4305" s="87"/>
      <c r="E4305" s="89"/>
      <c r="F4305" s="89"/>
    </row>
    <row r="4306" spans="1:6" x14ac:dyDescent="0.25">
      <c r="A4306" s="10"/>
      <c r="B4306" s="10"/>
      <c r="C4306" s="59"/>
      <c r="D4306" s="87"/>
      <c r="E4306" s="89"/>
      <c r="F4306" s="89"/>
    </row>
    <row r="4307" spans="1:6" x14ac:dyDescent="0.25">
      <c r="A4307" s="10"/>
      <c r="B4307" s="10"/>
      <c r="C4307" s="59"/>
      <c r="D4307" s="87"/>
      <c r="E4307" s="89"/>
      <c r="F4307" s="89"/>
    </row>
    <row r="4308" spans="1:6" x14ac:dyDescent="0.25">
      <c r="A4308" s="10"/>
      <c r="B4308" s="10"/>
      <c r="C4308" s="59"/>
      <c r="D4308" s="87"/>
      <c r="E4308" s="89"/>
      <c r="F4308" s="89"/>
    </row>
    <row r="4309" spans="1:6" x14ac:dyDescent="0.25">
      <c r="A4309" s="10"/>
      <c r="B4309" s="10"/>
      <c r="C4309" s="59"/>
      <c r="D4309" s="87"/>
      <c r="E4309" s="89"/>
      <c r="F4309" s="89"/>
    </row>
    <row r="4310" spans="1:6" x14ac:dyDescent="0.25">
      <c r="A4310" s="10"/>
      <c r="B4310" s="10"/>
      <c r="C4310" s="59"/>
      <c r="D4310" s="87"/>
      <c r="E4310" s="89"/>
      <c r="F4310" s="89"/>
    </row>
    <row r="4311" spans="1:6" x14ac:dyDescent="0.25">
      <c r="A4311" s="10"/>
      <c r="B4311" s="10"/>
      <c r="C4311" s="59"/>
      <c r="D4311" s="87"/>
      <c r="E4311" s="89"/>
      <c r="F4311" s="89"/>
    </row>
    <row r="4312" spans="1:6" x14ac:dyDescent="0.25">
      <c r="A4312" s="10"/>
      <c r="B4312" s="10"/>
      <c r="C4312" s="59"/>
      <c r="D4312" s="87"/>
      <c r="E4312" s="89"/>
      <c r="F4312" s="89"/>
    </row>
    <row r="4313" spans="1:6" x14ac:dyDescent="0.25">
      <c r="A4313" s="10"/>
      <c r="B4313" s="10"/>
      <c r="C4313" s="59"/>
      <c r="D4313" s="87"/>
      <c r="E4313" s="89"/>
      <c r="F4313" s="89"/>
    </row>
    <row r="4314" spans="1:6" x14ac:dyDescent="0.25">
      <c r="A4314" s="10"/>
      <c r="B4314" s="10"/>
      <c r="C4314" s="59"/>
      <c r="D4314" s="87"/>
      <c r="E4314" s="89"/>
      <c r="F4314" s="89"/>
    </row>
    <row r="4315" spans="1:6" x14ac:dyDescent="0.25">
      <c r="A4315" s="10"/>
      <c r="B4315" s="10"/>
      <c r="C4315" s="59"/>
      <c r="D4315" s="87"/>
      <c r="E4315" s="89"/>
      <c r="F4315" s="89"/>
    </row>
    <row r="4316" spans="1:6" x14ac:dyDescent="0.25">
      <c r="A4316" s="10"/>
      <c r="B4316" s="10"/>
      <c r="C4316" s="59"/>
      <c r="D4316" s="87"/>
      <c r="E4316" s="89"/>
      <c r="F4316" s="89"/>
    </row>
    <row r="4317" spans="1:6" x14ac:dyDescent="0.25">
      <c r="A4317" s="10"/>
      <c r="B4317" s="10"/>
      <c r="C4317" s="59"/>
      <c r="D4317" s="87"/>
      <c r="E4317" s="89"/>
      <c r="F4317" s="89"/>
    </row>
    <row r="4318" spans="1:6" x14ac:dyDescent="0.25">
      <c r="A4318" s="10"/>
      <c r="B4318" s="10"/>
      <c r="C4318" s="59"/>
      <c r="D4318" s="87"/>
      <c r="E4318" s="89"/>
      <c r="F4318" s="89"/>
    </row>
    <row r="4319" spans="1:6" x14ac:dyDescent="0.25">
      <c r="A4319" s="10"/>
      <c r="B4319" s="10"/>
      <c r="C4319" s="59"/>
      <c r="D4319" s="87"/>
      <c r="E4319" s="89"/>
      <c r="F4319" s="89"/>
    </row>
    <row r="4320" spans="1:6" x14ac:dyDescent="0.25">
      <c r="A4320" s="10"/>
      <c r="B4320" s="10"/>
      <c r="C4320" s="59"/>
      <c r="D4320" s="87"/>
      <c r="E4320" s="89"/>
      <c r="F4320" s="89"/>
    </row>
    <row r="4321" spans="1:6" x14ac:dyDescent="0.25">
      <c r="A4321" s="10"/>
      <c r="B4321" s="10"/>
      <c r="C4321" s="59"/>
      <c r="D4321" s="87"/>
      <c r="E4321" s="89"/>
      <c r="F4321" s="89"/>
    </row>
    <row r="4322" spans="1:6" x14ac:dyDescent="0.25">
      <c r="A4322" s="10"/>
      <c r="B4322" s="10"/>
      <c r="C4322" s="59"/>
      <c r="D4322" s="87"/>
      <c r="E4322" s="89"/>
      <c r="F4322" s="89"/>
    </row>
    <row r="4323" spans="1:6" x14ac:dyDescent="0.25">
      <c r="A4323" s="10"/>
      <c r="B4323" s="10"/>
      <c r="C4323" s="59"/>
      <c r="D4323" s="87"/>
      <c r="E4323" s="89"/>
      <c r="F4323" s="89"/>
    </row>
    <row r="4324" spans="1:6" x14ac:dyDescent="0.25">
      <c r="A4324" s="10"/>
      <c r="B4324" s="10"/>
      <c r="C4324" s="59"/>
      <c r="D4324" s="87"/>
      <c r="E4324" s="89"/>
      <c r="F4324" s="89"/>
    </row>
    <row r="4325" spans="1:6" x14ac:dyDescent="0.25">
      <c r="A4325" s="10"/>
      <c r="B4325" s="10"/>
      <c r="C4325" s="59"/>
      <c r="D4325" s="87"/>
      <c r="E4325" s="89"/>
      <c r="F4325" s="89"/>
    </row>
    <row r="4326" spans="1:6" x14ac:dyDescent="0.25">
      <c r="A4326" s="10"/>
      <c r="B4326" s="10"/>
      <c r="C4326" s="59"/>
      <c r="D4326" s="87"/>
      <c r="E4326" s="89"/>
      <c r="F4326" s="89"/>
    </row>
    <row r="4327" spans="1:6" x14ac:dyDescent="0.25">
      <c r="A4327" s="10"/>
      <c r="B4327" s="10"/>
      <c r="C4327" s="59"/>
      <c r="D4327" s="87"/>
      <c r="E4327" s="89"/>
      <c r="F4327" s="89"/>
    </row>
    <row r="4328" spans="1:6" x14ac:dyDescent="0.25">
      <c r="A4328" s="10"/>
      <c r="B4328" s="10"/>
      <c r="C4328" s="59"/>
      <c r="D4328" s="87"/>
      <c r="E4328" s="89"/>
      <c r="F4328" s="89"/>
    </row>
    <row r="4329" spans="1:6" x14ac:dyDescent="0.25">
      <c r="A4329" s="10"/>
      <c r="B4329" s="10"/>
      <c r="C4329" s="59"/>
      <c r="D4329" s="87"/>
      <c r="E4329" s="89"/>
      <c r="F4329" s="89"/>
    </row>
    <row r="4330" spans="1:6" x14ac:dyDescent="0.25">
      <c r="A4330" s="10"/>
      <c r="B4330" s="10"/>
      <c r="C4330" s="59"/>
      <c r="D4330" s="87"/>
      <c r="E4330" s="89"/>
      <c r="F4330" s="89"/>
    </row>
    <row r="4331" spans="1:6" x14ac:dyDescent="0.25">
      <c r="A4331" s="10"/>
      <c r="B4331" s="10"/>
      <c r="C4331" s="59"/>
      <c r="D4331" s="87"/>
      <c r="E4331" s="89"/>
      <c r="F4331" s="89"/>
    </row>
    <row r="4332" spans="1:6" x14ac:dyDescent="0.25">
      <c r="A4332" s="10"/>
      <c r="B4332" s="10"/>
      <c r="C4332" s="59"/>
      <c r="D4332" s="87"/>
      <c r="E4332" s="89"/>
      <c r="F4332" s="89"/>
    </row>
    <row r="4333" spans="1:6" x14ac:dyDescent="0.25">
      <c r="A4333" s="10"/>
      <c r="B4333" s="10"/>
      <c r="C4333" s="59"/>
      <c r="D4333" s="87"/>
      <c r="E4333" s="89"/>
      <c r="F4333" s="89"/>
    </row>
    <row r="4334" spans="1:6" x14ac:dyDescent="0.25">
      <c r="A4334" s="10"/>
      <c r="B4334" s="10"/>
      <c r="C4334" s="59"/>
      <c r="D4334" s="87"/>
      <c r="E4334" s="89"/>
      <c r="F4334" s="89"/>
    </row>
    <row r="4335" spans="1:6" x14ac:dyDescent="0.25">
      <c r="A4335" s="10"/>
      <c r="B4335" s="10"/>
      <c r="C4335" s="59"/>
      <c r="D4335" s="87"/>
      <c r="E4335" s="89"/>
      <c r="F4335" s="89"/>
    </row>
    <row r="4336" spans="1:6" x14ac:dyDescent="0.25">
      <c r="A4336" s="10"/>
      <c r="B4336" s="10"/>
      <c r="C4336" s="59"/>
      <c r="D4336" s="87"/>
      <c r="E4336" s="89"/>
      <c r="F4336" s="89"/>
    </row>
    <row r="4337" spans="1:6" x14ac:dyDescent="0.25">
      <c r="A4337" s="10"/>
      <c r="B4337" s="10"/>
      <c r="C4337" s="59"/>
      <c r="D4337" s="87"/>
      <c r="E4337" s="89"/>
      <c r="F4337" s="89"/>
    </row>
    <row r="4338" spans="1:6" x14ac:dyDescent="0.25">
      <c r="A4338" s="10"/>
      <c r="B4338" s="10"/>
      <c r="C4338" s="59"/>
      <c r="D4338" s="87"/>
      <c r="E4338" s="89"/>
      <c r="F4338" s="89"/>
    </row>
    <row r="4339" spans="1:6" x14ac:dyDescent="0.25">
      <c r="A4339" s="10"/>
      <c r="B4339" s="10"/>
      <c r="C4339" s="59"/>
      <c r="D4339" s="87"/>
      <c r="E4339" s="89"/>
      <c r="F4339" s="89"/>
    </row>
    <row r="4340" spans="1:6" x14ac:dyDescent="0.25">
      <c r="A4340" s="10"/>
      <c r="B4340" s="10"/>
      <c r="C4340" s="59"/>
      <c r="D4340" s="87"/>
      <c r="E4340" s="89"/>
      <c r="F4340" s="89"/>
    </row>
    <row r="4341" spans="1:6" x14ac:dyDescent="0.25">
      <c r="A4341" s="10"/>
      <c r="B4341" s="10"/>
      <c r="C4341" s="59"/>
      <c r="D4341" s="87"/>
      <c r="E4341" s="89"/>
      <c r="F4341" s="89"/>
    </row>
    <row r="4342" spans="1:6" x14ac:dyDescent="0.25">
      <c r="A4342" s="10"/>
      <c r="B4342" s="10"/>
      <c r="C4342" s="59"/>
      <c r="D4342" s="87"/>
      <c r="E4342" s="89"/>
      <c r="F4342" s="89"/>
    </row>
    <row r="4343" spans="1:6" x14ac:dyDescent="0.25">
      <c r="A4343" s="10"/>
      <c r="B4343" s="10"/>
      <c r="C4343" s="59"/>
      <c r="D4343" s="87"/>
      <c r="E4343" s="89"/>
      <c r="F4343" s="89"/>
    </row>
    <row r="4344" spans="1:6" x14ac:dyDescent="0.25">
      <c r="A4344" s="10"/>
      <c r="B4344" s="10"/>
      <c r="C4344" s="59"/>
      <c r="D4344" s="87"/>
      <c r="E4344" s="89"/>
      <c r="F4344" s="89"/>
    </row>
    <row r="4345" spans="1:6" x14ac:dyDescent="0.25">
      <c r="A4345" s="10"/>
      <c r="B4345" s="10"/>
      <c r="C4345" s="59"/>
      <c r="D4345" s="87"/>
      <c r="E4345" s="89"/>
      <c r="F4345" s="89"/>
    </row>
    <row r="4346" spans="1:6" x14ac:dyDescent="0.25">
      <c r="A4346" s="10"/>
      <c r="B4346" s="10"/>
      <c r="C4346" s="59"/>
      <c r="D4346" s="87"/>
      <c r="E4346" s="89"/>
      <c r="F4346" s="89"/>
    </row>
    <row r="4347" spans="1:6" x14ac:dyDescent="0.25">
      <c r="A4347" s="10"/>
      <c r="B4347" s="10"/>
      <c r="C4347" s="59"/>
      <c r="D4347" s="87"/>
      <c r="E4347" s="89"/>
      <c r="F4347" s="89"/>
    </row>
    <row r="4348" spans="1:6" x14ac:dyDescent="0.25">
      <c r="A4348" s="10"/>
      <c r="B4348" s="10"/>
      <c r="C4348" s="59"/>
      <c r="D4348" s="87"/>
      <c r="E4348" s="89"/>
      <c r="F4348" s="89"/>
    </row>
    <row r="4349" spans="1:6" x14ac:dyDescent="0.25">
      <c r="A4349" s="10"/>
      <c r="B4349" s="10"/>
      <c r="C4349" s="59"/>
      <c r="D4349" s="87"/>
      <c r="E4349" s="89"/>
      <c r="F4349" s="89"/>
    </row>
    <row r="4350" spans="1:6" x14ac:dyDescent="0.25">
      <c r="A4350" s="10"/>
      <c r="B4350" s="10"/>
      <c r="C4350" s="59"/>
      <c r="D4350" s="87"/>
      <c r="E4350" s="89"/>
      <c r="F4350" s="89"/>
    </row>
    <row r="4351" spans="1:6" x14ac:dyDescent="0.25">
      <c r="A4351" s="10"/>
      <c r="B4351" s="10"/>
      <c r="C4351" s="59"/>
      <c r="D4351" s="87"/>
      <c r="E4351" s="89"/>
      <c r="F4351" s="89"/>
    </row>
    <row r="4352" spans="1:6" x14ac:dyDescent="0.25">
      <c r="A4352" s="10"/>
      <c r="B4352" s="10"/>
      <c r="C4352" s="59"/>
      <c r="D4352" s="87"/>
      <c r="E4352" s="89"/>
      <c r="F4352" s="89"/>
    </row>
    <row r="4353" spans="1:6" x14ac:dyDescent="0.25">
      <c r="A4353" s="10"/>
      <c r="B4353" s="10"/>
      <c r="C4353" s="59"/>
      <c r="D4353" s="87"/>
      <c r="E4353" s="89"/>
      <c r="F4353" s="89"/>
    </row>
    <row r="4354" spans="1:6" x14ac:dyDescent="0.25">
      <c r="A4354" s="10"/>
      <c r="B4354" s="10"/>
      <c r="C4354" s="59"/>
      <c r="D4354" s="87"/>
      <c r="E4354" s="89"/>
      <c r="F4354" s="89"/>
    </row>
    <row r="4355" spans="1:6" x14ac:dyDescent="0.25">
      <c r="A4355" s="10"/>
      <c r="B4355" s="10"/>
      <c r="C4355" s="59"/>
      <c r="D4355" s="87"/>
      <c r="E4355" s="89"/>
      <c r="F4355" s="89"/>
    </row>
    <row r="4356" spans="1:6" x14ac:dyDescent="0.25">
      <c r="A4356" s="10"/>
      <c r="B4356" s="10"/>
      <c r="C4356" s="59"/>
      <c r="D4356" s="87"/>
      <c r="E4356" s="89"/>
      <c r="F4356" s="89"/>
    </row>
    <row r="4357" spans="1:6" x14ac:dyDescent="0.25">
      <c r="A4357" s="10"/>
      <c r="B4357" s="10"/>
      <c r="C4357" s="59"/>
      <c r="D4357" s="87"/>
      <c r="E4357" s="89"/>
      <c r="F4357" s="89"/>
    </row>
    <row r="4358" spans="1:6" x14ac:dyDescent="0.25">
      <c r="A4358" s="10"/>
      <c r="B4358" s="10"/>
      <c r="C4358" s="59"/>
      <c r="D4358" s="87"/>
      <c r="E4358" s="89"/>
      <c r="F4358" s="89"/>
    </row>
    <row r="4359" spans="1:6" x14ac:dyDescent="0.25">
      <c r="A4359" s="10"/>
      <c r="B4359" s="10"/>
      <c r="C4359" s="59"/>
      <c r="D4359" s="87"/>
      <c r="E4359" s="89"/>
      <c r="F4359" s="89"/>
    </row>
    <row r="4360" spans="1:6" x14ac:dyDescent="0.25">
      <c r="A4360" s="10"/>
      <c r="B4360" s="10"/>
      <c r="C4360" s="59"/>
      <c r="D4360" s="87"/>
      <c r="E4360" s="89"/>
      <c r="F4360" s="89"/>
    </row>
    <row r="4361" spans="1:6" x14ac:dyDescent="0.25">
      <c r="A4361" s="10"/>
      <c r="B4361" s="10"/>
      <c r="C4361" s="59"/>
      <c r="D4361" s="87"/>
      <c r="E4361" s="89"/>
      <c r="F4361" s="89"/>
    </row>
    <row r="4362" spans="1:6" x14ac:dyDescent="0.25">
      <c r="A4362" s="10"/>
      <c r="B4362" s="10"/>
      <c r="C4362" s="59"/>
      <c r="D4362" s="87"/>
      <c r="E4362" s="89"/>
      <c r="F4362" s="89"/>
    </row>
    <row r="4363" spans="1:6" x14ac:dyDescent="0.25">
      <c r="A4363" s="10"/>
      <c r="B4363" s="10"/>
      <c r="C4363" s="59"/>
      <c r="D4363" s="87"/>
      <c r="E4363" s="89"/>
      <c r="F4363" s="89"/>
    </row>
    <row r="4364" spans="1:6" x14ac:dyDescent="0.25">
      <c r="A4364" s="10"/>
      <c r="B4364" s="10"/>
      <c r="C4364" s="59"/>
      <c r="D4364" s="87"/>
      <c r="E4364" s="89"/>
      <c r="F4364" s="89"/>
    </row>
    <row r="4365" spans="1:6" x14ac:dyDescent="0.25">
      <c r="A4365" s="10"/>
      <c r="B4365" s="10"/>
      <c r="C4365" s="59"/>
      <c r="D4365" s="87"/>
      <c r="E4365" s="89"/>
      <c r="F4365" s="89"/>
    </row>
    <row r="4366" spans="1:6" x14ac:dyDescent="0.25">
      <c r="A4366" s="10"/>
      <c r="B4366" s="10"/>
      <c r="C4366" s="59"/>
      <c r="D4366" s="87"/>
      <c r="E4366" s="89"/>
      <c r="F4366" s="89"/>
    </row>
    <row r="4367" spans="1:6" x14ac:dyDescent="0.25">
      <c r="A4367" s="10"/>
      <c r="B4367" s="10"/>
      <c r="C4367" s="59"/>
      <c r="D4367" s="87"/>
      <c r="E4367" s="89"/>
      <c r="F4367" s="89"/>
    </row>
    <row r="4368" spans="1:6" x14ac:dyDescent="0.25">
      <c r="A4368" s="10"/>
      <c r="B4368" s="10"/>
      <c r="C4368" s="59"/>
      <c r="D4368" s="87"/>
      <c r="E4368" s="89"/>
      <c r="F4368" s="89"/>
    </row>
    <row r="4369" spans="1:6" x14ac:dyDescent="0.25">
      <c r="A4369" s="10"/>
      <c r="B4369" s="10"/>
      <c r="C4369" s="59"/>
      <c r="D4369" s="87"/>
      <c r="E4369" s="89"/>
      <c r="F4369" s="89"/>
    </row>
    <row r="4370" spans="1:6" x14ac:dyDescent="0.25">
      <c r="A4370" s="10"/>
      <c r="B4370" s="10"/>
      <c r="C4370" s="59"/>
      <c r="D4370" s="87"/>
      <c r="E4370" s="89"/>
      <c r="F4370" s="89"/>
    </row>
    <row r="4371" spans="1:6" x14ac:dyDescent="0.25">
      <c r="A4371" s="10"/>
      <c r="B4371" s="10"/>
      <c r="C4371" s="59"/>
      <c r="D4371" s="87"/>
      <c r="E4371" s="89"/>
      <c r="F4371" s="89"/>
    </row>
    <row r="4372" spans="1:6" x14ac:dyDescent="0.25">
      <c r="A4372" s="10"/>
      <c r="B4372" s="10"/>
      <c r="C4372" s="59"/>
      <c r="D4372" s="87"/>
      <c r="E4372" s="89"/>
      <c r="F4372" s="89"/>
    </row>
    <row r="4373" spans="1:6" x14ac:dyDescent="0.25">
      <c r="A4373" s="10"/>
      <c r="B4373" s="10"/>
      <c r="C4373" s="59"/>
      <c r="D4373" s="87"/>
      <c r="E4373" s="89"/>
      <c r="F4373" s="89"/>
    </row>
    <row r="4374" spans="1:6" x14ac:dyDescent="0.25">
      <c r="A4374" s="10"/>
      <c r="B4374" s="10"/>
      <c r="C4374" s="59"/>
      <c r="D4374" s="87"/>
      <c r="E4374" s="89"/>
      <c r="F4374" s="89"/>
    </row>
    <row r="4375" spans="1:6" x14ac:dyDescent="0.25">
      <c r="A4375" s="10"/>
      <c r="B4375" s="10"/>
      <c r="C4375" s="59"/>
      <c r="D4375" s="87"/>
      <c r="E4375" s="89"/>
      <c r="F4375" s="89"/>
    </row>
    <row r="4376" spans="1:6" x14ac:dyDescent="0.25">
      <c r="A4376" s="10"/>
      <c r="B4376" s="10"/>
      <c r="C4376" s="59"/>
      <c r="D4376" s="87"/>
      <c r="E4376" s="89"/>
      <c r="F4376" s="89"/>
    </row>
    <row r="4377" spans="1:6" x14ac:dyDescent="0.25">
      <c r="A4377" s="10"/>
      <c r="B4377" s="10"/>
      <c r="C4377" s="59"/>
      <c r="D4377" s="87"/>
      <c r="E4377" s="89"/>
      <c r="F4377" s="89"/>
    </row>
    <row r="4378" spans="1:6" x14ac:dyDescent="0.25">
      <c r="A4378" s="10"/>
      <c r="B4378" s="10"/>
      <c r="C4378" s="59"/>
      <c r="D4378" s="87"/>
      <c r="E4378" s="89"/>
      <c r="F4378" s="89"/>
    </row>
    <row r="4379" spans="1:6" x14ac:dyDescent="0.25">
      <c r="A4379" s="10"/>
      <c r="B4379" s="10"/>
      <c r="C4379" s="59"/>
      <c r="D4379" s="87"/>
      <c r="E4379" s="89"/>
      <c r="F4379" s="89"/>
    </row>
    <row r="4380" spans="1:6" x14ac:dyDescent="0.25">
      <c r="A4380" s="10"/>
      <c r="B4380" s="10"/>
      <c r="C4380" s="59"/>
      <c r="D4380" s="87"/>
      <c r="E4380" s="89"/>
      <c r="F4380" s="89"/>
    </row>
    <row r="4381" spans="1:6" x14ac:dyDescent="0.25">
      <c r="A4381" s="10"/>
      <c r="B4381" s="10"/>
      <c r="C4381" s="59"/>
      <c r="D4381" s="87"/>
      <c r="E4381" s="89"/>
      <c r="F4381" s="89"/>
    </row>
    <row r="4382" spans="1:6" x14ac:dyDescent="0.25">
      <c r="A4382" s="10"/>
      <c r="B4382" s="10"/>
      <c r="C4382" s="59"/>
      <c r="D4382" s="87"/>
      <c r="E4382" s="89"/>
      <c r="F4382" s="89"/>
    </row>
    <row r="4383" spans="1:6" x14ac:dyDescent="0.25">
      <c r="A4383" s="10"/>
      <c r="B4383" s="10"/>
      <c r="C4383" s="59"/>
      <c r="D4383" s="87"/>
      <c r="E4383" s="89"/>
      <c r="F4383" s="89"/>
    </row>
    <row r="4384" spans="1:6" x14ac:dyDescent="0.25">
      <c r="A4384" s="10"/>
      <c r="B4384" s="10"/>
      <c r="C4384" s="59"/>
      <c r="D4384" s="87"/>
      <c r="E4384" s="89"/>
      <c r="F4384" s="89"/>
    </row>
    <row r="4385" spans="1:6" x14ac:dyDescent="0.25">
      <c r="A4385" s="10"/>
      <c r="B4385" s="10"/>
      <c r="C4385" s="59"/>
      <c r="D4385" s="87"/>
      <c r="E4385" s="89"/>
      <c r="F4385" s="89"/>
    </row>
    <row r="4386" spans="1:6" x14ac:dyDescent="0.25">
      <c r="A4386" s="10"/>
      <c r="B4386" s="10"/>
      <c r="C4386" s="59"/>
      <c r="D4386" s="87"/>
      <c r="E4386" s="89"/>
      <c r="F4386" s="89"/>
    </row>
    <row r="4387" spans="1:6" x14ac:dyDescent="0.25">
      <c r="A4387" s="10"/>
      <c r="B4387" s="10"/>
      <c r="C4387" s="59"/>
      <c r="D4387" s="87"/>
      <c r="E4387" s="89"/>
      <c r="F4387" s="89"/>
    </row>
    <row r="4388" spans="1:6" x14ac:dyDescent="0.25">
      <c r="A4388" s="10"/>
      <c r="B4388" s="10"/>
      <c r="C4388" s="59"/>
      <c r="D4388" s="87"/>
      <c r="E4388" s="89"/>
      <c r="F4388" s="89"/>
    </row>
    <row r="4389" spans="1:6" x14ac:dyDescent="0.25">
      <c r="A4389" s="10"/>
      <c r="B4389" s="10"/>
      <c r="C4389" s="59"/>
      <c r="D4389" s="87"/>
      <c r="E4389" s="89"/>
      <c r="F4389" s="89"/>
    </row>
    <row r="4390" spans="1:6" x14ac:dyDescent="0.25">
      <c r="A4390" s="10"/>
      <c r="B4390" s="10"/>
      <c r="C4390" s="59"/>
      <c r="D4390" s="87"/>
      <c r="E4390" s="89"/>
      <c r="F4390" s="89"/>
    </row>
    <row r="4391" spans="1:6" x14ac:dyDescent="0.25">
      <c r="A4391" s="10"/>
      <c r="B4391" s="10"/>
      <c r="C4391" s="59"/>
      <c r="D4391" s="87"/>
      <c r="E4391" s="89"/>
      <c r="F4391" s="89"/>
    </row>
    <row r="4392" spans="1:6" x14ac:dyDescent="0.25">
      <c r="A4392" s="10"/>
      <c r="B4392" s="10"/>
      <c r="C4392" s="59"/>
      <c r="D4392" s="87"/>
      <c r="E4392" s="89"/>
      <c r="F4392" s="89"/>
    </row>
    <row r="4393" spans="1:6" x14ac:dyDescent="0.25">
      <c r="A4393" s="10"/>
      <c r="B4393" s="10"/>
      <c r="C4393" s="59"/>
      <c r="D4393" s="87"/>
      <c r="E4393" s="89"/>
      <c r="F4393" s="89"/>
    </row>
    <row r="4394" spans="1:6" x14ac:dyDescent="0.25">
      <c r="A4394" s="10"/>
      <c r="B4394" s="10"/>
      <c r="C4394" s="59"/>
      <c r="D4394" s="87"/>
      <c r="E4394" s="89"/>
      <c r="F4394" s="89"/>
    </row>
    <row r="4395" spans="1:6" x14ac:dyDescent="0.25">
      <c r="A4395" s="10"/>
      <c r="B4395" s="10"/>
      <c r="C4395" s="59"/>
      <c r="D4395" s="87"/>
      <c r="E4395" s="89"/>
      <c r="F4395" s="89"/>
    </row>
    <row r="4396" spans="1:6" x14ac:dyDescent="0.25">
      <c r="A4396" s="10"/>
      <c r="B4396" s="10"/>
      <c r="C4396" s="59"/>
      <c r="D4396" s="87"/>
      <c r="E4396" s="89"/>
      <c r="F4396" s="89"/>
    </row>
    <row r="4397" spans="1:6" x14ac:dyDescent="0.25">
      <c r="A4397" s="10"/>
      <c r="B4397" s="10"/>
      <c r="C4397" s="59"/>
      <c r="D4397" s="87"/>
      <c r="E4397" s="89"/>
      <c r="F4397" s="89"/>
    </row>
    <row r="4398" spans="1:6" x14ac:dyDescent="0.25">
      <c r="A4398" s="10"/>
      <c r="B4398" s="10"/>
      <c r="C4398" s="59"/>
      <c r="D4398" s="87"/>
      <c r="E4398" s="89"/>
      <c r="F4398" s="89"/>
    </row>
    <row r="4399" spans="1:6" x14ac:dyDescent="0.25">
      <c r="A4399" s="10"/>
      <c r="B4399" s="10"/>
      <c r="C4399" s="59"/>
      <c r="D4399" s="87"/>
      <c r="E4399" s="89"/>
      <c r="F4399" s="89"/>
    </row>
    <row r="4400" spans="1:6" x14ac:dyDescent="0.25">
      <c r="A4400" s="10"/>
      <c r="B4400" s="10"/>
      <c r="C4400" s="59"/>
      <c r="D4400" s="87"/>
      <c r="E4400" s="89"/>
      <c r="F4400" s="89"/>
    </row>
    <row r="4401" spans="1:6" x14ac:dyDescent="0.25">
      <c r="A4401" s="10"/>
      <c r="B4401" s="10"/>
      <c r="C4401" s="59"/>
      <c r="D4401" s="87"/>
      <c r="E4401" s="89"/>
      <c r="F4401" s="89"/>
    </row>
    <row r="4402" spans="1:6" x14ac:dyDescent="0.25">
      <c r="A4402" s="10"/>
      <c r="B4402" s="10"/>
      <c r="C4402" s="59"/>
      <c r="D4402" s="87"/>
      <c r="E4402" s="89"/>
      <c r="F4402" s="89"/>
    </row>
    <row r="4403" spans="1:6" x14ac:dyDescent="0.25">
      <c r="A4403" s="10"/>
      <c r="B4403" s="10"/>
      <c r="C4403" s="59"/>
      <c r="D4403" s="87"/>
      <c r="E4403" s="89"/>
      <c r="F4403" s="89"/>
    </row>
    <row r="4404" spans="1:6" x14ac:dyDescent="0.25">
      <c r="A4404" s="10"/>
      <c r="B4404" s="10"/>
      <c r="C4404" s="59"/>
      <c r="D4404" s="87"/>
      <c r="E4404" s="89"/>
      <c r="F4404" s="89"/>
    </row>
    <row r="4405" spans="1:6" x14ac:dyDescent="0.25">
      <c r="A4405" s="10"/>
      <c r="B4405" s="10"/>
      <c r="C4405" s="59"/>
      <c r="D4405" s="87"/>
      <c r="E4405" s="89"/>
      <c r="F4405" s="89"/>
    </row>
    <row r="4406" spans="1:6" x14ac:dyDescent="0.25">
      <c r="A4406" s="10"/>
      <c r="B4406" s="10"/>
      <c r="C4406" s="59"/>
      <c r="D4406" s="87"/>
      <c r="E4406" s="89"/>
      <c r="F4406" s="89"/>
    </row>
    <row r="4407" spans="1:6" x14ac:dyDescent="0.25">
      <c r="A4407" s="10"/>
      <c r="B4407" s="10"/>
      <c r="C4407" s="59"/>
      <c r="D4407" s="87"/>
      <c r="E4407" s="89"/>
      <c r="F4407" s="89"/>
    </row>
    <row r="4408" spans="1:6" x14ac:dyDescent="0.25">
      <c r="A4408" s="10"/>
      <c r="B4408" s="10"/>
      <c r="C4408" s="59"/>
      <c r="D4408" s="87"/>
      <c r="E4408" s="89"/>
      <c r="F4408" s="89"/>
    </row>
    <row r="4409" spans="1:6" x14ac:dyDescent="0.25">
      <c r="A4409" s="10"/>
      <c r="B4409" s="10"/>
      <c r="C4409" s="59"/>
      <c r="D4409" s="87"/>
      <c r="E4409" s="89"/>
      <c r="F4409" s="89"/>
    </row>
    <row r="4410" spans="1:6" x14ac:dyDescent="0.25">
      <c r="A4410" s="10"/>
      <c r="B4410" s="10"/>
      <c r="C4410" s="59"/>
      <c r="D4410" s="87"/>
      <c r="E4410" s="89"/>
      <c r="F4410" s="89"/>
    </row>
    <row r="4411" spans="1:6" x14ac:dyDescent="0.25">
      <c r="A4411" s="10"/>
      <c r="B4411" s="10"/>
      <c r="C4411" s="59"/>
      <c r="D4411" s="87"/>
      <c r="E4411" s="89"/>
      <c r="F4411" s="89"/>
    </row>
    <row r="4412" spans="1:6" x14ac:dyDescent="0.25">
      <c r="A4412" s="10"/>
      <c r="B4412" s="10"/>
      <c r="C4412" s="59"/>
      <c r="D4412" s="87"/>
      <c r="E4412" s="89"/>
      <c r="F4412" s="89"/>
    </row>
    <row r="4413" spans="1:6" x14ac:dyDescent="0.25">
      <c r="A4413" s="10"/>
      <c r="B4413" s="10"/>
      <c r="C4413" s="59"/>
      <c r="D4413" s="87"/>
      <c r="E4413" s="89"/>
      <c r="F4413" s="89"/>
    </row>
    <row r="4414" spans="1:6" x14ac:dyDescent="0.25">
      <c r="A4414" s="10"/>
      <c r="B4414" s="10"/>
      <c r="C4414" s="59"/>
      <c r="D4414" s="87"/>
      <c r="E4414" s="89"/>
      <c r="F4414" s="89"/>
    </row>
    <row r="4415" spans="1:6" x14ac:dyDescent="0.25">
      <c r="A4415" s="10"/>
      <c r="B4415" s="10"/>
      <c r="C4415" s="59"/>
      <c r="D4415" s="87"/>
      <c r="E4415" s="89"/>
      <c r="F4415" s="89"/>
    </row>
    <row r="4416" spans="1:6" x14ac:dyDescent="0.25">
      <c r="A4416" s="10"/>
      <c r="B4416" s="10"/>
      <c r="C4416" s="59"/>
      <c r="D4416" s="87"/>
      <c r="E4416" s="89"/>
      <c r="F4416" s="89"/>
    </row>
    <row r="4417" spans="1:6" x14ac:dyDescent="0.25">
      <c r="A4417" s="10"/>
      <c r="B4417" s="10"/>
      <c r="C4417" s="59"/>
      <c r="D4417" s="87"/>
      <c r="E4417" s="89"/>
      <c r="F4417" s="89"/>
    </row>
    <row r="4418" spans="1:6" x14ac:dyDescent="0.25">
      <c r="A4418" s="10"/>
      <c r="B4418" s="10"/>
      <c r="C4418" s="59"/>
      <c r="D4418" s="87"/>
      <c r="E4418" s="89"/>
      <c r="F4418" s="89"/>
    </row>
    <row r="4419" spans="1:6" x14ac:dyDescent="0.25">
      <c r="A4419" s="10"/>
      <c r="B4419" s="10"/>
      <c r="C4419" s="59"/>
      <c r="D4419" s="87"/>
      <c r="E4419" s="89"/>
      <c r="F4419" s="89"/>
    </row>
    <row r="4420" spans="1:6" x14ac:dyDescent="0.25">
      <c r="A4420" s="10"/>
      <c r="B4420" s="10"/>
      <c r="C4420" s="59"/>
      <c r="D4420" s="87"/>
      <c r="E4420" s="89"/>
      <c r="F4420" s="89"/>
    </row>
    <row r="4421" spans="1:6" x14ac:dyDescent="0.25">
      <c r="A4421" s="10"/>
      <c r="B4421" s="10"/>
      <c r="C4421" s="59"/>
      <c r="D4421" s="87"/>
      <c r="E4421" s="89"/>
      <c r="F4421" s="89"/>
    </row>
    <row r="4422" spans="1:6" x14ac:dyDescent="0.25">
      <c r="A4422" s="10"/>
      <c r="B4422" s="10"/>
      <c r="C4422" s="59"/>
      <c r="D4422" s="87"/>
      <c r="E4422" s="89"/>
      <c r="F4422" s="89"/>
    </row>
    <row r="4423" spans="1:6" x14ac:dyDescent="0.25">
      <c r="A4423" s="10"/>
      <c r="B4423" s="10"/>
      <c r="C4423" s="59"/>
      <c r="D4423" s="87"/>
      <c r="E4423" s="89"/>
      <c r="F4423" s="89"/>
    </row>
    <row r="4424" spans="1:6" x14ac:dyDescent="0.25">
      <c r="A4424" s="10"/>
      <c r="B4424" s="10"/>
      <c r="C4424" s="59"/>
      <c r="D4424" s="87"/>
      <c r="E4424" s="89"/>
      <c r="F4424" s="89"/>
    </row>
    <row r="4425" spans="1:6" x14ac:dyDescent="0.25">
      <c r="A4425" s="10"/>
      <c r="B4425" s="10"/>
      <c r="C4425" s="59"/>
      <c r="D4425" s="87"/>
      <c r="E4425" s="89"/>
      <c r="F4425" s="89"/>
    </row>
    <row r="4426" spans="1:6" x14ac:dyDescent="0.25">
      <c r="A4426" s="10"/>
      <c r="B4426" s="10"/>
      <c r="C4426" s="59"/>
      <c r="D4426" s="87"/>
      <c r="E4426" s="89"/>
      <c r="F4426" s="89"/>
    </row>
    <row r="4427" spans="1:6" x14ac:dyDescent="0.25">
      <c r="A4427" s="10"/>
      <c r="B4427" s="10"/>
      <c r="C4427" s="59"/>
      <c r="D4427" s="87"/>
      <c r="E4427" s="89"/>
      <c r="F4427" s="89"/>
    </row>
    <row r="4428" spans="1:6" x14ac:dyDescent="0.25">
      <c r="A4428" s="10"/>
      <c r="B4428" s="10"/>
      <c r="C4428" s="59"/>
      <c r="D4428" s="87"/>
      <c r="E4428" s="89"/>
      <c r="F4428" s="89"/>
    </row>
    <row r="4429" spans="1:6" x14ac:dyDescent="0.25">
      <c r="A4429" s="10"/>
      <c r="B4429" s="10"/>
      <c r="C4429" s="59"/>
      <c r="D4429" s="87"/>
      <c r="E4429" s="89"/>
      <c r="F4429" s="89"/>
    </row>
    <row r="4430" spans="1:6" x14ac:dyDescent="0.25">
      <c r="A4430" s="10"/>
      <c r="B4430" s="10"/>
      <c r="C4430" s="59"/>
      <c r="D4430" s="87"/>
      <c r="E4430" s="89"/>
      <c r="F4430" s="89"/>
    </row>
    <row r="4431" spans="1:6" x14ac:dyDescent="0.25">
      <c r="A4431" s="10"/>
      <c r="B4431" s="10"/>
      <c r="C4431" s="59"/>
      <c r="D4431" s="87"/>
      <c r="E4431" s="89"/>
      <c r="F4431" s="89"/>
    </row>
    <row r="4432" spans="1:6" x14ac:dyDescent="0.25">
      <c r="A4432" s="10"/>
      <c r="B4432" s="10"/>
      <c r="C4432" s="59"/>
      <c r="D4432" s="87"/>
      <c r="E4432" s="89"/>
      <c r="F4432" s="89"/>
    </row>
    <row r="4433" spans="1:6" x14ac:dyDescent="0.25">
      <c r="A4433" s="10"/>
      <c r="B4433" s="10"/>
      <c r="C4433" s="59"/>
      <c r="D4433" s="87"/>
      <c r="E4433" s="89"/>
      <c r="F4433" s="89"/>
    </row>
    <row r="4434" spans="1:6" x14ac:dyDescent="0.25">
      <c r="A4434" s="10"/>
      <c r="B4434" s="10"/>
      <c r="C4434" s="59"/>
      <c r="D4434" s="87"/>
      <c r="E4434" s="89"/>
      <c r="F4434" s="89"/>
    </row>
    <row r="4435" spans="1:6" x14ac:dyDescent="0.25">
      <c r="A4435" s="10"/>
      <c r="B4435" s="10"/>
      <c r="C4435" s="59"/>
      <c r="D4435" s="87"/>
      <c r="E4435" s="89"/>
      <c r="F4435" s="89"/>
    </row>
    <row r="4436" spans="1:6" x14ac:dyDescent="0.25">
      <c r="A4436" s="10"/>
      <c r="B4436" s="10"/>
      <c r="C4436" s="59"/>
      <c r="D4436" s="87"/>
      <c r="E4436" s="89"/>
      <c r="F4436" s="89"/>
    </row>
    <row r="4437" spans="1:6" x14ac:dyDescent="0.25">
      <c r="A4437" s="10"/>
      <c r="B4437" s="10"/>
      <c r="C4437" s="59"/>
      <c r="D4437" s="87"/>
      <c r="E4437" s="89"/>
      <c r="F4437" s="89"/>
    </row>
    <row r="4438" spans="1:6" x14ac:dyDescent="0.25">
      <c r="A4438" s="10"/>
      <c r="B4438" s="10"/>
      <c r="C4438" s="59"/>
      <c r="D4438" s="87"/>
      <c r="E4438" s="89"/>
      <c r="F4438" s="89"/>
    </row>
    <row r="4439" spans="1:6" x14ac:dyDescent="0.25">
      <c r="A4439" s="10"/>
      <c r="B4439" s="10"/>
      <c r="C4439" s="59"/>
      <c r="D4439" s="87"/>
      <c r="E4439" s="89"/>
      <c r="F4439" s="89"/>
    </row>
    <row r="4440" spans="1:6" x14ac:dyDescent="0.25">
      <c r="A4440" s="10"/>
      <c r="B4440" s="10"/>
      <c r="C4440" s="59"/>
      <c r="D4440" s="87"/>
      <c r="E4440" s="89"/>
      <c r="F4440" s="89"/>
    </row>
    <row r="4441" spans="1:6" x14ac:dyDescent="0.25">
      <c r="A4441" s="10"/>
      <c r="B4441" s="10"/>
      <c r="C4441" s="59"/>
      <c r="D4441" s="87"/>
      <c r="E4441" s="89"/>
      <c r="F4441" s="89"/>
    </row>
    <row r="4442" spans="1:6" x14ac:dyDescent="0.25">
      <c r="A4442" s="10"/>
      <c r="B4442" s="10"/>
      <c r="C4442" s="59"/>
      <c r="D4442" s="87"/>
      <c r="E4442" s="89"/>
      <c r="F4442" s="89"/>
    </row>
    <row r="4443" spans="1:6" x14ac:dyDescent="0.25">
      <c r="A4443" s="10"/>
      <c r="B4443" s="10"/>
      <c r="C4443" s="59"/>
      <c r="D4443" s="87"/>
      <c r="E4443" s="89"/>
      <c r="F4443" s="89"/>
    </row>
    <row r="4444" spans="1:6" x14ac:dyDescent="0.25">
      <c r="A4444" s="10"/>
      <c r="B4444" s="10"/>
      <c r="C4444" s="59"/>
      <c r="D4444" s="87"/>
      <c r="E4444" s="89"/>
      <c r="F4444" s="89"/>
    </row>
    <row r="4445" spans="1:6" x14ac:dyDescent="0.25">
      <c r="A4445" s="10"/>
      <c r="B4445" s="10"/>
      <c r="C4445" s="59"/>
      <c r="D4445" s="87"/>
      <c r="E4445" s="89"/>
      <c r="F4445" s="89"/>
    </row>
    <row r="4446" spans="1:6" x14ac:dyDescent="0.25">
      <c r="A4446" s="10"/>
      <c r="B4446" s="10"/>
      <c r="C4446" s="59"/>
      <c r="D4446" s="87"/>
      <c r="E4446" s="89"/>
      <c r="F4446" s="89"/>
    </row>
    <row r="4447" spans="1:6" x14ac:dyDescent="0.25">
      <c r="A4447" s="10"/>
      <c r="B4447" s="10"/>
      <c r="C4447" s="59"/>
      <c r="D4447" s="87"/>
      <c r="E4447" s="89"/>
      <c r="F4447" s="89"/>
    </row>
    <row r="4448" spans="1:6" x14ac:dyDescent="0.25">
      <c r="A4448" s="10"/>
      <c r="B4448" s="10"/>
      <c r="C4448" s="59"/>
      <c r="D4448" s="87"/>
      <c r="E4448" s="89"/>
      <c r="F4448" s="89"/>
    </row>
    <row r="4449" spans="1:6" x14ac:dyDescent="0.25">
      <c r="A4449" s="10"/>
      <c r="B4449" s="10"/>
      <c r="C4449" s="59"/>
      <c r="D4449" s="87"/>
      <c r="E4449" s="89"/>
      <c r="F4449" s="89"/>
    </row>
    <row r="4450" spans="1:6" x14ac:dyDescent="0.25">
      <c r="A4450" s="10"/>
      <c r="B4450" s="10"/>
      <c r="C4450" s="59"/>
      <c r="D4450" s="87"/>
      <c r="E4450" s="89"/>
      <c r="F4450" s="89"/>
    </row>
    <row r="4451" spans="1:6" x14ac:dyDescent="0.25">
      <c r="A4451" s="10"/>
      <c r="B4451" s="10"/>
      <c r="C4451" s="59"/>
      <c r="D4451" s="87"/>
      <c r="E4451" s="89"/>
      <c r="F4451" s="89"/>
    </row>
    <row r="4452" spans="1:6" x14ac:dyDescent="0.25">
      <c r="A4452" s="10"/>
      <c r="B4452" s="10"/>
      <c r="C4452" s="59"/>
      <c r="D4452" s="87"/>
      <c r="E4452" s="89"/>
      <c r="F4452" s="89"/>
    </row>
    <row r="4453" spans="1:6" x14ac:dyDescent="0.25">
      <c r="A4453" s="10"/>
      <c r="B4453" s="10"/>
      <c r="C4453" s="59"/>
      <c r="D4453" s="87"/>
      <c r="E4453" s="89"/>
      <c r="F4453" s="89"/>
    </row>
    <row r="4454" spans="1:6" x14ac:dyDescent="0.25">
      <c r="A4454" s="10"/>
      <c r="B4454" s="10"/>
      <c r="C4454" s="59"/>
      <c r="D4454" s="87"/>
      <c r="E4454" s="89"/>
      <c r="F4454" s="89"/>
    </row>
    <row r="4455" spans="1:6" x14ac:dyDescent="0.25">
      <c r="A4455" s="10"/>
      <c r="B4455" s="10"/>
      <c r="C4455" s="59"/>
      <c r="D4455" s="87"/>
      <c r="E4455" s="89"/>
      <c r="F4455" s="89"/>
    </row>
    <row r="4456" spans="1:6" x14ac:dyDescent="0.25">
      <c r="A4456" s="10"/>
      <c r="B4456" s="10"/>
      <c r="C4456" s="59"/>
      <c r="D4456" s="87"/>
      <c r="E4456" s="89"/>
      <c r="F4456" s="89"/>
    </row>
    <row r="4457" spans="1:6" x14ac:dyDescent="0.25">
      <c r="A4457" s="10"/>
      <c r="B4457" s="10"/>
      <c r="C4457" s="59"/>
      <c r="D4457" s="87"/>
      <c r="E4457" s="89"/>
      <c r="F4457" s="89"/>
    </row>
    <row r="4458" spans="1:6" x14ac:dyDescent="0.25">
      <c r="A4458" s="10"/>
      <c r="B4458" s="10"/>
      <c r="C4458" s="59"/>
      <c r="D4458" s="87"/>
      <c r="E4458" s="89"/>
      <c r="F4458" s="89"/>
    </row>
    <row r="4459" spans="1:6" x14ac:dyDescent="0.25">
      <c r="A4459" s="10"/>
      <c r="B4459" s="10"/>
      <c r="C4459" s="59"/>
      <c r="D4459" s="87"/>
      <c r="E4459" s="89"/>
      <c r="F4459" s="89"/>
    </row>
    <row r="4460" spans="1:6" x14ac:dyDescent="0.25">
      <c r="A4460" s="10"/>
      <c r="B4460" s="10"/>
      <c r="C4460" s="59"/>
      <c r="D4460" s="87"/>
      <c r="E4460" s="89"/>
      <c r="F4460" s="89"/>
    </row>
    <row r="4461" spans="1:6" x14ac:dyDescent="0.25">
      <c r="A4461" s="10"/>
      <c r="B4461" s="10"/>
      <c r="C4461" s="59"/>
      <c r="D4461" s="87"/>
      <c r="E4461" s="89"/>
      <c r="F4461" s="89"/>
    </row>
    <row r="4462" spans="1:6" x14ac:dyDescent="0.25">
      <c r="A4462" s="10"/>
      <c r="B4462" s="10"/>
      <c r="C4462" s="59"/>
      <c r="D4462" s="87"/>
      <c r="E4462" s="89"/>
      <c r="F4462" s="89"/>
    </row>
    <row r="4463" spans="1:6" x14ac:dyDescent="0.25">
      <c r="A4463" s="10"/>
      <c r="B4463" s="10"/>
      <c r="C4463" s="59"/>
      <c r="D4463" s="87"/>
      <c r="E4463" s="89"/>
      <c r="F4463" s="89"/>
    </row>
    <row r="4464" spans="1:6" x14ac:dyDescent="0.25">
      <c r="A4464" s="10"/>
      <c r="B4464" s="10"/>
      <c r="C4464" s="59"/>
      <c r="D4464" s="87"/>
      <c r="E4464" s="89"/>
      <c r="F4464" s="89"/>
    </row>
    <row r="4465" spans="1:6" x14ac:dyDescent="0.25">
      <c r="A4465" s="10"/>
      <c r="B4465" s="10"/>
      <c r="C4465" s="59"/>
      <c r="D4465" s="87"/>
      <c r="E4465" s="89"/>
      <c r="F4465" s="89"/>
    </row>
    <row r="4466" spans="1:6" x14ac:dyDescent="0.25">
      <c r="A4466" s="10"/>
      <c r="B4466" s="10"/>
      <c r="C4466" s="59"/>
      <c r="D4466" s="87"/>
      <c r="E4466" s="89"/>
      <c r="F4466" s="89"/>
    </row>
    <row r="4467" spans="1:6" x14ac:dyDescent="0.25">
      <c r="A4467" s="10"/>
      <c r="B4467" s="10"/>
      <c r="C4467" s="59"/>
      <c r="D4467" s="87"/>
      <c r="E4467" s="89"/>
      <c r="F4467" s="89"/>
    </row>
    <row r="4468" spans="1:6" x14ac:dyDescent="0.25">
      <c r="A4468" s="10"/>
      <c r="B4468" s="10"/>
      <c r="C4468" s="59"/>
      <c r="D4468" s="87"/>
      <c r="E4468" s="89"/>
      <c r="F4468" s="89"/>
    </row>
    <row r="4469" spans="1:6" x14ac:dyDescent="0.25">
      <c r="A4469" s="10"/>
      <c r="B4469" s="10"/>
      <c r="C4469" s="59"/>
      <c r="D4469" s="87"/>
      <c r="E4469" s="89"/>
      <c r="F4469" s="89"/>
    </row>
    <row r="4470" spans="1:6" x14ac:dyDescent="0.25">
      <c r="A4470" s="10"/>
      <c r="B4470" s="10"/>
      <c r="C4470" s="59"/>
      <c r="D4470" s="87"/>
      <c r="E4470" s="89"/>
      <c r="F4470" s="89"/>
    </row>
    <row r="4471" spans="1:6" x14ac:dyDescent="0.25">
      <c r="A4471" s="10"/>
      <c r="B4471" s="10"/>
      <c r="C4471" s="59"/>
      <c r="D4471" s="87"/>
      <c r="E4471" s="89"/>
      <c r="F4471" s="89"/>
    </row>
    <row r="4472" spans="1:6" x14ac:dyDescent="0.25">
      <c r="A4472" s="10"/>
      <c r="B4472" s="10"/>
      <c r="C4472" s="59"/>
      <c r="D4472" s="87"/>
      <c r="E4472" s="89"/>
      <c r="F4472" s="89"/>
    </row>
    <row r="4473" spans="1:6" x14ac:dyDescent="0.25">
      <c r="A4473" s="10"/>
      <c r="B4473" s="10"/>
      <c r="C4473" s="59"/>
      <c r="D4473" s="87"/>
      <c r="E4473" s="89"/>
      <c r="F4473" s="89"/>
    </row>
    <row r="4474" spans="1:6" x14ac:dyDescent="0.25">
      <c r="A4474" s="10"/>
      <c r="B4474" s="10"/>
      <c r="C4474" s="59"/>
      <c r="D4474" s="87"/>
      <c r="E4474" s="89"/>
      <c r="F4474" s="89"/>
    </row>
    <row r="4475" spans="1:6" x14ac:dyDescent="0.25">
      <c r="A4475" s="10"/>
      <c r="B4475" s="10"/>
      <c r="C4475" s="59"/>
      <c r="D4475" s="87"/>
      <c r="E4475" s="89"/>
      <c r="F4475" s="89"/>
    </row>
    <row r="4476" spans="1:6" x14ac:dyDescent="0.25">
      <c r="A4476" s="10"/>
      <c r="B4476" s="10"/>
      <c r="C4476" s="59"/>
      <c r="D4476" s="87"/>
      <c r="E4476" s="89"/>
      <c r="F4476" s="89"/>
    </row>
    <row r="4477" spans="1:6" x14ac:dyDescent="0.25">
      <c r="A4477" s="10"/>
      <c r="B4477" s="10"/>
      <c r="C4477" s="59"/>
      <c r="D4477" s="87"/>
      <c r="E4477" s="89"/>
      <c r="F4477" s="89"/>
    </row>
    <row r="4478" spans="1:6" x14ac:dyDescent="0.25">
      <c r="A4478" s="10"/>
      <c r="B4478" s="10"/>
      <c r="C4478" s="59"/>
      <c r="D4478" s="87"/>
      <c r="E4478" s="89"/>
      <c r="F4478" s="89"/>
    </row>
    <row r="4479" spans="1:6" x14ac:dyDescent="0.25">
      <c r="A4479" s="10"/>
      <c r="B4479" s="10"/>
      <c r="C4479" s="59"/>
      <c r="D4479" s="87"/>
      <c r="E4479" s="89"/>
      <c r="F4479" s="89"/>
    </row>
    <row r="4480" spans="1:6" x14ac:dyDescent="0.25">
      <c r="A4480" s="10"/>
      <c r="B4480" s="10"/>
      <c r="C4480" s="59"/>
      <c r="D4480" s="87"/>
      <c r="E4480" s="89"/>
      <c r="F4480" s="89"/>
    </row>
    <row r="4481" spans="1:6" x14ac:dyDescent="0.25">
      <c r="A4481" s="10"/>
      <c r="B4481" s="10"/>
      <c r="C4481" s="59"/>
      <c r="D4481" s="87"/>
      <c r="E4481" s="89"/>
      <c r="F4481" s="89"/>
    </row>
    <row r="4482" spans="1:6" x14ac:dyDescent="0.25">
      <c r="A4482" s="10"/>
      <c r="B4482" s="10"/>
      <c r="C4482" s="59"/>
      <c r="D4482" s="87"/>
      <c r="E4482" s="89"/>
      <c r="F4482" s="89"/>
    </row>
    <row r="4483" spans="1:6" x14ac:dyDescent="0.25">
      <c r="A4483" s="10"/>
      <c r="B4483" s="10"/>
      <c r="C4483" s="59"/>
      <c r="D4483" s="87"/>
      <c r="E4483" s="89"/>
      <c r="F4483" s="89"/>
    </row>
    <row r="4484" spans="1:6" x14ac:dyDescent="0.25">
      <c r="A4484" s="10"/>
      <c r="B4484" s="10"/>
      <c r="C4484" s="59"/>
      <c r="D4484" s="87"/>
      <c r="E4484" s="89"/>
      <c r="F4484" s="89"/>
    </row>
    <row r="4485" spans="1:6" x14ac:dyDescent="0.25">
      <c r="A4485" s="10"/>
      <c r="B4485" s="10"/>
      <c r="C4485" s="59"/>
      <c r="D4485" s="87"/>
      <c r="E4485" s="89"/>
      <c r="F4485" s="89"/>
    </row>
    <row r="4486" spans="1:6" x14ac:dyDescent="0.25">
      <c r="A4486" s="10"/>
      <c r="B4486" s="10"/>
      <c r="C4486" s="59"/>
      <c r="D4486" s="87"/>
      <c r="E4486" s="89"/>
      <c r="F4486" s="89"/>
    </row>
    <row r="4487" spans="1:6" x14ac:dyDescent="0.25">
      <c r="A4487" s="10"/>
      <c r="B4487" s="10"/>
      <c r="C4487" s="59"/>
      <c r="D4487" s="87"/>
      <c r="E4487" s="89"/>
      <c r="F4487" s="89"/>
    </row>
    <row r="4488" spans="1:6" x14ac:dyDescent="0.25">
      <c r="A4488" s="10"/>
      <c r="B4488" s="10"/>
      <c r="C4488" s="59"/>
      <c r="D4488" s="87"/>
      <c r="E4488" s="89"/>
      <c r="F4488" s="89"/>
    </row>
    <row r="4489" spans="1:6" x14ac:dyDescent="0.25">
      <c r="A4489" s="10"/>
      <c r="B4489" s="10"/>
      <c r="C4489" s="59"/>
      <c r="D4489" s="87"/>
      <c r="E4489" s="89"/>
      <c r="F4489" s="89"/>
    </row>
    <row r="4490" spans="1:6" x14ac:dyDescent="0.25">
      <c r="A4490" s="10"/>
      <c r="B4490" s="10"/>
      <c r="C4490" s="59"/>
      <c r="D4490" s="87"/>
      <c r="E4490" s="89"/>
      <c r="F4490" s="89"/>
    </row>
    <row r="4491" spans="1:6" x14ac:dyDescent="0.25">
      <c r="A4491" s="10"/>
      <c r="B4491" s="10"/>
      <c r="C4491" s="59"/>
      <c r="D4491" s="87"/>
      <c r="E4491" s="89"/>
      <c r="F4491" s="89"/>
    </row>
    <row r="4492" spans="1:6" x14ac:dyDescent="0.25">
      <c r="A4492" s="10"/>
      <c r="B4492" s="10"/>
      <c r="C4492" s="59"/>
      <c r="D4492" s="87"/>
      <c r="E4492" s="89"/>
      <c r="F4492" s="89"/>
    </row>
    <row r="4493" spans="1:6" x14ac:dyDescent="0.25">
      <c r="A4493" s="10"/>
      <c r="B4493" s="10"/>
      <c r="C4493" s="59"/>
      <c r="D4493" s="87"/>
      <c r="E4493" s="89"/>
      <c r="F4493" s="89"/>
    </row>
    <row r="4494" spans="1:6" x14ac:dyDescent="0.25">
      <c r="A4494" s="10"/>
      <c r="B4494" s="10"/>
      <c r="C4494" s="59"/>
      <c r="D4494" s="87"/>
      <c r="E4494" s="89"/>
      <c r="F4494" s="89"/>
    </row>
    <row r="4495" spans="1:6" x14ac:dyDescent="0.25">
      <c r="A4495" s="10"/>
      <c r="B4495" s="10"/>
      <c r="C4495" s="59"/>
      <c r="D4495" s="87"/>
      <c r="E4495" s="89"/>
      <c r="F4495" s="89"/>
    </row>
    <row r="4496" spans="1:6" x14ac:dyDescent="0.25">
      <c r="A4496" s="10"/>
      <c r="B4496" s="10"/>
      <c r="C4496" s="59"/>
      <c r="D4496" s="87"/>
      <c r="E4496" s="89"/>
      <c r="F4496" s="89"/>
    </row>
    <row r="4497" spans="1:6" x14ac:dyDescent="0.25">
      <c r="A4497" s="10"/>
      <c r="B4497" s="10"/>
      <c r="C4497" s="59"/>
      <c r="D4497" s="87"/>
      <c r="E4497" s="89"/>
      <c r="F4497" s="89"/>
    </row>
    <row r="4498" spans="1:6" x14ac:dyDescent="0.25">
      <c r="A4498" s="10"/>
      <c r="B4498" s="10"/>
      <c r="C4498" s="59"/>
      <c r="D4498" s="87"/>
      <c r="E4498" s="89"/>
      <c r="F4498" s="89"/>
    </row>
    <row r="4499" spans="1:6" x14ac:dyDescent="0.25">
      <c r="A4499" s="10"/>
      <c r="B4499" s="10"/>
      <c r="C4499" s="59"/>
      <c r="D4499" s="87"/>
      <c r="E4499" s="89"/>
      <c r="F4499" s="89"/>
    </row>
    <row r="4500" spans="1:6" x14ac:dyDescent="0.25">
      <c r="A4500" s="10"/>
      <c r="B4500" s="10"/>
      <c r="C4500" s="59"/>
      <c r="D4500" s="87"/>
      <c r="E4500" s="89"/>
      <c r="F4500" s="89"/>
    </row>
    <row r="4501" spans="1:6" x14ac:dyDescent="0.25">
      <c r="A4501" s="10"/>
      <c r="B4501" s="10"/>
      <c r="C4501" s="59"/>
      <c r="D4501" s="87"/>
      <c r="E4501" s="89"/>
      <c r="F4501" s="89"/>
    </row>
    <row r="4502" spans="1:6" x14ac:dyDescent="0.25">
      <c r="A4502" s="10"/>
      <c r="B4502" s="10"/>
      <c r="C4502" s="59"/>
      <c r="D4502" s="87"/>
      <c r="E4502" s="89"/>
      <c r="F4502" s="89"/>
    </row>
    <row r="4503" spans="1:6" x14ac:dyDescent="0.25">
      <c r="A4503" s="10"/>
      <c r="B4503" s="10"/>
      <c r="C4503" s="59"/>
      <c r="D4503" s="87"/>
      <c r="E4503" s="89"/>
      <c r="F4503" s="89"/>
    </row>
    <row r="4504" spans="1:6" x14ac:dyDescent="0.25">
      <c r="A4504" s="10"/>
      <c r="B4504" s="10"/>
      <c r="C4504" s="59"/>
      <c r="D4504" s="87"/>
      <c r="E4504" s="89"/>
      <c r="F4504" s="89"/>
    </row>
    <row r="4505" spans="1:6" x14ac:dyDescent="0.25">
      <c r="A4505" s="10"/>
      <c r="B4505" s="10"/>
      <c r="C4505" s="59"/>
      <c r="D4505" s="87"/>
      <c r="E4505" s="89"/>
      <c r="F4505" s="89"/>
    </row>
    <row r="4506" spans="1:6" x14ac:dyDescent="0.25">
      <c r="A4506" s="10"/>
      <c r="B4506" s="10"/>
      <c r="C4506" s="59"/>
      <c r="D4506" s="87"/>
      <c r="E4506" s="89"/>
      <c r="F4506" s="89"/>
    </row>
    <row r="4507" spans="1:6" x14ac:dyDescent="0.25">
      <c r="A4507" s="10"/>
      <c r="B4507" s="10"/>
      <c r="C4507" s="59"/>
      <c r="D4507" s="87"/>
      <c r="E4507" s="89"/>
      <c r="F4507" s="89"/>
    </row>
    <row r="4508" spans="1:6" x14ac:dyDescent="0.25">
      <c r="A4508" s="10"/>
      <c r="B4508" s="10"/>
      <c r="C4508" s="59"/>
      <c r="D4508" s="87"/>
      <c r="E4508" s="89"/>
      <c r="F4508" s="89"/>
    </row>
    <row r="4509" spans="1:6" x14ac:dyDescent="0.25">
      <c r="A4509" s="10"/>
      <c r="B4509" s="10"/>
      <c r="C4509" s="59"/>
      <c r="D4509" s="87"/>
      <c r="E4509" s="89"/>
      <c r="F4509" s="89"/>
    </row>
    <row r="4510" spans="1:6" x14ac:dyDescent="0.25">
      <c r="A4510" s="10"/>
      <c r="B4510" s="10"/>
      <c r="C4510" s="59"/>
      <c r="D4510" s="87"/>
      <c r="E4510" s="89"/>
      <c r="F4510" s="89"/>
    </row>
    <row r="4511" spans="1:6" x14ac:dyDescent="0.25">
      <c r="A4511" s="10"/>
      <c r="B4511" s="10"/>
      <c r="C4511" s="59"/>
      <c r="D4511" s="87"/>
      <c r="E4511" s="89"/>
      <c r="F4511" s="89"/>
    </row>
    <row r="4512" spans="1:6" x14ac:dyDescent="0.25">
      <c r="A4512" s="10"/>
      <c r="B4512" s="10"/>
      <c r="C4512" s="59"/>
      <c r="D4512" s="87"/>
      <c r="E4512" s="89"/>
      <c r="F4512" s="89"/>
    </row>
    <row r="4513" spans="1:6" x14ac:dyDescent="0.25">
      <c r="A4513" s="10"/>
      <c r="B4513" s="10"/>
      <c r="C4513" s="59"/>
      <c r="D4513" s="87"/>
      <c r="E4513" s="89"/>
      <c r="F4513" s="89"/>
    </row>
    <row r="4514" spans="1:6" x14ac:dyDescent="0.25">
      <c r="A4514" s="10"/>
      <c r="B4514" s="10"/>
      <c r="C4514" s="59"/>
      <c r="D4514" s="87"/>
      <c r="E4514" s="89"/>
      <c r="F4514" s="89"/>
    </row>
    <row r="4515" spans="1:6" x14ac:dyDescent="0.25">
      <c r="A4515" s="10"/>
      <c r="B4515" s="10"/>
      <c r="C4515" s="59"/>
      <c r="D4515" s="87"/>
      <c r="E4515" s="89"/>
      <c r="F4515" s="89"/>
    </row>
    <row r="4516" spans="1:6" x14ac:dyDescent="0.25">
      <c r="A4516" s="10"/>
      <c r="B4516" s="10"/>
      <c r="C4516" s="59"/>
      <c r="D4516" s="87"/>
      <c r="E4516" s="89"/>
      <c r="F4516" s="89"/>
    </row>
    <row r="4517" spans="1:6" x14ac:dyDescent="0.25">
      <c r="A4517" s="10"/>
      <c r="B4517" s="10"/>
      <c r="C4517" s="59"/>
      <c r="D4517" s="87"/>
      <c r="E4517" s="89"/>
      <c r="F4517" s="89"/>
    </row>
    <row r="4518" spans="1:6" x14ac:dyDescent="0.25">
      <c r="A4518" s="10"/>
      <c r="B4518" s="10"/>
      <c r="C4518" s="59"/>
      <c r="D4518" s="87"/>
      <c r="E4518" s="89"/>
      <c r="F4518" s="89"/>
    </row>
    <row r="4519" spans="1:6" x14ac:dyDescent="0.25">
      <c r="A4519" s="10"/>
      <c r="B4519" s="10"/>
      <c r="C4519" s="59"/>
      <c r="D4519" s="87"/>
      <c r="E4519" s="89"/>
      <c r="F4519" s="89"/>
    </row>
    <row r="4520" spans="1:6" x14ac:dyDescent="0.25">
      <c r="A4520" s="10"/>
      <c r="B4520" s="10"/>
      <c r="C4520" s="59"/>
      <c r="D4520" s="87"/>
      <c r="E4520" s="89"/>
      <c r="F4520" s="89"/>
    </row>
    <row r="4521" spans="1:6" x14ac:dyDescent="0.25">
      <c r="A4521" s="10"/>
      <c r="B4521" s="10"/>
      <c r="C4521" s="59"/>
      <c r="D4521" s="87"/>
      <c r="E4521" s="89"/>
      <c r="F4521" s="89"/>
    </row>
    <row r="4522" spans="1:6" x14ac:dyDescent="0.25">
      <c r="A4522" s="10"/>
      <c r="B4522" s="10"/>
      <c r="C4522" s="59"/>
      <c r="D4522" s="87"/>
      <c r="E4522" s="89"/>
      <c r="F4522" s="89"/>
    </row>
    <row r="4523" spans="1:6" x14ac:dyDescent="0.25">
      <c r="A4523" s="10"/>
      <c r="B4523" s="10"/>
      <c r="C4523" s="59"/>
      <c r="D4523" s="87"/>
      <c r="E4523" s="89"/>
      <c r="F4523" s="89"/>
    </row>
    <row r="4524" spans="1:6" x14ac:dyDescent="0.25">
      <c r="A4524" s="10"/>
      <c r="B4524" s="10"/>
      <c r="C4524" s="59"/>
      <c r="D4524" s="87"/>
      <c r="E4524" s="89"/>
      <c r="F4524" s="89"/>
    </row>
    <row r="4525" spans="1:6" x14ac:dyDescent="0.25">
      <c r="A4525" s="10"/>
      <c r="B4525" s="10"/>
      <c r="C4525" s="59"/>
      <c r="D4525" s="87"/>
      <c r="E4525" s="89"/>
      <c r="F4525" s="89"/>
    </row>
    <row r="4526" spans="1:6" x14ac:dyDescent="0.25">
      <c r="A4526" s="10"/>
      <c r="B4526" s="10"/>
      <c r="C4526" s="59"/>
      <c r="D4526" s="87"/>
      <c r="E4526" s="89"/>
      <c r="F4526" s="89"/>
    </row>
    <row r="4527" spans="1:6" x14ac:dyDescent="0.25">
      <c r="A4527" s="10"/>
      <c r="B4527" s="10"/>
      <c r="C4527" s="59"/>
      <c r="D4527" s="87"/>
      <c r="E4527" s="89"/>
      <c r="F4527" s="89"/>
    </row>
    <row r="4528" spans="1:6" x14ac:dyDescent="0.25">
      <c r="A4528" s="10"/>
      <c r="B4528" s="10"/>
      <c r="C4528" s="59"/>
      <c r="D4528" s="87"/>
      <c r="E4528" s="89"/>
      <c r="F4528" s="89"/>
    </row>
    <row r="4529" spans="1:6" x14ac:dyDescent="0.25">
      <c r="A4529" s="10"/>
      <c r="B4529" s="10"/>
      <c r="C4529" s="59"/>
      <c r="D4529" s="87"/>
      <c r="E4529" s="89"/>
      <c r="F4529" s="89"/>
    </row>
    <row r="4530" spans="1:6" x14ac:dyDescent="0.25">
      <c r="A4530" s="10"/>
      <c r="B4530" s="10"/>
      <c r="C4530" s="59"/>
      <c r="D4530" s="87"/>
      <c r="E4530" s="89"/>
      <c r="F4530" s="89"/>
    </row>
    <row r="4531" spans="1:6" x14ac:dyDescent="0.25">
      <c r="A4531" s="10"/>
      <c r="B4531" s="10"/>
      <c r="C4531" s="59"/>
      <c r="D4531" s="87"/>
      <c r="E4531" s="89"/>
      <c r="F4531" s="89"/>
    </row>
    <row r="4532" spans="1:6" x14ac:dyDescent="0.25">
      <c r="A4532" s="10"/>
      <c r="B4532" s="10"/>
      <c r="C4532" s="59"/>
      <c r="D4532" s="87"/>
      <c r="E4532" s="89"/>
      <c r="F4532" s="89"/>
    </row>
    <row r="4533" spans="1:6" x14ac:dyDescent="0.25">
      <c r="A4533" s="10"/>
      <c r="B4533" s="10"/>
      <c r="C4533" s="59"/>
      <c r="D4533" s="87"/>
      <c r="E4533" s="89"/>
      <c r="F4533" s="89"/>
    </row>
    <row r="4534" spans="1:6" x14ac:dyDescent="0.25">
      <c r="A4534" s="10"/>
      <c r="B4534" s="10"/>
      <c r="C4534" s="59"/>
      <c r="D4534" s="87"/>
      <c r="E4534" s="89"/>
      <c r="F4534" s="89"/>
    </row>
    <row r="4535" spans="1:6" x14ac:dyDescent="0.25">
      <c r="A4535" s="10"/>
      <c r="B4535" s="10"/>
      <c r="C4535" s="59"/>
      <c r="D4535" s="87"/>
      <c r="E4535" s="89"/>
      <c r="F4535" s="89"/>
    </row>
    <row r="4536" spans="1:6" x14ac:dyDescent="0.25">
      <c r="A4536" s="10"/>
      <c r="B4536" s="10"/>
      <c r="C4536" s="59"/>
      <c r="D4536" s="87"/>
      <c r="E4536" s="89"/>
      <c r="F4536" s="89"/>
    </row>
    <row r="4537" spans="1:6" x14ac:dyDescent="0.25">
      <c r="A4537" s="10"/>
      <c r="B4537" s="10"/>
      <c r="C4537" s="59"/>
      <c r="D4537" s="87"/>
      <c r="E4537" s="89"/>
      <c r="F4537" s="89"/>
    </row>
    <row r="4538" spans="1:6" x14ac:dyDescent="0.25">
      <c r="A4538" s="10"/>
      <c r="B4538" s="10"/>
      <c r="C4538" s="59"/>
      <c r="D4538" s="87"/>
      <c r="E4538" s="89"/>
      <c r="F4538" s="89"/>
    </row>
    <row r="4539" spans="1:6" x14ac:dyDescent="0.25">
      <c r="A4539" s="10"/>
      <c r="B4539" s="10"/>
      <c r="C4539" s="59"/>
      <c r="D4539" s="87"/>
      <c r="E4539" s="89"/>
      <c r="F4539" s="89"/>
    </row>
    <row r="4540" spans="1:6" x14ac:dyDescent="0.25">
      <c r="A4540" s="10"/>
      <c r="B4540" s="10"/>
      <c r="C4540" s="59"/>
      <c r="D4540" s="87"/>
      <c r="E4540" s="89"/>
      <c r="F4540" s="89"/>
    </row>
    <row r="4541" spans="1:6" x14ac:dyDescent="0.25">
      <c r="A4541" s="10"/>
      <c r="B4541" s="10"/>
      <c r="C4541" s="59"/>
      <c r="D4541" s="87"/>
      <c r="E4541" s="89"/>
      <c r="F4541" s="89"/>
    </row>
    <row r="4542" spans="1:6" x14ac:dyDescent="0.25">
      <c r="A4542" s="10"/>
      <c r="B4542" s="10"/>
      <c r="C4542" s="59"/>
      <c r="D4542" s="87"/>
      <c r="E4542" s="89"/>
      <c r="F4542" s="89"/>
    </row>
    <row r="4543" spans="1:6" x14ac:dyDescent="0.25">
      <c r="A4543" s="10"/>
      <c r="B4543" s="10"/>
      <c r="C4543" s="59"/>
      <c r="D4543" s="87"/>
      <c r="E4543" s="89"/>
      <c r="F4543" s="89"/>
    </row>
    <row r="4544" spans="1:6" x14ac:dyDescent="0.25">
      <c r="A4544" s="10"/>
      <c r="B4544" s="10"/>
      <c r="C4544" s="59"/>
      <c r="D4544" s="87"/>
      <c r="E4544" s="89"/>
      <c r="F4544" s="89"/>
    </row>
    <row r="4545" spans="1:6" x14ac:dyDescent="0.25">
      <c r="A4545" s="10"/>
      <c r="B4545" s="10"/>
      <c r="C4545" s="59"/>
      <c r="D4545" s="87"/>
      <c r="E4545" s="89"/>
      <c r="F4545" s="89"/>
    </row>
    <row r="4546" spans="1:6" x14ac:dyDescent="0.25">
      <c r="A4546" s="10"/>
      <c r="B4546" s="10"/>
      <c r="C4546" s="59"/>
      <c r="D4546" s="87"/>
      <c r="E4546" s="89"/>
      <c r="F4546" s="89"/>
    </row>
    <row r="4547" spans="1:6" x14ac:dyDescent="0.25">
      <c r="A4547" s="10"/>
      <c r="B4547" s="10"/>
      <c r="C4547" s="59"/>
      <c r="D4547" s="87"/>
      <c r="E4547" s="89"/>
      <c r="F4547" s="89"/>
    </row>
    <row r="4548" spans="1:6" x14ac:dyDescent="0.25">
      <c r="A4548" s="10"/>
      <c r="B4548" s="10"/>
      <c r="C4548" s="59"/>
      <c r="D4548" s="87"/>
      <c r="E4548" s="89"/>
      <c r="F4548" s="89"/>
    </row>
    <row r="4549" spans="1:6" x14ac:dyDescent="0.25">
      <c r="A4549" s="10"/>
      <c r="B4549" s="10"/>
      <c r="C4549" s="59"/>
      <c r="D4549" s="87"/>
      <c r="E4549" s="89"/>
      <c r="F4549" s="89"/>
    </row>
    <row r="4550" spans="1:6" x14ac:dyDescent="0.25">
      <c r="A4550" s="10"/>
      <c r="B4550" s="10"/>
      <c r="C4550" s="59"/>
      <c r="D4550" s="87"/>
      <c r="E4550" s="89"/>
      <c r="F4550" s="89"/>
    </row>
    <row r="4551" spans="1:6" x14ac:dyDescent="0.25">
      <c r="A4551" s="10"/>
      <c r="B4551" s="10"/>
      <c r="C4551" s="59"/>
      <c r="D4551" s="87"/>
      <c r="E4551" s="89"/>
      <c r="F4551" s="89"/>
    </row>
    <row r="4552" spans="1:6" x14ac:dyDescent="0.25">
      <c r="A4552" s="10"/>
      <c r="B4552" s="10"/>
      <c r="C4552" s="59"/>
      <c r="D4552" s="87"/>
      <c r="E4552" s="89"/>
      <c r="F4552" s="89"/>
    </row>
    <row r="4553" spans="1:6" x14ac:dyDescent="0.25">
      <c r="A4553" s="10"/>
      <c r="B4553" s="10"/>
      <c r="C4553" s="59"/>
      <c r="D4553" s="87"/>
      <c r="E4553" s="89"/>
      <c r="F4553" s="89"/>
    </row>
    <row r="4554" spans="1:6" x14ac:dyDescent="0.25">
      <c r="A4554" s="10"/>
      <c r="B4554" s="10"/>
      <c r="C4554" s="59"/>
      <c r="D4554" s="87"/>
      <c r="E4554" s="89"/>
      <c r="F4554" s="89"/>
    </row>
    <row r="4555" spans="1:6" x14ac:dyDescent="0.25">
      <c r="A4555" s="10"/>
      <c r="B4555" s="10"/>
      <c r="C4555" s="59"/>
      <c r="D4555" s="87"/>
      <c r="E4555" s="89"/>
      <c r="F4555" s="89"/>
    </row>
    <row r="4556" spans="1:6" x14ac:dyDescent="0.25">
      <c r="A4556" s="10"/>
      <c r="B4556" s="10"/>
      <c r="C4556" s="59"/>
      <c r="D4556" s="87"/>
      <c r="E4556" s="89"/>
      <c r="F4556" s="89"/>
    </row>
    <row r="4557" spans="1:6" x14ac:dyDescent="0.25">
      <c r="A4557" s="10"/>
      <c r="B4557" s="10"/>
      <c r="C4557" s="59"/>
      <c r="D4557" s="87"/>
      <c r="E4557" s="89"/>
      <c r="F4557" s="89"/>
    </row>
    <row r="4558" spans="1:6" x14ac:dyDescent="0.25">
      <c r="A4558" s="10"/>
      <c r="B4558" s="10"/>
      <c r="C4558" s="59"/>
      <c r="D4558" s="87"/>
      <c r="E4558" s="89"/>
      <c r="F4558" s="89"/>
    </row>
    <row r="4559" spans="1:6" x14ac:dyDescent="0.25">
      <c r="A4559" s="10"/>
      <c r="B4559" s="10"/>
      <c r="C4559" s="59"/>
      <c r="D4559" s="87"/>
      <c r="E4559" s="89"/>
      <c r="F4559" s="89"/>
    </row>
    <row r="4560" spans="1:6" x14ac:dyDescent="0.25">
      <c r="A4560" s="10"/>
      <c r="B4560" s="10"/>
      <c r="C4560" s="59"/>
      <c r="D4560" s="87"/>
      <c r="E4560" s="89"/>
      <c r="F4560" s="89"/>
    </row>
    <row r="4561" spans="1:6" x14ac:dyDescent="0.25">
      <c r="A4561" s="10"/>
      <c r="B4561" s="10"/>
      <c r="C4561" s="59"/>
      <c r="D4561" s="87"/>
      <c r="E4561" s="89"/>
      <c r="F4561" s="89"/>
    </row>
    <row r="4562" spans="1:6" x14ac:dyDescent="0.25">
      <c r="A4562" s="10"/>
      <c r="B4562" s="10"/>
      <c r="C4562" s="59"/>
      <c r="D4562" s="87"/>
      <c r="E4562" s="89"/>
      <c r="F4562" s="89"/>
    </row>
    <row r="4563" spans="1:6" x14ac:dyDescent="0.25">
      <c r="A4563" s="10"/>
      <c r="B4563" s="10"/>
      <c r="C4563" s="59"/>
      <c r="D4563" s="87"/>
      <c r="E4563" s="89"/>
      <c r="F4563" s="89"/>
    </row>
    <row r="4564" spans="1:6" x14ac:dyDescent="0.25">
      <c r="A4564" s="10"/>
      <c r="B4564" s="10"/>
      <c r="C4564" s="59"/>
      <c r="D4564" s="87"/>
      <c r="E4564" s="89"/>
      <c r="F4564" s="89"/>
    </row>
    <row r="4565" spans="1:6" x14ac:dyDescent="0.25">
      <c r="A4565" s="10"/>
      <c r="B4565" s="10"/>
      <c r="C4565" s="59"/>
      <c r="D4565" s="87"/>
      <c r="E4565" s="89"/>
      <c r="F4565" s="89"/>
    </row>
    <row r="4566" spans="1:6" x14ac:dyDescent="0.25">
      <c r="A4566" s="10"/>
      <c r="B4566" s="10"/>
      <c r="C4566" s="59"/>
      <c r="D4566" s="87"/>
      <c r="E4566" s="89"/>
      <c r="F4566" s="89"/>
    </row>
    <row r="4567" spans="1:6" x14ac:dyDescent="0.25">
      <c r="A4567" s="10"/>
      <c r="B4567" s="10"/>
      <c r="C4567" s="59"/>
      <c r="D4567" s="87"/>
      <c r="E4567" s="89"/>
      <c r="F4567" s="89"/>
    </row>
    <row r="4568" spans="1:6" x14ac:dyDescent="0.25">
      <c r="A4568" s="10"/>
      <c r="B4568" s="10"/>
      <c r="C4568" s="59"/>
      <c r="D4568" s="87"/>
      <c r="E4568" s="89"/>
      <c r="F4568" s="89"/>
    </row>
    <row r="4569" spans="1:6" x14ac:dyDescent="0.25">
      <c r="A4569" s="10"/>
      <c r="B4569" s="10"/>
      <c r="C4569" s="59"/>
      <c r="D4569" s="87"/>
      <c r="E4569" s="89"/>
      <c r="F4569" s="89"/>
    </row>
    <row r="4570" spans="1:6" x14ac:dyDescent="0.25">
      <c r="A4570" s="10"/>
      <c r="B4570" s="10"/>
      <c r="C4570" s="59"/>
      <c r="D4570" s="87"/>
      <c r="E4570" s="89"/>
      <c r="F4570" s="89"/>
    </row>
    <row r="4571" spans="1:6" x14ac:dyDescent="0.25">
      <c r="A4571" s="10"/>
      <c r="B4571" s="10"/>
      <c r="C4571" s="59"/>
      <c r="D4571" s="87"/>
      <c r="E4571" s="89"/>
      <c r="F4571" s="89"/>
    </row>
    <row r="4572" spans="1:6" x14ac:dyDescent="0.25">
      <c r="A4572" s="10"/>
      <c r="B4572" s="10"/>
      <c r="C4572" s="59"/>
      <c r="D4572" s="87"/>
      <c r="E4572" s="89"/>
      <c r="F4572" s="89"/>
    </row>
    <row r="4573" spans="1:6" x14ac:dyDescent="0.25">
      <c r="A4573" s="10"/>
      <c r="B4573" s="10"/>
      <c r="C4573" s="59"/>
      <c r="D4573" s="87"/>
      <c r="E4573" s="89"/>
      <c r="F4573" s="89"/>
    </row>
    <row r="4574" spans="1:6" x14ac:dyDescent="0.25">
      <c r="A4574" s="10"/>
      <c r="B4574" s="10"/>
      <c r="C4574" s="59"/>
      <c r="D4574" s="87"/>
      <c r="E4574" s="89"/>
      <c r="F4574" s="89"/>
    </row>
    <row r="4575" spans="1:6" x14ac:dyDescent="0.25">
      <c r="A4575" s="10"/>
      <c r="B4575" s="10"/>
      <c r="C4575" s="59"/>
      <c r="D4575" s="87"/>
      <c r="E4575" s="89"/>
      <c r="F4575" s="89"/>
    </row>
    <row r="4576" spans="1:6" x14ac:dyDescent="0.25">
      <c r="A4576" s="10"/>
      <c r="B4576" s="10"/>
      <c r="C4576" s="59"/>
      <c r="D4576" s="87"/>
      <c r="E4576" s="89"/>
      <c r="F4576" s="89"/>
    </row>
    <row r="4577" spans="1:6" x14ac:dyDescent="0.25">
      <c r="A4577" s="10"/>
      <c r="B4577" s="10"/>
      <c r="C4577" s="59"/>
      <c r="D4577" s="87"/>
      <c r="E4577" s="89"/>
      <c r="F4577" s="89"/>
    </row>
    <row r="4578" spans="1:6" x14ac:dyDescent="0.25">
      <c r="A4578" s="10"/>
      <c r="B4578" s="10"/>
      <c r="C4578" s="59"/>
      <c r="D4578" s="87"/>
      <c r="E4578" s="89"/>
      <c r="F4578" s="89"/>
    </row>
    <row r="4579" spans="1:6" x14ac:dyDescent="0.25">
      <c r="A4579" s="10"/>
      <c r="B4579" s="10"/>
      <c r="C4579" s="59"/>
      <c r="D4579" s="87"/>
      <c r="E4579" s="89"/>
      <c r="F4579" s="89"/>
    </row>
    <row r="4580" spans="1:6" x14ac:dyDescent="0.25">
      <c r="A4580" s="10"/>
      <c r="B4580" s="10"/>
      <c r="C4580" s="59"/>
      <c r="D4580" s="87"/>
      <c r="E4580" s="89"/>
      <c r="F4580" s="89"/>
    </row>
    <row r="4581" spans="1:6" x14ac:dyDescent="0.25">
      <c r="A4581" s="10"/>
      <c r="B4581" s="10"/>
      <c r="C4581" s="59"/>
      <c r="D4581" s="87"/>
      <c r="E4581" s="89"/>
      <c r="F4581" s="89"/>
    </row>
    <row r="4582" spans="1:6" x14ac:dyDescent="0.25">
      <c r="A4582" s="10"/>
      <c r="B4582" s="10"/>
      <c r="C4582" s="59"/>
      <c r="D4582" s="87"/>
      <c r="E4582" s="89"/>
      <c r="F4582" s="89"/>
    </row>
    <row r="4583" spans="1:6" x14ac:dyDescent="0.25">
      <c r="A4583" s="10"/>
      <c r="B4583" s="10"/>
      <c r="C4583" s="59"/>
      <c r="D4583" s="87"/>
      <c r="E4583" s="89"/>
      <c r="F4583" s="89"/>
    </row>
    <row r="4584" spans="1:6" x14ac:dyDescent="0.25">
      <c r="A4584" s="10"/>
      <c r="B4584" s="10"/>
      <c r="C4584" s="59"/>
      <c r="D4584" s="87"/>
      <c r="E4584" s="89"/>
      <c r="F4584" s="89"/>
    </row>
    <row r="4585" spans="1:6" x14ac:dyDescent="0.25">
      <c r="A4585" s="10"/>
      <c r="B4585" s="10"/>
      <c r="C4585" s="59"/>
      <c r="D4585" s="87"/>
      <c r="E4585" s="89"/>
      <c r="F4585" s="89"/>
    </row>
    <row r="4586" spans="1:6" x14ac:dyDescent="0.25">
      <c r="A4586" s="10"/>
      <c r="B4586" s="10"/>
      <c r="C4586" s="59"/>
      <c r="D4586" s="87"/>
      <c r="E4586" s="89"/>
      <c r="F4586" s="89"/>
    </row>
    <row r="4587" spans="1:6" x14ac:dyDescent="0.25">
      <c r="A4587" s="10"/>
      <c r="B4587" s="10"/>
      <c r="C4587" s="59"/>
      <c r="D4587" s="87"/>
      <c r="E4587" s="89"/>
      <c r="F4587" s="89"/>
    </row>
    <row r="4588" spans="1:6" x14ac:dyDescent="0.25">
      <c r="A4588" s="10"/>
      <c r="B4588" s="10"/>
      <c r="C4588" s="59"/>
      <c r="D4588" s="87"/>
      <c r="E4588" s="89"/>
      <c r="F4588" s="89"/>
    </row>
    <row r="4589" spans="1:6" x14ac:dyDescent="0.25">
      <c r="A4589" s="10"/>
      <c r="B4589" s="10"/>
      <c r="C4589" s="59"/>
      <c r="D4589" s="87"/>
      <c r="E4589" s="89"/>
      <c r="F4589" s="89"/>
    </row>
    <row r="4590" spans="1:6" x14ac:dyDescent="0.25">
      <c r="A4590" s="10"/>
      <c r="B4590" s="10"/>
      <c r="C4590" s="59"/>
      <c r="D4590" s="87"/>
      <c r="E4590" s="89"/>
      <c r="F4590" s="89"/>
    </row>
    <row r="4591" spans="1:6" x14ac:dyDescent="0.25">
      <c r="A4591" s="10"/>
      <c r="B4591" s="10"/>
      <c r="C4591" s="59"/>
      <c r="D4591" s="87"/>
      <c r="E4591" s="89"/>
      <c r="F4591" s="89"/>
    </row>
    <row r="4592" spans="1:6" x14ac:dyDescent="0.25">
      <c r="A4592" s="10"/>
      <c r="B4592" s="10"/>
      <c r="C4592" s="59"/>
      <c r="D4592" s="87"/>
      <c r="E4592" s="89"/>
      <c r="F4592" s="89"/>
    </row>
    <row r="4593" spans="1:6" x14ac:dyDescent="0.25">
      <c r="A4593" s="10"/>
      <c r="B4593" s="10"/>
      <c r="C4593" s="59"/>
      <c r="D4593" s="87"/>
      <c r="E4593" s="89"/>
      <c r="F4593" s="89"/>
    </row>
    <row r="4594" spans="1:6" x14ac:dyDescent="0.25">
      <c r="A4594" s="10"/>
      <c r="B4594" s="10"/>
      <c r="C4594" s="59"/>
      <c r="D4594" s="87"/>
      <c r="E4594" s="89"/>
      <c r="F4594" s="89"/>
    </row>
    <row r="4595" spans="1:6" x14ac:dyDescent="0.25">
      <c r="A4595" s="10"/>
      <c r="B4595" s="10"/>
      <c r="C4595" s="59"/>
      <c r="D4595" s="87"/>
      <c r="E4595" s="89"/>
      <c r="F4595" s="89"/>
    </row>
    <row r="4596" spans="1:6" x14ac:dyDescent="0.25">
      <c r="A4596" s="10"/>
      <c r="B4596" s="10"/>
      <c r="C4596" s="59"/>
      <c r="D4596" s="87"/>
      <c r="E4596" s="89"/>
      <c r="F4596" s="89"/>
    </row>
    <row r="4597" spans="1:6" x14ac:dyDescent="0.25">
      <c r="A4597" s="10"/>
      <c r="B4597" s="10"/>
      <c r="C4597" s="59"/>
      <c r="D4597" s="87"/>
      <c r="E4597" s="89"/>
      <c r="F4597" s="89"/>
    </row>
    <row r="4598" spans="1:6" x14ac:dyDescent="0.25">
      <c r="A4598" s="10"/>
      <c r="B4598" s="10"/>
      <c r="C4598" s="59"/>
      <c r="D4598" s="87"/>
      <c r="E4598" s="89"/>
      <c r="F4598" s="89"/>
    </row>
    <row r="4599" spans="1:6" x14ac:dyDescent="0.25">
      <c r="A4599" s="10"/>
      <c r="B4599" s="10"/>
      <c r="C4599" s="59"/>
      <c r="D4599" s="87"/>
      <c r="E4599" s="89"/>
      <c r="F4599" s="89"/>
    </row>
    <row r="4600" spans="1:6" x14ac:dyDescent="0.25">
      <c r="A4600" s="10"/>
      <c r="B4600" s="10"/>
      <c r="C4600" s="59"/>
      <c r="D4600" s="87"/>
      <c r="E4600" s="89"/>
      <c r="F4600" s="89"/>
    </row>
    <row r="4601" spans="1:6" x14ac:dyDescent="0.25">
      <c r="A4601" s="10"/>
      <c r="B4601" s="10"/>
      <c r="C4601" s="59"/>
      <c r="D4601" s="87"/>
      <c r="E4601" s="89"/>
      <c r="F4601" s="89"/>
    </row>
    <row r="4602" spans="1:6" x14ac:dyDescent="0.25">
      <c r="A4602" s="10"/>
      <c r="B4602" s="10"/>
      <c r="C4602" s="59"/>
      <c r="D4602" s="87"/>
      <c r="E4602" s="89"/>
      <c r="F4602" s="89"/>
    </row>
    <row r="4603" spans="1:6" x14ac:dyDescent="0.25">
      <c r="A4603" s="10"/>
      <c r="B4603" s="10"/>
      <c r="C4603" s="59"/>
      <c r="D4603" s="87"/>
      <c r="E4603" s="89"/>
      <c r="F4603" s="89"/>
    </row>
    <row r="4604" spans="1:6" x14ac:dyDescent="0.25">
      <c r="A4604" s="10"/>
      <c r="B4604" s="10"/>
      <c r="C4604" s="59"/>
      <c r="D4604" s="87"/>
      <c r="E4604" s="89"/>
      <c r="F4604" s="89"/>
    </row>
    <row r="4605" spans="1:6" x14ac:dyDescent="0.25">
      <c r="A4605" s="10"/>
      <c r="B4605" s="10"/>
      <c r="C4605" s="59"/>
      <c r="D4605" s="87"/>
      <c r="E4605" s="89"/>
      <c r="F4605" s="89"/>
    </row>
    <row r="4606" spans="1:6" x14ac:dyDescent="0.25">
      <c r="A4606" s="10"/>
      <c r="B4606" s="10"/>
      <c r="C4606" s="59"/>
      <c r="D4606" s="87"/>
      <c r="E4606" s="89"/>
      <c r="F4606" s="89"/>
    </row>
    <row r="4607" spans="1:6" x14ac:dyDescent="0.25">
      <c r="A4607" s="10"/>
      <c r="B4607" s="10"/>
      <c r="C4607" s="59"/>
      <c r="D4607" s="87"/>
      <c r="E4607" s="89"/>
      <c r="F4607" s="89"/>
    </row>
    <row r="4608" spans="1:6" x14ac:dyDescent="0.25">
      <c r="A4608" s="10"/>
      <c r="B4608" s="10"/>
      <c r="C4608" s="59"/>
      <c r="D4608" s="87"/>
      <c r="E4608" s="89"/>
      <c r="F4608" s="89"/>
    </row>
    <row r="4609" spans="1:6" x14ac:dyDescent="0.25">
      <c r="A4609" s="10"/>
      <c r="B4609" s="10"/>
      <c r="C4609" s="59"/>
      <c r="D4609" s="87"/>
      <c r="E4609" s="89"/>
      <c r="F4609" s="89"/>
    </row>
    <row r="4610" spans="1:6" x14ac:dyDescent="0.25">
      <c r="A4610" s="10"/>
      <c r="B4610" s="10"/>
      <c r="C4610" s="59"/>
      <c r="D4610" s="87"/>
      <c r="E4610" s="89"/>
      <c r="F4610" s="89"/>
    </row>
    <row r="4611" spans="1:6" x14ac:dyDescent="0.25">
      <c r="A4611" s="10"/>
      <c r="B4611" s="10"/>
      <c r="C4611" s="59"/>
      <c r="D4611" s="87"/>
      <c r="E4611" s="89"/>
      <c r="F4611" s="89"/>
    </row>
    <row r="4612" spans="1:6" x14ac:dyDescent="0.25">
      <c r="A4612" s="10"/>
      <c r="B4612" s="10"/>
      <c r="C4612" s="59"/>
      <c r="D4612" s="87"/>
      <c r="E4612" s="89"/>
      <c r="F4612" s="89"/>
    </row>
    <row r="4613" spans="1:6" x14ac:dyDescent="0.25">
      <c r="A4613" s="10"/>
      <c r="B4613" s="10"/>
      <c r="C4613" s="59"/>
      <c r="D4613" s="87"/>
      <c r="E4613" s="89"/>
      <c r="F4613" s="89"/>
    </row>
    <row r="4614" spans="1:6" x14ac:dyDescent="0.25">
      <c r="A4614" s="10"/>
      <c r="B4614" s="10"/>
      <c r="C4614" s="59"/>
      <c r="D4614" s="87"/>
      <c r="E4614" s="89"/>
      <c r="F4614" s="89"/>
    </row>
    <row r="4615" spans="1:6" x14ac:dyDescent="0.25">
      <c r="A4615" s="10"/>
      <c r="B4615" s="10"/>
      <c r="C4615" s="59"/>
      <c r="D4615" s="87"/>
      <c r="E4615" s="89"/>
      <c r="F4615" s="89"/>
    </row>
    <row r="4616" spans="1:6" x14ac:dyDescent="0.25">
      <c r="A4616" s="10"/>
      <c r="B4616" s="10"/>
      <c r="C4616" s="59"/>
      <c r="D4616" s="87"/>
      <c r="E4616" s="89"/>
      <c r="F4616" s="89"/>
    </row>
    <row r="4617" spans="1:6" x14ac:dyDescent="0.25">
      <c r="A4617" s="10"/>
      <c r="B4617" s="10"/>
      <c r="C4617" s="59"/>
      <c r="D4617" s="87"/>
      <c r="E4617" s="89"/>
      <c r="F4617" s="89"/>
    </row>
    <row r="4618" spans="1:6" x14ac:dyDescent="0.25">
      <c r="A4618" s="10"/>
      <c r="B4618" s="10"/>
      <c r="C4618" s="59"/>
      <c r="D4618" s="87"/>
      <c r="E4618" s="89"/>
      <c r="F4618" s="89"/>
    </row>
    <row r="4619" spans="1:6" x14ac:dyDescent="0.25">
      <c r="A4619" s="10"/>
      <c r="B4619" s="10"/>
      <c r="C4619" s="59"/>
      <c r="D4619" s="87"/>
      <c r="E4619" s="89"/>
      <c r="F4619" s="89"/>
    </row>
    <row r="4620" spans="1:6" x14ac:dyDescent="0.25">
      <c r="A4620" s="10"/>
      <c r="B4620" s="10"/>
      <c r="C4620" s="59"/>
      <c r="D4620" s="87"/>
      <c r="E4620" s="89"/>
      <c r="F4620" s="89"/>
    </row>
    <row r="4621" spans="1:6" x14ac:dyDescent="0.25">
      <c r="A4621" s="10"/>
      <c r="B4621" s="10"/>
      <c r="C4621" s="59"/>
      <c r="D4621" s="87"/>
      <c r="E4621" s="89"/>
      <c r="F4621" s="89"/>
    </row>
    <row r="4622" spans="1:6" x14ac:dyDescent="0.25">
      <c r="A4622" s="10"/>
      <c r="B4622" s="10"/>
      <c r="C4622" s="59"/>
      <c r="D4622" s="87"/>
      <c r="E4622" s="89"/>
      <c r="F4622" s="89"/>
    </row>
    <row r="4623" spans="1:6" x14ac:dyDescent="0.25">
      <c r="A4623" s="10"/>
      <c r="B4623" s="10"/>
      <c r="C4623" s="59"/>
      <c r="D4623" s="87"/>
      <c r="E4623" s="89"/>
      <c r="F4623" s="89"/>
    </row>
    <row r="4624" spans="1:6" x14ac:dyDescent="0.25">
      <c r="A4624" s="10"/>
      <c r="B4624" s="10"/>
      <c r="C4624" s="59"/>
      <c r="D4624" s="87"/>
      <c r="E4624" s="89"/>
      <c r="F4624" s="89"/>
    </row>
    <row r="4625" spans="1:6" x14ac:dyDescent="0.25">
      <c r="A4625" s="10"/>
      <c r="B4625" s="10"/>
      <c r="C4625" s="59"/>
      <c r="D4625" s="87"/>
      <c r="E4625" s="89"/>
      <c r="F4625" s="89"/>
    </row>
    <row r="4626" spans="1:6" x14ac:dyDescent="0.25">
      <c r="A4626" s="10"/>
      <c r="B4626" s="10"/>
      <c r="C4626" s="59"/>
      <c r="D4626" s="87"/>
      <c r="E4626" s="89"/>
      <c r="F4626" s="89"/>
    </row>
    <row r="4627" spans="1:6" x14ac:dyDescent="0.25">
      <c r="A4627" s="10"/>
      <c r="B4627" s="10"/>
      <c r="C4627" s="59"/>
      <c r="D4627" s="87"/>
      <c r="E4627" s="89"/>
      <c r="F4627" s="89"/>
    </row>
    <row r="4628" spans="1:6" x14ac:dyDescent="0.25">
      <c r="A4628" s="10"/>
      <c r="B4628" s="10"/>
      <c r="C4628" s="59"/>
      <c r="D4628" s="87"/>
      <c r="E4628" s="89"/>
      <c r="F4628" s="89"/>
    </row>
    <row r="4629" spans="1:6" x14ac:dyDescent="0.25">
      <c r="A4629" s="10"/>
      <c r="B4629" s="10"/>
      <c r="C4629" s="59"/>
      <c r="D4629" s="87"/>
      <c r="E4629" s="89"/>
      <c r="F4629" s="89"/>
    </row>
    <row r="4630" spans="1:6" x14ac:dyDescent="0.25">
      <c r="A4630" s="10"/>
      <c r="B4630" s="10"/>
      <c r="C4630" s="59"/>
      <c r="D4630" s="87"/>
      <c r="E4630" s="89"/>
      <c r="F4630" s="89"/>
    </row>
    <row r="4631" spans="1:6" x14ac:dyDescent="0.25">
      <c r="A4631" s="10"/>
      <c r="B4631" s="10"/>
      <c r="C4631" s="59"/>
      <c r="D4631" s="87"/>
      <c r="E4631" s="89"/>
      <c r="F4631" s="89"/>
    </row>
    <row r="4632" spans="1:6" x14ac:dyDescent="0.25">
      <c r="A4632" s="10"/>
      <c r="B4632" s="10"/>
      <c r="C4632" s="59"/>
      <c r="D4632" s="87"/>
      <c r="E4632" s="89"/>
      <c r="F4632" s="89"/>
    </row>
    <row r="4633" spans="1:6" x14ac:dyDescent="0.25">
      <c r="A4633" s="10"/>
      <c r="B4633" s="10"/>
      <c r="C4633" s="59"/>
      <c r="D4633" s="87"/>
      <c r="E4633" s="89"/>
      <c r="F4633" s="89"/>
    </row>
    <row r="4634" spans="1:6" x14ac:dyDescent="0.25">
      <c r="A4634" s="10"/>
      <c r="B4634" s="10"/>
      <c r="C4634" s="59"/>
      <c r="D4634" s="87"/>
      <c r="E4634" s="89"/>
      <c r="F4634" s="89"/>
    </row>
    <row r="4635" spans="1:6" x14ac:dyDescent="0.25">
      <c r="A4635" s="10"/>
      <c r="B4635" s="10"/>
      <c r="C4635" s="59"/>
      <c r="D4635" s="87"/>
      <c r="E4635" s="89"/>
      <c r="F4635" s="89"/>
    </row>
    <row r="4636" spans="1:6" x14ac:dyDescent="0.25">
      <c r="A4636" s="10"/>
      <c r="B4636" s="10"/>
      <c r="C4636" s="59"/>
      <c r="D4636" s="87"/>
      <c r="E4636" s="89"/>
      <c r="F4636" s="89"/>
    </row>
    <row r="4637" spans="1:6" x14ac:dyDescent="0.25">
      <c r="A4637" s="10"/>
      <c r="B4637" s="10"/>
      <c r="C4637" s="59"/>
      <c r="D4637" s="87"/>
      <c r="E4637" s="89"/>
      <c r="F4637" s="89"/>
    </row>
    <row r="4638" spans="1:6" x14ac:dyDescent="0.25">
      <c r="A4638" s="10"/>
      <c r="B4638" s="10"/>
      <c r="C4638" s="59"/>
      <c r="D4638" s="87"/>
      <c r="E4638" s="89"/>
      <c r="F4638" s="89"/>
    </row>
    <row r="4639" spans="1:6" x14ac:dyDescent="0.25">
      <c r="A4639" s="10"/>
      <c r="B4639" s="10"/>
      <c r="C4639" s="59"/>
      <c r="D4639" s="87"/>
      <c r="E4639" s="89"/>
      <c r="F4639" s="89"/>
    </row>
    <row r="4640" spans="1:6" x14ac:dyDescent="0.25">
      <c r="A4640" s="10"/>
      <c r="B4640" s="10"/>
      <c r="C4640" s="59"/>
      <c r="D4640" s="87"/>
      <c r="E4640" s="89"/>
      <c r="F4640" s="89"/>
    </row>
    <row r="4641" spans="1:6" x14ac:dyDescent="0.25">
      <c r="A4641" s="10"/>
      <c r="B4641" s="10"/>
      <c r="C4641" s="59"/>
      <c r="D4641" s="87"/>
      <c r="E4641" s="89"/>
      <c r="F4641" s="89"/>
    </row>
    <row r="4642" spans="1:6" x14ac:dyDescent="0.25">
      <c r="A4642" s="10"/>
      <c r="B4642" s="10"/>
      <c r="C4642" s="59"/>
      <c r="D4642" s="87"/>
      <c r="E4642" s="89"/>
      <c r="F4642" s="89"/>
    </row>
    <row r="4643" spans="1:6" x14ac:dyDescent="0.25">
      <c r="A4643" s="10"/>
      <c r="B4643" s="10"/>
      <c r="C4643" s="59"/>
      <c r="D4643" s="87"/>
      <c r="E4643" s="89"/>
      <c r="F4643" s="89"/>
    </row>
    <row r="4644" spans="1:6" x14ac:dyDescent="0.25">
      <c r="A4644" s="10"/>
      <c r="B4644" s="10"/>
      <c r="C4644" s="59"/>
      <c r="D4644" s="87"/>
      <c r="E4644" s="89"/>
      <c r="F4644" s="89"/>
    </row>
    <row r="4645" spans="1:6" x14ac:dyDescent="0.25">
      <c r="A4645" s="10"/>
      <c r="B4645" s="10"/>
      <c r="C4645" s="59"/>
      <c r="D4645" s="87"/>
      <c r="E4645" s="89"/>
      <c r="F4645" s="89"/>
    </row>
    <row r="4646" spans="1:6" x14ac:dyDescent="0.25">
      <c r="A4646" s="10"/>
      <c r="B4646" s="10"/>
      <c r="C4646" s="59"/>
      <c r="D4646" s="87"/>
      <c r="E4646" s="89"/>
      <c r="F4646" s="89"/>
    </row>
    <row r="4647" spans="1:6" x14ac:dyDescent="0.25">
      <c r="A4647" s="10"/>
      <c r="B4647" s="10"/>
      <c r="C4647" s="59"/>
      <c r="D4647" s="87"/>
      <c r="E4647" s="89"/>
      <c r="F4647" s="89"/>
    </row>
    <row r="4648" spans="1:6" x14ac:dyDescent="0.25">
      <c r="A4648" s="10"/>
      <c r="B4648" s="10"/>
      <c r="C4648" s="59"/>
      <c r="D4648" s="87"/>
      <c r="E4648" s="89"/>
      <c r="F4648" s="89"/>
    </row>
    <row r="4649" spans="1:6" x14ac:dyDescent="0.25">
      <c r="A4649" s="10"/>
      <c r="B4649" s="10"/>
      <c r="C4649" s="59"/>
      <c r="D4649" s="87"/>
      <c r="E4649" s="89"/>
      <c r="F4649" s="89"/>
    </row>
    <row r="4650" spans="1:6" x14ac:dyDescent="0.25">
      <c r="A4650" s="10"/>
      <c r="B4650" s="10"/>
      <c r="C4650" s="59"/>
      <c r="D4650" s="87"/>
      <c r="E4650" s="89"/>
      <c r="F4650" s="89"/>
    </row>
    <row r="4651" spans="1:6" x14ac:dyDescent="0.25">
      <c r="A4651" s="10"/>
      <c r="B4651" s="10"/>
      <c r="C4651" s="59"/>
      <c r="D4651" s="87"/>
      <c r="E4651" s="89"/>
      <c r="F4651" s="89"/>
    </row>
    <row r="4652" spans="1:6" x14ac:dyDescent="0.25">
      <c r="A4652" s="10"/>
      <c r="B4652" s="10"/>
      <c r="C4652" s="59"/>
      <c r="D4652" s="87"/>
      <c r="E4652" s="89"/>
      <c r="F4652" s="89"/>
    </row>
    <row r="4653" spans="1:6" x14ac:dyDescent="0.25">
      <c r="A4653" s="10"/>
      <c r="B4653" s="10"/>
      <c r="C4653" s="59"/>
      <c r="D4653" s="87"/>
      <c r="E4653" s="89"/>
      <c r="F4653" s="89"/>
    </row>
    <row r="4654" spans="1:6" x14ac:dyDescent="0.25">
      <c r="A4654" s="10"/>
      <c r="B4654" s="10"/>
      <c r="C4654" s="59"/>
      <c r="D4654" s="87"/>
      <c r="E4654" s="89"/>
      <c r="F4654" s="89"/>
    </row>
    <row r="4655" spans="1:6" x14ac:dyDescent="0.25">
      <c r="A4655" s="10"/>
      <c r="B4655" s="10"/>
      <c r="C4655" s="59"/>
      <c r="D4655" s="87"/>
      <c r="E4655" s="89"/>
      <c r="F4655" s="89"/>
    </row>
    <row r="4656" spans="1:6" x14ac:dyDescent="0.25">
      <c r="A4656" s="10"/>
      <c r="B4656" s="10"/>
      <c r="C4656" s="59"/>
      <c r="D4656" s="87"/>
      <c r="E4656" s="89"/>
      <c r="F4656" s="89"/>
    </row>
    <row r="4657" spans="1:6" x14ac:dyDescent="0.25">
      <c r="A4657" s="10"/>
      <c r="B4657" s="10"/>
      <c r="C4657" s="59"/>
      <c r="D4657" s="87"/>
      <c r="E4657" s="89"/>
      <c r="F4657" s="89"/>
    </row>
    <row r="4658" spans="1:6" x14ac:dyDescent="0.25">
      <c r="A4658" s="10"/>
      <c r="B4658" s="10"/>
      <c r="C4658" s="59"/>
      <c r="D4658" s="87"/>
      <c r="E4658" s="89"/>
      <c r="F4658" s="89"/>
    </row>
    <row r="4659" spans="1:6" x14ac:dyDescent="0.25">
      <c r="A4659" s="10"/>
      <c r="B4659" s="10"/>
      <c r="C4659" s="59"/>
      <c r="D4659" s="87"/>
      <c r="E4659" s="89"/>
      <c r="F4659" s="89"/>
    </row>
    <row r="4660" spans="1:6" x14ac:dyDescent="0.25">
      <c r="A4660" s="10"/>
      <c r="B4660" s="10"/>
      <c r="C4660" s="59"/>
      <c r="D4660" s="87"/>
      <c r="E4660" s="89"/>
      <c r="F4660" s="89"/>
    </row>
    <row r="4661" spans="1:6" x14ac:dyDescent="0.25">
      <c r="A4661" s="10"/>
      <c r="B4661" s="10"/>
      <c r="C4661" s="59"/>
      <c r="D4661" s="87"/>
      <c r="E4661" s="89"/>
      <c r="F4661" s="89"/>
    </row>
    <row r="4662" spans="1:6" x14ac:dyDescent="0.25">
      <c r="A4662" s="10"/>
      <c r="B4662" s="10"/>
      <c r="C4662" s="59"/>
      <c r="D4662" s="87"/>
      <c r="E4662" s="89"/>
      <c r="F4662" s="89"/>
    </row>
    <row r="4663" spans="1:6" x14ac:dyDescent="0.25">
      <c r="A4663" s="10"/>
      <c r="B4663" s="10"/>
      <c r="C4663" s="59"/>
      <c r="D4663" s="87"/>
      <c r="E4663" s="89"/>
      <c r="F4663" s="89"/>
    </row>
    <row r="4664" spans="1:6" x14ac:dyDescent="0.25">
      <c r="A4664" s="10"/>
      <c r="B4664" s="10"/>
      <c r="C4664" s="59"/>
      <c r="D4664" s="87"/>
      <c r="E4664" s="89"/>
      <c r="F4664" s="89"/>
    </row>
    <row r="4665" spans="1:6" x14ac:dyDescent="0.25">
      <c r="A4665" s="10"/>
      <c r="B4665" s="10"/>
      <c r="C4665" s="59"/>
      <c r="D4665" s="87"/>
      <c r="E4665" s="89"/>
      <c r="F4665" s="89"/>
    </row>
    <row r="4666" spans="1:6" x14ac:dyDescent="0.25">
      <c r="A4666" s="10"/>
      <c r="B4666" s="10"/>
      <c r="C4666" s="59"/>
      <c r="D4666" s="87"/>
      <c r="E4666" s="89"/>
      <c r="F4666" s="89"/>
    </row>
    <row r="4667" spans="1:6" x14ac:dyDescent="0.25">
      <c r="A4667" s="10"/>
      <c r="B4667" s="10"/>
      <c r="C4667" s="59"/>
      <c r="D4667" s="87"/>
      <c r="E4667" s="89"/>
      <c r="F4667" s="89"/>
    </row>
    <row r="4668" spans="1:6" x14ac:dyDescent="0.25">
      <c r="A4668" s="10"/>
      <c r="B4668" s="10"/>
      <c r="C4668" s="59"/>
      <c r="D4668" s="87"/>
      <c r="E4668" s="89"/>
      <c r="F4668" s="89"/>
    </row>
    <row r="4669" spans="1:6" x14ac:dyDescent="0.25">
      <c r="A4669" s="10"/>
      <c r="B4669" s="10"/>
      <c r="C4669" s="59"/>
      <c r="D4669" s="87"/>
      <c r="E4669" s="89"/>
      <c r="F4669" s="89"/>
    </row>
    <row r="4670" spans="1:6" x14ac:dyDescent="0.25">
      <c r="A4670" s="10"/>
      <c r="B4670" s="10"/>
      <c r="C4670" s="59"/>
      <c r="D4670" s="87"/>
      <c r="E4670" s="89"/>
      <c r="F4670" s="89"/>
    </row>
    <row r="4671" spans="1:6" x14ac:dyDescent="0.25">
      <c r="A4671" s="10"/>
      <c r="B4671" s="10"/>
      <c r="C4671" s="59"/>
      <c r="D4671" s="87"/>
      <c r="E4671" s="89"/>
      <c r="F4671" s="89"/>
    </row>
    <row r="4672" spans="1:6" x14ac:dyDescent="0.25">
      <c r="A4672" s="10"/>
      <c r="B4672" s="10"/>
      <c r="C4672" s="59"/>
      <c r="D4672" s="87"/>
      <c r="E4672" s="89"/>
      <c r="F4672" s="89"/>
    </row>
    <row r="4673" spans="1:6" x14ac:dyDescent="0.25">
      <c r="A4673" s="10"/>
      <c r="B4673" s="10"/>
      <c r="C4673" s="59"/>
      <c r="D4673" s="87"/>
      <c r="E4673" s="89"/>
      <c r="F4673" s="89"/>
    </row>
    <row r="4674" spans="1:6" x14ac:dyDescent="0.25">
      <c r="A4674" s="10"/>
      <c r="B4674" s="10"/>
      <c r="C4674" s="59"/>
      <c r="D4674" s="87"/>
      <c r="E4674" s="89"/>
      <c r="F4674" s="89"/>
    </row>
    <row r="4675" spans="1:6" x14ac:dyDescent="0.25">
      <c r="A4675" s="10"/>
      <c r="B4675" s="10"/>
      <c r="C4675" s="59"/>
      <c r="D4675" s="87"/>
      <c r="E4675" s="89"/>
      <c r="F4675" s="89"/>
    </row>
    <row r="4676" spans="1:6" x14ac:dyDescent="0.25">
      <c r="A4676" s="10"/>
      <c r="B4676" s="10"/>
      <c r="C4676" s="59"/>
      <c r="D4676" s="87"/>
      <c r="E4676" s="89"/>
      <c r="F4676" s="89"/>
    </row>
    <row r="4677" spans="1:6" x14ac:dyDescent="0.25">
      <c r="A4677" s="10"/>
      <c r="B4677" s="10"/>
      <c r="C4677" s="59"/>
      <c r="D4677" s="87"/>
      <c r="E4677" s="89"/>
      <c r="F4677" s="89"/>
    </row>
    <row r="4678" spans="1:6" x14ac:dyDescent="0.25">
      <c r="A4678" s="10"/>
      <c r="B4678" s="10"/>
      <c r="C4678" s="59"/>
      <c r="D4678" s="87"/>
      <c r="E4678" s="89"/>
      <c r="F4678" s="89"/>
    </row>
    <row r="4679" spans="1:6" x14ac:dyDescent="0.25">
      <c r="A4679" s="10"/>
      <c r="B4679" s="10"/>
      <c r="C4679" s="59"/>
      <c r="D4679" s="87"/>
      <c r="E4679" s="89"/>
      <c r="F4679" s="89"/>
    </row>
    <row r="4680" spans="1:6" x14ac:dyDescent="0.25">
      <c r="A4680" s="10"/>
      <c r="B4680" s="10"/>
      <c r="C4680" s="59"/>
      <c r="D4680" s="87"/>
      <c r="E4680" s="89"/>
      <c r="F4680" s="89"/>
    </row>
    <row r="4681" spans="1:6" x14ac:dyDescent="0.25">
      <c r="A4681" s="10"/>
      <c r="B4681" s="10"/>
      <c r="C4681" s="59"/>
      <c r="D4681" s="87"/>
      <c r="E4681" s="89"/>
      <c r="F4681" s="89"/>
    </row>
    <row r="4682" spans="1:6" x14ac:dyDescent="0.25">
      <c r="A4682" s="10"/>
      <c r="B4682" s="10"/>
      <c r="C4682" s="59"/>
      <c r="D4682" s="87"/>
      <c r="E4682" s="89"/>
      <c r="F4682" s="89"/>
    </row>
    <row r="4683" spans="1:6" x14ac:dyDescent="0.25">
      <c r="A4683" s="10"/>
      <c r="B4683" s="10"/>
      <c r="C4683" s="59"/>
      <c r="D4683" s="87"/>
      <c r="E4683" s="89"/>
      <c r="F4683" s="89"/>
    </row>
    <row r="4684" spans="1:6" x14ac:dyDescent="0.25">
      <c r="A4684" s="10"/>
      <c r="B4684" s="10"/>
      <c r="C4684" s="59"/>
      <c r="D4684" s="87"/>
      <c r="E4684" s="89"/>
      <c r="F4684" s="89"/>
    </row>
    <row r="4685" spans="1:6" x14ac:dyDescent="0.25">
      <c r="A4685" s="10"/>
      <c r="B4685" s="10"/>
      <c r="C4685" s="59"/>
      <c r="D4685" s="87"/>
      <c r="E4685" s="89"/>
      <c r="F4685" s="89"/>
    </row>
    <row r="4686" spans="1:6" x14ac:dyDescent="0.25">
      <c r="A4686" s="10"/>
      <c r="B4686" s="10"/>
      <c r="C4686" s="59"/>
      <c r="D4686" s="87"/>
      <c r="E4686" s="89"/>
      <c r="F4686" s="89"/>
    </row>
    <row r="4687" spans="1:6" x14ac:dyDescent="0.25">
      <c r="A4687" s="10"/>
      <c r="B4687" s="10"/>
      <c r="C4687" s="59"/>
      <c r="D4687" s="87"/>
      <c r="E4687" s="89"/>
      <c r="F4687" s="89"/>
    </row>
    <row r="4688" spans="1:6" x14ac:dyDescent="0.25">
      <c r="A4688" s="10"/>
      <c r="B4688" s="10"/>
      <c r="C4688" s="59"/>
      <c r="D4688" s="87"/>
      <c r="E4688" s="89"/>
      <c r="F4688" s="89"/>
    </row>
    <row r="4689" spans="1:6" x14ac:dyDescent="0.25">
      <c r="A4689" s="10"/>
      <c r="B4689" s="10"/>
      <c r="C4689" s="59"/>
      <c r="D4689" s="87"/>
      <c r="E4689" s="89"/>
      <c r="F4689" s="89"/>
    </row>
    <row r="4690" spans="1:6" x14ac:dyDescent="0.25">
      <c r="A4690" s="10"/>
      <c r="B4690" s="10"/>
      <c r="C4690" s="59"/>
      <c r="D4690" s="87"/>
      <c r="E4690" s="89"/>
      <c r="F4690" s="89"/>
    </row>
    <row r="4691" spans="1:6" x14ac:dyDescent="0.25">
      <c r="A4691" s="10"/>
      <c r="B4691" s="10"/>
      <c r="C4691" s="59"/>
      <c r="D4691" s="87"/>
      <c r="E4691" s="89"/>
      <c r="F4691" s="89"/>
    </row>
    <row r="4692" spans="1:6" x14ac:dyDescent="0.25">
      <c r="A4692" s="10"/>
      <c r="B4692" s="10"/>
      <c r="C4692" s="59"/>
      <c r="D4692" s="87"/>
      <c r="E4692" s="89"/>
      <c r="F4692" s="89"/>
    </row>
    <row r="4693" spans="1:6" x14ac:dyDescent="0.25">
      <c r="A4693" s="10"/>
      <c r="B4693" s="10"/>
      <c r="C4693" s="59"/>
      <c r="D4693" s="87"/>
      <c r="E4693" s="89"/>
      <c r="F4693" s="89"/>
    </row>
    <row r="4694" spans="1:6" x14ac:dyDescent="0.25">
      <c r="A4694" s="10"/>
      <c r="B4694" s="10"/>
      <c r="C4694" s="59"/>
      <c r="D4694" s="87"/>
      <c r="E4694" s="89"/>
      <c r="F4694" s="89"/>
    </row>
    <row r="4695" spans="1:6" x14ac:dyDescent="0.25">
      <c r="A4695" s="10"/>
      <c r="B4695" s="10"/>
      <c r="C4695" s="59"/>
      <c r="D4695" s="87"/>
      <c r="E4695" s="89"/>
      <c r="F4695" s="89"/>
    </row>
    <row r="4696" spans="1:6" x14ac:dyDescent="0.25">
      <c r="A4696" s="10"/>
      <c r="B4696" s="10"/>
      <c r="C4696" s="59"/>
      <c r="D4696" s="87"/>
      <c r="E4696" s="89"/>
      <c r="F4696" s="89"/>
    </row>
    <row r="4697" spans="1:6" x14ac:dyDescent="0.25">
      <c r="A4697" s="10"/>
      <c r="B4697" s="10"/>
      <c r="C4697" s="59"/>
      <c r="D4697" s="87"/>
      <c r="E4697" s="89"/>
      <c r="F4697" s="89"/>
    </row>
    <row r="4698" spans="1:6" x14ac:dyDescent="0.25">
      <c r="A4698" s="10"/>
      <c r="B4698" s="10"/>
      <c r="C4698" s="59"/>
      <c r="D4698" s="87"/>
      <c r="E4698" s="89"/>
      <c r="F4698" s="89"/>
    </row>
    <row r="4699" spans="1:6" x14ac:dyDescent="0.25">
      <c r="A4699" s="10"/>
      <c r="B4699" s="10"/>
      <c r="C4699" s="59"/>
      <c r="D4699" s="87"/>
      <c r="E4699" s="89"/>
      <c r="F4699" s="89"/>
    </row>
    <row r="4700" spans="1:6" x14ac:dyDescent="0.25">
      <c r="A4700" s="10"/>
      <c r="B4700" s="10"/>
      <c r="C4700" s="59"/>
      <c r="D4700" s="87"/>
      <c r="E4700" s="89"/>
      <c r="F4700" s="89"/>
    </row>
    <row r="4701" spans="1:6" x14ac:dyDescent="0.25">
      <c r="A4701" s="10"/>
      <c r="B4701" s="10"/>
      <c r="C4701" s="59"/>
      <c r="D4701" s="87"/>
      <c r="E4701" s="89"/>
      <c r="F4701" s="89"/>
    </row>
    <row r="4702" spans="1:6" x14ac:dyDescent="0.25">
      <c r="A4702" s="10"/>
      <c r="B4702" s="10"/>
      <c r="C4702" s="59"/>
      <c r="D4702" s="87"/>
      <c r="E4702" s="89"/>
      <c r="F4702" s="89"/>
    </row>
    <row r="4703" spans="1:6" x14ac:dyDescent="0.25">
      <c r="A4703" s="10"/>
      <c r="B4703" s="10"/>
      <c r="C4703" s="59"/>
      <c r="D4703" s="87"/>
      <c r="E4703" s="89"/>
      <c r="F4703" s="89"/>
    </row>
    <row r="4704" spans="1:6" x14ac:dyDescent="0.25">
      <c r="A4704" s="10"/>
      <c r="B4704" s="10"/>
      <c r="C4704" s="59"/>
      <c r="D4704" s="87"/>
      <c r="E4704" s="89"/>
      <c r="F4704" s="89"/>
    </row>
    <row r="4705" spans="1:6" x14ac:dyDescent="0.25">
      <c r="A4705" s="10"/>
      <c r="B4705" s="10"/>
      <c r="C4705" s="59"/>
      <c r="D4705" s="87"/>
      <c r="E4705" s="89"/>
      <c r="F4705" s="89"/>
    </row>
    <row r="4706" spans="1:6" x14ac:dyDescent="0.25">
      <c r="A4706" s="10"/>
      <c r="B4706" s="10"/>
      <c r="C4706" s="59"/>
      <c r="D4706" s="87"/>
      <c r="E4706" s="89"/>
      <c r="F4706" s="89"/>
    </row>
    <row r="4707" spans="1:6" x14ac:dyDescent="0.25">
      <c r="A4707" s="10"/>
      <c r="B4707" s="10"/>
      <c r="C4707" s="59"/>
      <c r="D4707" s="87"/>
      <c r="E4707" s="89"/>
      <c r="F4707" s="89"/>
    </row>
    <row r="4708" spans="1:6" x14ac:dyDescent="0.25">
      <c r="A4708" s="10"/>
      <c r="B4708" s="10"/>
      <c r="C4708" s="59"/>
      <c r="D4708" s="87"/>
      <c r="E4708" s="89"/>
      <c r="F4708" s="89"/>
    </row>
    <row r="4709" spans="1:6" x14ac:dyDescent="0.25">
      <c r="A4709" s="10"/>
      <c r="B4709" s="10"/>
      <c r="C4709" s="59"/>
      <c r="D4709" s="87"/>
      <c r="E4709" s="89"/>
      <c r="F4709" s="89"/>
    </row>
    <row r="4710" spans="1:6" x14ac:dyDescent="0.25">
      <c r="A4710" s="10"/>
      <c r="B4710" s="10"/>
      <c r="C4710" s="59"/>
      <c r="D4710" s="87"/>
      <c r="E4710" s="89"/>
      <c r="F4710" s="89"/>
    </row>
    <row r="4711" spans="1:6" x14ac:dyDescent="0.25">
      <c r="A4711" s="10"/>
      <c r="B4711" s="10"/>
      <c r="C4711" s="59"/>
      <c r="D4711" s="87"/>
      <c r="E4711" s="89"/>
      <c r="F4711" s="89"/>
    </row>
    <row r="4712" spans="1:6" x14ac:dyDescent="0.25">
      <c r="A4712" s="10"/>
      <c r="B4712" s="10"/>
      <c r="C4712" s="59"/>
      <c r="D4712" s="87"/>
      <c r="E4712" s="89"/>
      <c r="F4712" s="89"/>
    </row>
    <row r="4713" spans="1:6" x14ac:dyDescent="0.25">
      <c r="A4713" s="10"/>
      <c r="B4713" s="10"/>
      <c r="C4713" s="59"/>
      <c r="D4713" s="87"/>
      <c r="E4713" s="89"/>
      <c r="F4713" s="89"/>
    </row>
    <row r="4714" spans="1:6" x14ac:dyDescent="0.25">
      <c r="A4714" s="10"/>
      <c r="B4714" s="10"/>
      <c r="C4714" s="59"/>
      <c r="D4714" s="87"/>
      <c r="E4714" s="89"/>
      <c r="F4714" s="89"/>
    </row>
    <row r="4715" spans="1:6" x14ac:dyDescent="0.25">
      <c r="A4715" s="10"/>
      <c r="B4715" s="10"/>
      <c r="C4715" s="59"/>
      <c r="D4715" s="87"/>
      <c r="E4715" s="89"/>
      <c r="F4715" s="89"/>
    </row>
    <row r="4716" spans="1:6" x14ac:dyDescent="0.25">
      <c r="A4716" s="10"/>
      <c r="B4716" s="10"/>
      <c r="C4716" s="59"/>
      <c r="D4716" s="87"/>
      <c r="E4716" s="89"/>
      <c r="F4716" s="89"/>
    </row>
    <row r="4717" spans="1:6" x14ac:dyDescent="0.25">
      <c r="A4717" s="10"/>
      <c r="B4717" s="10"/>
      <c r="C4717" s="59"/>
      <c r="D4717" s="87"/>
      <c r="E4717" s="89"/>
      <c r="F4717" s="89"/>
    </row>
    <row r="4718" spans="1:6" x14ac:dyDescent="0.25">
      <c r="A4718" s="10"/>
      <c r="B4718" s="10"/>
      <c r="C4718" s="59"/>
      <c r="D4718" s="87"/>
      <c r="E4718" s="89"/>
      <c r="F4718" s="89"/>
    </row>
    <row r="4719" spans="1:6" x14ac:dyDescent="0.25">
      <c r="A4719" s="10"/>
      <c r="B4719" s="10"/>
      <c r="C4719" s="59"/>
      <c r="D4719" s="87"/>
      <c r="E4719" s="89"/>
      <c r="F4719" s="89"/>
    </row>
    <row r="4720" spans="1:6" x14ac:dyDescent="0.25">
      <c r="A4720" s="10"/>
      <c r="B4720" s="10"/>
      <c r="C4720" s="59"/>
      <c r="D4720" s="87"/>
      <c r="E4720" s="89"/>
      <c r="F4720" s="89"/>
    </row>
    <row r="4721" spans="1:6" x14ac:dyDescent="0.25">
      <c r="A4721" s="10"/>
      <c r="B4721" s="10"/>
      <c r="C4721" s="59"/>
      <c r="D4721" s="87"/>
      <c r="E4721" s="89"/>
      <c r="F4721" s="89"/>
    </row>
    <row r="4722" spans="1:6" x14ac:dyDescent="0.25">
      <c r="A4722" s="10"/>
      <c r="B4722" s="10"/>
      <c r="C4722" s="59"/>
      <c r="D4722" s="87"/>
      <c r="E4722" s="89"/>
      <c r="F4722" s="89"/>
    </row>
    <row r="4723" spans="1:6" x14ac:dyDescent="0.25">
      <c r="A4723" s="10"/>
      <c r="B4723" s="10"/>
      <c r="C4723" s="59"/>
      <c r="D4723" s="87"/>
      <c r="E4723" s="89"/>
      <c r="F4723" s="89"/>
    </row>
    <row r="4724" spans="1:6" x14ac:dyDescent="0.25">
      <c r="A4724" s="10"/>
      <c r="B4724" s="10"/>
      <c r="C4724" s="59"/>
      <c r="D4724" s="87"/>
      <c r="E4724" s="89"/>
      <c r="F4724" s="89"/>
    </row>
    <row r="4725" spans="1:6" x14ac:dyDescent="0.25">
      <c r="A4725" s="10"/>
      <c r="B4725" s="10"/>
      <c r="C4725" s="59"/>
      <c r="D4725" s="87"/>
      <c r="E4725" s="89"/>
      <c r="F4725" s="89"/>
    </row>
    <row r="4726" spans="1:6" x14ac:dyDescent="0.25">
      <c r="A4726" s="10"/>
      <c r="B4726" s="10"/>
      <c r="C4726" s="59"/>
      <c r="D4726" s="87"/>
      <c r="E4726" s="89"/>
      <c r="F4726" s="89"/>
    </row>
    <row r="4727" spans="1:6" x14ac:dyDescent="0.25">
      <c r="A4727" s="10"/>
      <c r="B4727" s="10"/>
      <c r="C4727" s="59"/>
      <c r="D4727" s="87"/>
      <c r="E4727" s="89"/>
      <c r="F4727" s="89"/>
    </row>
    <row r="4728" spans="1:6" x14ac:dyDescent="0.25">
      <c r="A4728" s="10"/>
      <c r="B4728" s="10"/>
      <c r="C4728" s="59"/>
      <c r="D4728" s="87"/>
      <c r="E4728" s="89"/>
      <c r="F4728" s="89"/>
    </row>
    <row r="4729" spans="1:6" x14ac:dyDescent="0.25">
      <c r="A4729" s="10"/>
      <c r="B4729" s="10"/>
      <c r="C4729" s="59"/>
      <c r="D4729" s="87"/>
      <c r="E4729" s="89"/>
      <c r="F4729" s="89"/>
    </row>
    <row r="4730" spans="1:6" x14ac:dyDescent="0.25">
      <c r="A4730" s="10"/>
      <c r="B4730" s="10"/>
      <c r="C4730" s="59"/>
      <c r="D4730" s="87"/>
      <c r="E4730" s="89"/>
      <c r="F4730" s="89"/>
    </row>
    <row r="4731" spans="1:6" x14ac:dyDescent="0.25">
      <c r="A4731" s="10"/>
      <c r="B4731" s="10"/>
      <c r="C4731" s="59"/>
      <c r="D4731" s="87"/>
      <c r="E4731" s="89"/>
      <c r="F4731" s="89"/>
    </row>
    <row r="4732" spans="1:6" x14ac:dyDescent="0.25">
      <c r="A4732" s="10"/>
      <c r="B4732" s="10"/>
      <c r="C4732" s="59"/>
      <c r="D4732" s="87"/>
      <c r="E4732" s="89"/>
      <c r="F4732" s="89"/>
    </row>
    <row r="4733" spans="1:6" x14ac:dyDescent="0.25">
      <c r="A4733" s="10"/>
      <c r="B4733" s="10"/>
      <c r="C4733" s="59"/>
      <c r="D4733" s="87"/>
      <c r="E4733" s="89"/>
      <c r="F4733" s="89"/>
    </row>
    <row r="4734" spans="1:6" x14ac:dyDescent="0.25">
      <c r="A4734" s="10"/>
      <c r="B4734" s="10"/>
      <c r="C4734" s="59"/>
      <c r="D4734" s="87"/>
      <c r="E4734" s="89"/>
      <c r="F4734" s="89"/>
    </row>
    <row r="4735" spans="1:6" x14ac:dyDescent="0.25">
      <c r="A4735" s="10"/>
      <c r="B4735" s="10"/>
      <c r="C4735" s="59"/>
      <c r="D4735" s="87"/>
      <c r="E4735" s="89"/>
      <c r="F4735" s="89"/>
    </row>
    <row r="4736" spans="1:6" x14ac:dyDescent="0.25">
      <c r="A4736" s="10"/>
      <c r="B4736" s="10"/>
      <c r="C4736" s="59"/>
      <c r="D4736" s="87"/>
      <c r="E4736" s="89"/>
      <c r="F4736" s="89"/>
    </row>
    <row r="4737" spans="1:6" x14ac:dyDescent="0.25">
      <c r="A4737" s="10"/>
      <c r="B4737" s="10"/>
      <c r="C4737" s="59"/>
      <c r="D4737" s="87"/>
      <c r="E4737" s="89"/>
      <c r="F4737" s="89"/>
    </row>
    <row r="4738" spans="1:6" x14ac:dyDescent="0.25">
      <c r="A4738" s="10"/>
      <c r="B4738" s="10"/>
      <c r="C4738" s="59"/>
      <c r="D4738" s="87"/>
      <c r="E4738" s="89"/>
      <c r="F4738" s="89"/>
    </row>
    <row r="4739" spans="1:6" x14ac:dyDescent="0.25">
      <c r="A4739" s="10"/>
      <c r="B4739" s="10"/>
      <c r="C4739" s="59"/>
      <c r="D4739" s="87"/>
      <c r="E4739" s="89"/>
      <c r="F4739" s="89"/>
    </row>
    <row r="4740" spans="1:6" x14ac:dyDescent="0.25">
      <c r="A4740" s="10"/>
      <c r="B4740" s="10"/>
      <c r="C4740" s="59"/>
      <c r="D4740" s="87"/>
      <c r="E4740" s="89"/>
      <c r="F4740" s="89"/>
    </row>
    <row r="4741" spans="1:6" x14ac:dyDescent="0.25">
      <c r="A4741" s="10"/>
      <c r="B4741" s="10"/>
      <c r="C4741" s="59"/>
      <c r="D4741" s="87"/>
      <c r="E4741" s="89"/>
      <c r="F4741" s="89"/>
    </row>
    <row r="4742" spans="1:6" x14ac:dyDescent="0.25">
      <c r="A4742" s="10"/>
      <c r="B4742" s="10"/>
      <c r="C4742" s="59"/>
      <c r="D4742" s="87"/>
      <c r="E4742" s="89"/>
      <c r="F4742" s="89"/>
    </row>
    <row r="4743" spans="1:6" x14ac:dyDescent="0.25">
      <c r="A4743" s="10"/>
      <c r="B4743" s="10"/>
      <c r="C4743" s="59"/>
      <c r="D4743" s="87"/>
      <c r="E4743" s="89"/>
      <c r="F4743" s="89"/>
    </row>
    <row r="4744" spans="1:6" x14ac:dyDescent="0.25">
      <c r="A4744" s="10"/>
      <c r="B4744" s="10"/>
      <c r="C4744" s="59"/>
      <c r="D4744" s="87"/>
      <c r="E4744" s="89"/>
      <c r="F4744" s="89"/>
    </row>
    <row r="4745" spans="1:6" x14ac:dyDescent="0.25">
      <c r="A4745" s="10"/>
      <c r="B4745" s="10"/>
      <c r="C4745" s="59"/>
      <c r="D4745" s="87"/>
      <c r="E4745" s="89"/>
      <c r="F4745" s="89"/>
    </row>
    <row r="4746" spans="1:6" x14ac:dyDescent="0.25">
      <c r="A4746" s="10"/>
      <c r="B4746" s="10"/>
      <c r="C4746" s="59"/>
      <c r="D4746" s="87"/>
      <c r="E4746" s="89"/>
      <c r="F4746" s="89"/>
    </row>
    <row r="4747" spans="1:6" x14ac:dyDescent="0.25">
      <c r="A4747" s="10"/>
      <c r="B4747" s="10"/>
      <c r="C4747" s="59"/>
      <c r="D4747" s="87"/>
      <c r="E4747" s="89"/>
      <c r="F4747" s="89"/>
    </row>
    <row r="4748" spans="1:6" x14ac:dyDescent="0.25">
      <c r="A4748" s="10"/>
      <c r="B4748" s="10"/>
      <c r="C4748" s="59"/>
      <c r="D4748" s="87"/>
      <c r="E4748" s="89"/>
      <c r="F4748" s="89"/>
    </row>
    <row r="4749" spans="1:6" x14ac:dyDescent="0.25">
      <c r="A4749" s="10"/>
      <c r="B4749" s="10"/>
      <c r="C4749" s="59"/>
      <c r="D4749" s="87"/>
      <c r="E4749" s="89"/>
      <c r="F4749" s="89"/>
    </row>
    <row r="4750" spans="1:6" x14ac:dyDescent="0.25">
      <c r="A4750" s="10"/>
      <c r="B4750" s="10"/>
      <c r="C4750" s="59"/>
      <c r="D4750" s="87"/>
      <c r="E4750" s="89"/>
      <c r="F4750" s="89"/>
    </row>
    <row r="4751" spans="1:6" x14ac:dyDescent="0.25">
      <c r="A4751" s="10"/>
      <c r="B4751" s="10"/>
      <c r="C4751" s="59"/>
      <c r="D4751" s="87"/>
      <c r="E4751" s="89"/>
      <c r="F4751" s="89"/>
    </row>
    <row r="4752" spans="1:6" x14ac:dyDescent="0.25">
      <c r="A4752" s="10"/>
      <c r="B4752" s="10"/>
      <c r="C4752" s="59"/>
      <c r="D4752" s="87"/>
      <c r="E4752" s="89"/>
      <c r="F4752" s="89"/>
    </row>
    <row r="4753" spans="1:6" x14ac:dyDescent="0.25">
      <c r="A4753" s="10"/>
      <c r="B4753" s="10"/>
      <c r="C4753" s="59"/>
      <c r="D4753" s="87"/>
      <c r="E4753" s="89"/>
      <c r="F4753" s="89"/>
    </row>
    <row r="4754" spans="1:6" x14ac:dyDescent="0.25">
      <c r="A4754" s="10"/>
      <c r="B4754" s="10"/>
      <c r="C4754" s="59"/>
      <c r="D4754" s="87"/>
      <c r="E4754" s="89"/>
      <c r="F4754" s="89"/>
    </row>
    <row r="4755" spans="1:6" x14ac:dyDescent="0.25">
      <c r="A4755" s="10"/>
      <c r="B4755" s="10"/>
      <c r="C4755" s="59"/>
      <c r="D4755" s="87"/>
      <c r="E4755" s="89"/>
      <c r="F4755" s="89"/>
    </row>
    <row r="4756" spans="1:6" x14ac:dyDescent="0.25">
      <c r="A4756" s="10"/>
      <c r="B4756" s="10"/>
      <c r="C4756" s="59"/>
      <c r="D4756" s="87"/>
      <c r="E4756" s="89"/>
      <c r="F4756" s="89"/>
    </row>
    <row r="4757" spans="1:6" x14ac:dyDescent="0.25">
      <c r="A4757" s="10"/>
      <c r="B4757" s="10"/>
      <c r="C4757" s="59"/>
      <c r="D4757" s="87"/>
      <c r="E4757" s="89"/>
      <c r="F4757" s="89"/>
    </row>
    <row r="4758" spans="1:6" x14ac:dyDescent="0.25">
      <c r="A4758" s="10"/>
      <c r="B4758" s="10"/>
      <c r="C4758" s="59"/>
      <c r="D4758" s="87"/>
      <c r="E4758" s="89"/>
      <c r="F4758" s="89"/>
    </row>
    <row r="4759" spans="1:6" x14ac:dyDescent="0.25">
      <c r="A4759" s="10"/>
      <c r="B4759" s="10"/>
      <c r="C4759" s="59"/>
      <c r="D4759" s="87"/>
      <c r="E4759" s="89"/>
      <c r="F4759" s="89"/>
    </row>
    <row r="4760" spans="1:6" x14ac:dyDescent="0.25">
      <c r="A4760" s="10"/>
      <c r="B4760" s="10"/>
      <c r="C4760" s="59"/>
      <c r="D4760" s="87"/>
      <c r="E4760" s="89"/>
      <c r="F4760" s="89"/>
    </row>
    <row r="4761" spans="1:6" x14ac:dyDescent="0.25">
      <c r="A4761" s="10"/>
      <c r="B4761" s="10"/>
      <c r="C4761" s="59"/>
      <c r="D4761" s="87"/>
      <c r="E4761" s="89"/>
      <c r="F4761" s="89"/>
    </row>
    <row r="4762" spans="1:6" x14ac:dyDescent="0.25">
      <c r="A4762" s="10"/>
      <c r="B4762" s="10"/>
      <c r="C4762" s="59"/>
      <c r="D4762" s="87"/>
      <c r="E4762" s="89"/>
      <c r="F4762" s="89"/>
    </row>
    <row r="4763" spans="1:6" x14ac:dyDescent="0.25">
      <c r="A4763" s="10"/>
      <c r="B4763" s="10"/>
      <c r="C4763" s="59"/>
      <c r="D4763" s="87"/>
      <c r="E4763" s="89"/>
      <c r="F4763" s="89"/>
    </row>
    <row r="4764" spans="1:6" x14ac:dyDescent="0.25">
      <c r="A4764" s="10"/>
      <c r="B4764" s="10"/>
      <c r="C4764" s="59"/>
      <c r="D4764" s="87"/>
      <c r="E4764" s="89"/>
      <c r="F4764" s="89"/>
    </row>
    <row r="4765" spans="1:6" x14ac:dyDescent="0.25">
      <c r="A4765" s="10"/>
      <c r="B4765" s="10"/>
      <c r="C4765" s="59"/>
      <c r="D4765" s="87"/>
      <c r="E4765" s="89"/>
      <c r="F4765" s="89"/>
    </row>
    <row r="4766" spans="1:6" x14ac:dyDescent="0.25">
      <c r="A4766" s="10"/>
      <c r="B4766" s="10"/>
      <c r="C4766" s="59"/>
      <c r="D4766" s="87"/>
      <c r="E4766" s="89"/>
      <c r="F4766" s="89"/>
    </row>
    <row r="4767" spans="1:6" x14ac:dyDescent="0.25">
      <c r="A4767" s="10"/>
      <c r="B4767" s="10"/>
      <c r="C4767" s="59"/>
      <c r="D4767" s="87"/>
      <c r="E4767" s="89"/>
      <c r="F4767" s="89"/>
    </row>
    <row r="4768" spans="1:6" x14ac:dyDescent="0.25">
      <c r="A4768" s="10"/>
      <c r="B4768" s="10"/>
      <c r="C4768" s="59"/>
      <c r="D4768" s="87"/>
      <c r="E4768" s="89"/>
      <c r="F4768" s="89"/>
    </row>
    <row r="4769" spans="1:6" x14ac:dyDescent="0.25">
      <c r="A4769" s="10"/>
      <c r="B4769" s="10"/>
      <c r="C4769" s="59"/>
      <c r="D4769" s="87"/>
      <c r="E4769" s="89"/>
      <c r="F4769" s="89"/>
    </row>
    <row r="4770" spans="1:6" x14ac:dyDescent="0.25">
      <c r="A4770" s="10"/>
      <c r="B4770" s="10"/>
      <c r="C4770" s="59"/>
      <c r="D4770" s="87"/>
      <c r="E4770" s="89"/>
      <c r="F4770" s="89"/>
    </row>
    <row r="4771" spans="1:6" x14ac:dyDescent="0.25">
      <c r="A4771" s="10"/>
      <c r="B4771" s="10"/>
      <c r="C4771" s="59"/>
      <c r="D4771" s="87"/>
      <c r="E4771" s="89"/>
      <c r="F4771" s="89"/>
    </row>
    <row r="4772" spans="1:6" x14ac:dyDescent="0.25">
      <c r="A4772" s="10"/>
      <c r="B4772" s="10"/>
      <c r="C4772" s="59"/>
      <c r="D4772" s="87"/>
      <c r="E4772" s="89"/>
      <c r="F4772" s="89"/>
    </row>
    <row r="4773" spans="1:6" x14ac:dyDescent="0.25">
      <c r="A4773" s="10"/>
      <c r="B4773" s="10"/>
      <c r="C4773" s="59"/>
      <c r="D4773" s="87"/>
      <c r="E4773" s="89"/>
      <c r="F4773" s="89"/>
    </row>
    <row r="4774" spans="1:6" x14ac:dyDescent="0.25">
      <c r="A4774" s="10"/>
      <c r="B4774" s="10"/>
      <c r="C4774" s="59"/>
      <c r="D4774" s="87"/>
      <c r="E4774" s="89"/>
      <c r="F4774" s="89"/>
    </row>
    <row r="4775" spans="1:6" x14ac:dyDescent="0.25">
      <c r="A4775" s="10"/>
      <c r="B4775" s="10"/>
      <c r="C4775" s="59"/>
      <c r="D4775" s="87"/>
      <c r="E4775" s="89"/>
      <c r="F4775" s="89"/>
    </row>
    <row r="4776" spans="1:6" x14ac:dyDescent="0.25">
      <c r="A4776" s="10"/>
      <c r="B4776" s="10"/>
      <c r="C4776" s="59"/>
      <c r="D4776" s="87"/>
      <c r="E4776" s="89"/>
      <c r="F4776" s="89"/>
    </row>
    <row r="4777" spans="1:6" x14ac:dyDescent="0.25">
      <c r="A4777" s="10"/>
      <c r="B4777" s="10"/>
      <c r="C4777" s="59"/>
      <c r="D4777" s="87"/>
      <c r="E4777" s="89"/>
      <c r="F4777" s="89"/>
    </row>
    <row r="4778" spans="1:6" x14ac:dyDescent="0.25">
      <c r="A4778" s="10"/>
      <c r="B4778" s="10"/>
      <c r="C4778" s="59"/>
      <c r="D4778" s="87"/>
      <c r="E4778" s="89"/>
      <c r="F4778" s="89"/>
    </row>
    <row r="4779" spans="1:6" x14ac:dyDescent="0.25">
      <c r="A4779" s="10"/>
      <c r="B4779" s="10"/>
      <c r="C4779" s="59"/>
      <c r="D4779" s="87"/>
      <c r="E4779" s="89"/>
      <c r="F4779" s="89"/>
    </row>
    <row r="4780" spans="1:6" x14ac:dyDescent="0.25">
      <c r="A4780" s="10"/>
      <c r="B4780" s="10"/>
      <c r="C4780" s="59"/>
      <c r="D4780" s="87"/>
      <c r="E4780" s="89"/>
      <c r="F4780" s="89"/>
    </row>
    <row r="4781" spans="1:6" x14ac:dyDescent="0.25">
      <c r="A4781" s="10"/>
      <c r="B4781" s="10"/>
      <c r="C4781" s="59"/>
      <c r="D4781" s="87"/>
      <c r="E4781" s="89"/>
      <c r="F4781" s="89"/>
    </row>
    <row r="4782" spans="1:6" x14ac:dyDescent="0.25">
      <c r="A4782" s="10"/>
      <c r="B4782" s="10"/>
      <c r="C4782" s="59"/>
      <c r="D4782" s="87"/>
      <c r="E4782" s="89"/>
      <c r="F4782" s="89"/>
    </row>
    <row r="4783" spans="1:6" x14ac:dyDescent="0.25">
      <c r="A4783" s="10"/>
      <c r="B4783" s="10"/>
      <c r="C4783" s="59"/>
      <c r="D4783" s="87"/>
      <c r="E4783" s="89"/>
      <c r="F4783" s="89"/>
    </row>
    <row r="4784" spans="1:6" x14ac:dyDescent="0.25">
      <c r="A4784" s="10"/>
      <c r="B4784" s="10"/>
      <c r="C4784" s="59"/>
      <c r="D4784" s="87"/>
      <c r="E4784" s="89"/>
      <c r="F4784" s="89"/>
    </row>
    <row r="4785" spans="1:6" x14ac:dyDescent="0.25">
      <c r="A4785" s="10"/>
      <c r="B4785" s="10"/>
      <c r="C4785" s="59"/>
      <c r="D4785" s="87"/>
      <c r="E4785" s="89"/>
      <c r="F4785" s="89"/>
    </row>
    <row r="4786" spans="1:6" x14ac:dyDescent="0.25">
      <c r="A4786" s="10"/>
      <c r="B4786" s="10"/>
      <c r="C4786" s="59"/>
      <c r="D4786" s="87"/>
      <c r="E4786" s="89"/>
      <c r="F4786" s="89"/>
    </row>
    <row r="4787" spans="1:6" x14ac:dyDescent="0.25">
      <c r="A4787" s="10"/>
      <c r="B4787" s="10"/>
      <c r="C4787" s="59"/>
      <c r="D4787" s="87"/>
      <c r="E4787" s="89"/>
      <c r="F4787" s="89"/>
    </row>
    <row r="4788" spans="1:6" x14ac:dyDescent="0.25">
      <c r="A4788" s="10"/>
      <c r="B4788" s="10"/>
      <c r="C4788" s="59"/>
      <c r="D4788" s="87"/>
      <c r="E4788" s="89"/>
      <c r="F4788" s="89"/>
    </row>
    <row r="4789" spans="1:6" x14ac:dyDescent="0.25">
      <c r="A4789" s="10"/>
      <c r="B4789" s="10"/>
      <c r="C4789" s="59"/>
      <c r="D4789" s="87"/>
      <c r="E4789" s="89"/>
      <c r="F4789" s="89"/>
    </row>
    <row r="4790" spans="1:6" x14ac:dyDescent="0.25">
      <c r="A4790" s="10"/>
      <c r="B4790" s="10"/>
      <c r="C4790" s="59"/>
      <c r="D4790" s="87"/>
      <c r="E4790" s="89"/>
      <c r="F4790" s="89"/>
    </row>
    <row r="4791" spans="1:6" x14ac:dyDescent="0.25">
      <c r="A4791" s="10"/>
      <c r="B4791" s="10"/>
      <c r="C4791" s="59"/>
      <c r="D4791" s="87"/>
      <c r="E4791" s="89"/>
      <c r="F4791" s="89"/>
    </row>
    <row r="4792" spans="1:6" x14ac:dyDescent="0.25">
      <c r="A4792" s="10"/>
      <c r="B4792" s="10"/>
      <c r="C4792" s="59"/>
      <c r="D4792" s="87"/>
      <c r="E4792" s="89"/>
      <c r="F4792" s="89"/>
    </row>
    <row r="4793" spans="1:6" x14ac:dyDescent="0.25">
      <c r="A4793" s="10"/>
      <c r="B4793" s="10"/>
      <c r="C4793" s="59"/>
      <c r="D4793" s="87"/>
      <c r="E4793" s="89"/>
      <c r="F4793" s="89"/>
    </row>
    <row r="4794" spans="1:6" x14ac:dyDescent="0.25">
      <c r="A4794" s="10"/>
      <c r="B4794" s="10"/>
      <c r="C4794" s="59"/>
      <c r="D4794" s="87"/>
      <c r="E4794" s="89"/>
      <c r="F4794" s="89"/>
    </row>
    <row r="4795" spans="1:6" x14ac:dyDescent="0.25">
      <c r="A4795" s="10"/>
      <c r="B4795" s="10"/>
      <c r="C4795" s="59"/>
      <c r="D4795" s="87"/>
      <c r="E4795" s="89"/>
      <c r="F4795" s="89"/>
    </row>
    <row r="4796" spans="1:6" x14ac:dyDescent="0.25">
      <c r="A4796" s="10"/>
      <c r="B4796" s="10"/>
      <c r="C4796" s="59"/>
      <c r="D4796" s="87"/>
      <c r="E4796" s="89"/>
      <c r="F4796" s="89"/>
    </row>
    <row r="4797" spans="1:6" x14ac:dyDescent="0.25">
      <c r="A4797" s="10"/>
      <c r="B4797" s="10"/>
      <c r="C4797" s="59"/>
      <c r="D4797" s="87"/>
      <c r="E4797" s="89"/>
      <c r="F4797" s="89"/>
    </row>
    <row r="4798" spans="1:6" x14ac:dyDescent="0.25">
      <c r="A4798" s="10"/>
      <c r="B4798" s="10"/>
      <c r="C4798" s="59"/>
      <c r="D4798" s="87"/>
      <c r="E4798" s="89"/>
      <c r="F4798" s="89"/>
    </row>
    <row r="4799" spans="1:6" x14ac:dyDescent="0.25">
      <c r="A4799" s="10"/>
      <c r="B4799" s="10"/>
      <c r="C4799" s="59"/>
      <c r="D4799" s="87"/>
      <c r="E4799" s="89"/>
      <c r="F4799" s="89"/>
    </row>
    <row r="4800" spans="1:6" x14ac:dyDescent="0.25">
      <c r="A4800" s="10"/>
      <c r="B4800" s="10"/>
      <c r="C4800" s="59"/>
      <c r="D4800" s="87"/>
      <c r="E4800" s="89"/>
      <c r="F4800" s="89"/>
    </row>
    <row r="4801" spans="1:6" x14ac:dyDescent="0.25">
      <c r="A4801" s="10"/>
      <c r="B4801" s="10"/>
      <c r="C4801" s="59"/>
      <c r="D4801" s="87"/>
      <c r="E4801" s="89"/>
      <c r="F4801" s="89"/>
    </row>
    <row r="4802" spans="1:6" x14ac:dyDescent="0.25">
      <c r="A4802" s="10"/>
      <c r="B4802" s="10"/>
      <c r="C4802" s="59"/>
      <c r="D4802" s="87"/>
      <c r="E4802" s="89"/>
      <c r="F4802" s="89"/>
    </row>
    <row r="4803" spans="1:6" x14ac:dyDescent="0.25">
      <c r="A4803" s="10"/>
      <c r="B4803" s="10"/>
      <c r="C4803" s="59"/>
      <c r="D4803" s="87"/>
      <c r="E4803" s="89"/>
      <c r="F4803" s="89"/>
    </row>
    <row r="4804" spans="1:6" x14ac:dyDescent="0.25">
      <c r="A4804" s="10"/>
      <c r="B4804" s="10"/>
      <c r="C4804" s="59"/>
      <c r="D4804" s="87"/>
      <c r="E4804" s="89"/>
      <c r="F4804" s="89"/>
    </row>
    <row r="4805" spans="1:6" x14ac:dyDescent="0.25">
      <c r="A4805" s="10"/>
      <c r="B4805" s="10"/>
      <c r="C4805" s="59"/>
      <c r="D4805" s="87"/>
      <c r="E4805" s="89"/>
      <c r="F4805" s="89"/>
    </row>
    <row r="4806" spans="1:6" x14ac:dyDescent="0.25">
      <c r="A4806" s="10"/>
      <c r="B4806" s="10"/>
      <c r="C4806" s="59"/>
      <c r="D4806" s="87"/>
      <c r="E4806" s="89"/>
      <c r="F4806" s="89"/>
    </row>
    <row r="4807" spans="1:6" x14ac:dyDescent="0.25">
      <c r="A4807" s="10"/>
      <c r="B4807" s="10"/>
      <c r="C4807" s="59"/>
      <c r="D4807" s="87"/>
      <c r="E4807" s="89"/>
      <c r="F4807" s="89"/>
    </row>
    <row r="4808" spans="1:6" x14ac:dyDescent="0.25">
      <c r="A4808" s="10"/>
      <c r="B4808" s="10"/>
      <c r="C4808" s="59"/>
      <c r="D4808" s="87"/>
      <c r="E4808" s="89"/>
      <c r="F4808" s="89"/>
    </row>
    <row r="4809" spans="1:6" x14ac:dyDescent="0.25">
      <c r="A4809" s="10"/>
      <c r="B4809" s="10"/>
      <c r="C4809" s="59"/>
      <c r="D4809" s="87"/>
      <c r="E4809" s="89"/>
      <c r="F4809" s="89"/>
    </row>
    <row r="4810" spans="1:6" x14ac:dyDescent="0.25">
      <c r="A4810" s="10"/>
      <c r="B4810" s="10"/>
      <c r="C4810" s="59"/>
      <c r="D4810" s="87"/>
      <c r="E4810" s="89"/>
      <c r="F4810" s="89"/>
    </row>
    <row r="4811" spans="1:6" x14ac:dyDescent="0.25">
      <c r="A4811" s="10"/>
      <c r="B4811" s="10"/>
      <c r="C4811" s="59"/>
      <c r="D4811" s="87"/>
      <c r="E4811" s="89"/>
      <c r="F4811" s="89"/>
    </row>
    <row r="4812" spans="1:6" x14ac:dyDescent="0.25">
      <c r="A4812" s="10"/>
      <c r="B4812" s="10"/>
      <c r="C4812" s="59"/>
      <c r="D4812" s="87"/>
      <c r="E4812" s="89"/>
      <c r="F4812" s="89"/>
    </row>
    <row r="4813" spans="1:6" x14ac:dyDescent="0.25">
      <c r="A4813" s="10"/>
      <c r="B4813" s="10"/>
      <c r="C4813" s="59"/>
      <c r="D4813" s="87"/>
      <c r="E4813" s="89"/>
      <c r="F4813" s="89"/>
    </row>
    <row r="4814" spans="1:6" x14ac:dyDescent="0.25">
      <c r="A4814" s="10"/>
      <c r="B4814" s="10"/>
      <c r="C4814" s="59"/>
      <c r="D4814" s="87"/>
      <c r="E4814" s="89"/>
      <c r="F4814" s="89"/>
    </row>
    <row r="4815" spans="1:6" x14ac:dyDescent="0.25">
      <c r="A4815" s="10"/>
      <c r="B4815" s="10"/>
      <c r="C4815" s="59"/>
      <c r="D4815" s="87"/>
      <c r="E4815" s="89"/>
      <c r="F4815" s="89"/>
    </row>
    <row r="4816" spans="1:6" x14ac:dyDescent="0.25">
      <c r="A4816" s="10"/>
      <c r="B4816" s="10"/>
      <c r="C4816" s="59"/>
      <c r="D4816" s="87"/>
      <c r="E4816" s="89"/>
      <c r="F4816" s="89"/>
    </row>
    <row r="4817" spans="1:6" x14ac:dyDescent="0.25">
      <c r="A4817" s="10"/>
      <c r="B4817" s="10"/>
      <c r="C4817" s="59"/>
      <c r="D4817" s="87"/>
      <c r="E4817" s="89"/>
      <c r="F4817" s="89"/>
    </row>
    <row r="4818" spans="1:6" x14ac:dyDescent="0.25">
      <c r="A4818" s="10"/>
      <c r="B4818" s="10"/>
      <c r="C4818" s="59"/>
      <c r="D4818" s="87"/>
      <c r="E4818" s="89"/>
      <c r="F4818" s="89"/>
    </row>
    <row r="4819" spans="1:6" x14ac:dyDescent="0.25">
      <c r="A4819" s="10"/>
      <c r="B4819" s="10"/>
      <c r="C4819" s="59"/>
      <c r="D4819" s="87"/>
      <c r="E4819" s="89"/>
      <c r="F4819" s="89"/>
    </row>
    <row r="4820" spans="1:6" x14ac:dyDescent="0.25">
      <c r="A4820" s="10"/>
      <c r="B4820" s="10"/>
      <c r="C4820" s="59"/>
      <c r="D4820" s="87"/>
      <c r="E4820" s="89"/>
      <c r="F4820" s="89"/>
    </row>
    <row r="4821" spans="1:6" x14ac:dyDescent="0.25">
      <c r="A4821" s="10"/>
      <c r="B4821" s="10"/>
      <c r="C4821" s="59"/>
      <c r="D4821" s="87"/>
      <c r="E4821" s="89"/>
      <c r="F4821" s="89"/>
    </row>
    <row r="4822" spans="1:6" x14ac:dyDescent="0.25">
      <c r="A4822" s="10"/>
      <c r="B4822" s="10"/>
      <c r="C4822" s="59"/>
      <c r="D4822" s="87"/>
      <c r="E4822" s="89"/>
      <c r="F4822" s="89"/>
    </row>
    <row r="4823" spans="1:6" x14ac:dyDescent="0.25">
      <c r="A4823" s="10"/>
      <c r="B4823" s="10"/>
      <c r="C4823" s="59"/>
      <c r="D4823" s="87"/>
      <c r="E4823" s="89"/>
      <c r="F4823" s="89"/>
    </row>
    <row r="4824" spans="1:6" x14ac:dyDescent="0.25">
      <c r="A4824" s="10"/>
      <c r="B4824" s="10"/>
      <c r="C4824" s="59"/>
      <c r="D4824" s="87"/>
      <c r="E4824" s="89"/>
      <c r="F4824" s="89"/>
    </row>
    <row r="4825" spans="1:6" x14ac:dyDescent="0.25">
      <c r="A4825" s="10"/>
      <c r="B4825" s="10"/>
      <c r="C4825" s="59"/>
      <c r="D4825" s="87"/>
      <c r="E4825" s="89"/>
      <c r="F4825" s="89"/>
    </row>
    <row r="4826" spans="1:6" x14ac:dyDescent="0.25">
      <c r="A4826" s="10"/>
      <c r="B4826" s="10"/>
      <c r="C4826" s="59"/>
      <c r="D4826" s="87"/>
      <c r="E4826" s="89"/>
      <c r="F4826" s="89"/>
    </row>
    <row r="4827" spans="1:6" x14ac:dyDescent="0.25">
      <c r="A4827" s="10"/>
      <c r="B4827" s="10"/>
      <c r="C4827" s="59"/>
      <c r="D4827" s="87"/>
      <c r="E4827" s="89"/>
      <c r="F4827" s="89"/>
    </row>
    <row r="4828" spans="1:6" x14ac:dyDescent="0.25">
      <c r="A4828" s="10"/>
      <c r="B4828" s="10"/>
      <c r="C4828" s="59"/>
      <c r="D4828" s="87"/>
      <c r="E4828" s="89"/>
      <c r="F4828" s="89"/>
    </row>
    <row r="4829" spans="1:6" x14ac:dyDescent="0.25">
      <c r="A4829" s="10"/>
      <c r="B4829" s="10"/>
      <c r="C4829" s="59"/>
      <c r="D4829" s="87"/>
      <c r="E4829" s="89"/>
      <c r="F4829" s="89"/>
    </row>
    <row r="4830" spans="1:6" x14ac:dyDescent="0.25">
      <c r="A4830" s="10"/>
      <c r="B4830" s="10"/>
      <c r="C4830" s="59"/>
      <c r="D4830" s="87"/>
      <c r="E4830" s="89"/>
      <c r="F4830" s="89"/>
    </row>
    <row r="4831" spans="1:6" x14ac:dyDescent="0.25">
      <c r="A4831" s="10"/>
      <c r="B4831" s="10"/>
      <c r="C4831" s="59"/>
      <c r="D4831" s="87"/>
      <c r="E4831" s="89"/>
      <c r="F4831" s="89"/>
    </row>
    <row r="4832" spans="1:6" x14ac:dyDescent="0.25">
      <c r="A4832" s="10"/>
      <c r="B4832" s="10"/>
      <c r="C4832" s="59"/>
      <c r="D4832" s="87"/>
      <c r="E4832" s="89"/>
      <c r="F4832" s="89"/>
    </row>
    <row r="4833" spans="1:6" x14ac:dyDescent="0.25">
      <c r="A4833" s="10"/>
      <c r="B4833" s="10"/>
      <c r="C4833" s="59"/>
      <c r="D4833" s="87"/>
      <c r="E4833" s="89"/>
      <c r="F4833" s="89"/>
    </row>
    <row r="4834" spans="1:6" x14ac:dyDescent="0.25">
      <c r="A4834" s="10"/>
      <c r="B4834" s="10"/>
      <c r="C4834" s="59"/>
      <c r="D4834" s="87"/>
      <c r="E4834" s="89"/>
      <c r="F4834" s="89"/>
    </row>
    <row r="4835" spans="1:6" x14ac:dyDescent="0.25">
      <c r="A4835" s="10"/>
      <c r="B4835" s="10"/>
      <c r="C4835" s="59"/>
      <c r="D4835" s="87"/>
      <c r="E4835" s="89"/>
      <c r="F4835" s="89"/>
    </row>
    <row r="4836" spans="1:6" x14ac:dyDescent="0.25">
      <c r="A4836" s="10"/>
      <c r="B4836" s="10"/>
      <c r="C4836" s="59"/>
      <c r="D4836" s="87"/>
      <c r="E4836" s="89"/>
      <c r="F4836" s="89"/>
    </row>
    <row r="4837" spans="1:6" x14ac:dyDescent="0.25">
      <c r="A4837" s="10"/>
      <c r="B4837" s="10"/>
      <c r="C4837" s="59"/>
      <c r="D4837" s="87"/>
      <c r="E4837" s="89"/>
      <c r="F4837" s="89"/>
    </row>
    <row r="4838" spans="1:6" x14ac:dyDescent="0.25">
      <c r="A4838" s="10"/>
      <c r="B4838" s="10"/>
      <c r="C4838" s="59"/>
      <c r="D4838" s="87"/>
      <c r="E4838" s="89"/>
      <c r="F4838" s="89"/>
    </row>
    <row r="4839" spans="1:6" x14ac:dyDescent="0.25">
      <c r="A4839" s="10"/>
      <c r="B4839" s="10"/>
      <c r="C4839" s="59"/>
      <c r="D4839" s="87"/>
      <c r="E4839" s="89"/>
      <c r="F4839" s="89"/>
    </row>
    <row r="4840" spans="1:6" x14ac:dyDescent="0.25">
      <c r="A4840" s="10"/>
      <c r="B4840" s="10"/>
      <c r="C4840" s="59"/>
      <c r="D4840" s="87"/>
      <c r="E4840" s="89"/>
      <c r="F4840" s="89"/>
    </row>
    <row r="4841" spans="1:6" x14ac:dyDescent="0.25">
      <c r="A4841" s="10"/>
      <c r="B4841" s="10"/>
      <c r="C4841" s="59"/>
      <c r="D4841" s="87"/>
      <c r="E4841" s="89"/>
      <c r="F4841" s="89"/>
    </row>
    <row r="4842" spans="1:6" x14ac:dyDescent="0.25">
      <c r="A4842" s="10"/>
      <c r="B4842" s="10"/>
      <c r="C4842" s="59"/>
      <c r="D4842" s="87"/>
      <c r="E4842" s="89"/>
      <c r="F4842" s="89"/>
    </row>
    <row r="4843" spans="1:6" x14ac:dyDescent="0.25">
      <c r="A4843" s="10"/>
      <c r="B4843" s="10"/>
      <c r="C4843" s="59"/>
      <c r="D4843" s="87"/>
      <c r="E4843" s="89"/>
      <c r="F4843" s="89"/>
    </row>
    <row r="4844" spans="1:6" x14ac:dyDescent="0.25">
      <c r="A4844" s="10"/>
      <c r="B4844" s="10"/>
      <c r="C4844" s="59"/>
      <c r="D4844" s="87"/>
      <c r="E4844" s="89"/>
      <c r="F4844" s="89"/>
    </row>
    <row r="4845" spans="1:6" x14ac:dyDescent="0.25">
      <c r="A4845" s="10"/>
      <c r="B4845" s="10"/>
      <c r="C4845" s="59"/>
      <c r="D4845" s="87"/>
      <c r="E4845" s="89"/>
      <c r="F4845" s="89"/>
    </row>
    <row r="4846" spans="1:6" x14ac:dyDescent="0.25">
      <c r="A4846" s="10"/>
      <c r="B4846" s="10"/>
      <c r="C4846" s="59"/>
      <c r="D4846" s="87"/>
      <c r="E4846" s="89"/>
      <c r="F4846" s="89"/>
    </row>
    <row r="4847" spans="1:6" x14ac:dyDescent="0.25">
      <c r="A4847" s="10"/>
      <c r="B4847" s="10"/>
      <c r="C4847" s="59"/>
      <c r="D4847" s="87"/>
      <c r="E4847" s="89"/>
      <c r="F4847" s="89"/>
    </row>
    <row r="4848" spans="1:6" x14ac:dyDescent="0.25">
      <c r="A4848" s="10"/>
      <c r="B4848" s="10"/>
      <c r="C4848" s="59"/>
      <c r="D4848" s="87"/>
      <c r="E4848" s="89"/>
      <c r="F4848" s="89"/>
    </row>
    <row r="4849" spans="1:6" x14ac:dyDescent="0.25">
      <c r="A4849" s="10"/>
      <c r="B4849" s="10"/>
      <c r="C4849" s="59"/>
      <c r="D4849" s="87"/>
      <c r="E4849" s="89"/>
      <c r="F4849" s="89"/>
    </row>
    <row r="4850" spans="1:6" x14ac:dyDescent="0.25">
      <c r="A4850" s="10"/>
      <c r="B4850" s="10"/>
      <c r="C4850" s="59"/>
      <c r="D4850" s="87"/>
      <c r="E4850" s="89"/>
      <c r="F4850" s="89"/>
    </row>
    <row r="4851" spans="1:6" x14ac:dyDescent="0.25">
      <c r="A4851" s="10"/>
      <c r="B4851" s="10"/>
      <c r="C4851" s="59"/>
      <c r="D4851" s="87"/>
      <c r="E4851" s="89"/>
      <c r="F4851" s="89"/>
    </row>
    <row r="4852" spans="1:6" x14ac:dyDescent="0.25">
      <c r="A4852" s="10"/>
      <c r="B4852" s="10"/>
      <c r="C4852" s="59"/>
      <c r="D4852" s="87"/>
      <c r="E4852" s="89"/>
      <c r="F4852" s="89"/>
    </row>
    <row r="4853" spans="1:6" x14ac:dyDescent="0.25">
      <c r="A4853" s="10"/>
      <c r="B4853" s="10"/>
      <c r="C4853" s="59"/>
      <c r="D4853" s="87"/>
      <c r="E4853" s="89"/>
      <c r="F4853" s="89"/>
    </row>
    <row r="4854" spans="1:6" x14ac:dyDescent="0.25">
      <c r="A4854" s="10"/>
      <c r="B4854" s="10"/>
      <c r="C4854" s="59"/>
      <c r="D4854" s="87"/>
      <c r="E4854" s="89"/>
      <c r="F4854" s="89"/>
    </row>
    <row r="4855" spans="1:6" x14ac:dyDescent="0.25">
      <c r="A4855" s="10"/>
      <c r="B4855" s="10"/>
      <c r="C4855" s="59"/>
      <c r="D4855" s="87"/>
      <c r="E4855" s="89"/>
      <c r="F4855" s="89"/>
    </row>
    <row r="4856" spans="1:6" x14ac:dyDescent="0.25">
      <c r="A4856" s="10"/>
      <c r="B4856" s="10"/>
      <c r="C4856" s="59"/>
      <c r="D4856" s="87"/>
      <c r="E4856" s="89"/>
      <c r="F4856" s="89"/>
    </row>
    <row r="4857" spans="1:6" x14ac:dyDescent="0.25">
      <c r="A4857" s="10"/>
      <c r="B4857" s="10"/>
      <c r="C4857" s="59"/>
      <c r="D4857" s="87"/>
      <c r="E4857" s="89"/>
      <c r="F4857" s="89"/>
    </row>
    <row r="4858" spans="1:6" x14ac:dyDescent="0.25">
      <c r="A4858" s="10"/>
      <c r="B4858" s="10"/>
      <c r="C4858" s="59"/>
      <c r="D4858" s="87"/>
      <c r="E4858" s="89"/>
      <c r="F4858" s="89"/>
    </row>
    <row r="4859" spans="1:6" x14ac:dyDescent="0.25">
      <c r="A4859" s="10"/>
      <c r="B4859" s="10"/>
      <c r="C4859" s="59"/>
      <c r="D4859" s="87"/>
      <c r="E4859" s="89"/>
      <c r="F4859" s="89"/>
    </row>
    <row r="4860" spans="1:6" x14ac:dyDescent="0.25">
      <c r="A4860" s="10"/>
      <c r="B4860" s="10"/>
      <c r="C4860" s="59"/>
      <c r="D4860" s="87"/>
      <c r="E4860" s="89"/>
      <c r="F4860" s="89"/>
    </row>
    <row r="4861" spans="1:6" x14ac:dyDescent="0.25">
      <c r="A4861" s="10"/>
      <c r="B4861" s="10"/>
      <c r="C4861" s="59"/>
      <c r="D4861" s="87"/>
      <c r="E4861" s="89"/>
      <c r="F4861" s="89"/>
    </row>
    <row r="4862" spans="1:6" x14ac:dyDescent="0.25">
      <c r="A4862" s="10"/>
      <c r="B4862" s="10"/>
      <c r="C4862" s="59"/>
      <c r="D4862" s="87"/>
      <c r="E4862" s="89"/>
      <c r="F4862" s="89"/>
    </row>
    <row r="4863" spans="1:6" x14ac:dyDescent="0.25">
      <c r="A4863" s="10"/>
      <c r="B4863" s="10"/>
      <c r="C4863" s="59"/>
      <c r="D4863" s="87"/>
      <c r="E4863" s="89"/>
      <c r="F4863" s="89"/>
    </row>
    <row r="4864" spans="1:6" x14ac:dyDescent="0.25">
      <c r="A4864" s="10"/>
      <c r="B4864" s="10"/>
      <c r="C4864" s="59"/>
      <c r="D4864" s="87"/>
      <c r="E4864" s="89"/>
      <c r="F4864" s="89"/>
    </row>
    <row r="4865" spans="1:6" x14ac:dyDescent="0.25">
      <c r="A4865" s="10"/>
      <c r="B4865" s="10"/>
      <c r="C4865" s="59"/>
      <c r="D4865" s="87"/>
      <c r="E4865" s="89"/>
      <c r="F4865" s="89"/>
    </row>
    <row r="4866" spans="1:6" x14ac:dyDescent="0.25">
      <c r="A4866" s="10"/>
      <c r="B4866" s="10"/>
      <c r="C4866" s="59"/>
      <c r="D4866" s="87"/>
      <c r="E4866" s="89"/>
      <c r="F4866" s="89"/>
    </row>
    <row r="4867" spans="1:6" x14ac:dyDescent="0.25">
      <c r="A4867" s="10"/>
      <c r="B4867" s="10"/>
      <c r="C4867" s="59"/>
      <c r="D4867" s="87"/>
      <c r="E4867" s="89"/>
      <c r="F4867" s="89"/>
    </row>
    <row r="4868" spans="1:6" x14ac:dyDescent="0.25">
      <c r="A4868" s="10"/>
      <c r="B4868" s="10"/>
      <c r="C4868" s="59"/>
      <c r="D4868" s="87"/>
      <c r="E4868" s="89"/>
      <c r="F4868" s="89"/>
    </row>
    <row r="4869" spans="1:6" x14ac:dyDescent="0.25">
      <c r="A4869" s="10"/>
      <c r="B4869" s="10"/>
      <c r="C4869" s="59"/>
      <c r="D4869" s="87"/>
      <c r="E4869" s="89"/>
      <c r="F4869" s="89"/>
    </row>
    <row r="4870" spans="1:6" x14ac:dyDescent="0.25">
      <c r="A4870" s="10"/>
      <c r="B4870" s="10"/>
      <c r="C4870" s="59"/>
      <c r="D4870" s="87"/>
      <c r="E4870" s="89"/>
      <c r="F4870" s="89"/>
    </row>
    <row r="4871" spans="1:6" x14ac:dyDescent="0.25">
      <c r="A4871" s="10"/>
      <c r="B4871" s="10"/>
      <c r="C4871" s="59"/>
      <c r="D4871" s="87"/>
      <c r="E4871" s="89"/>
      <c r="F4871" s="89"/>
    </row>
    <row r="4872" spans="1:6" x14ac:dyDescent="0.25">
      <c r="A4872" s="10"/>
      <c r="B4872" s="10"/>
      <c r="C4872" s="59"/>
      <c r="D4872" s="87"/>
      <c r="E4872" s="89"/>
      <c r="F4872" s="89"/>
    </row>
    <row r="4873" spans="1:6" x14ac:dyDescent="0.25">
      <c r="A4873" s="10"/>
      <c r="B4873" s="10"/>
      <c r="C4873" s="59"/>
      <c r="D4873" s="87"/>
      <c r="E4873" s="89"/>
      <c r="F4873" s="89"/>
    </row>
    <row r="4874" spans="1:6" x14ac:dyDescent="0.25">
      <c r="A4874" s="10"/>
      <c r="B4874" s="10"/>
      <c r="C4874" s="59"/>
      <c r="D4874" s="87"/>
      <c r="E4874" s="89"/>
      <c r="F4874" s="89"/>
    </row>
    <row r="4875" spans="1:6" x14ac:dyDescent="0.25">
      <c r="A4875" s="10"/>
      <c r="B4875" s="10"/>
      <c r="C4875" s="59"/>
      <c r="D4875" s="87"/>
      <c r="E4875" s="89"/>
      <c r="F4875" s="89"/>
    </row>
    <row r="4876" spans="1:6" x14ac:dyDescent="0.25">
      <c r="A4876" s="10"/>
      <c r="B4876" s="10"/>
      <c r="C4876" s="59"/>
      <c r="D4876" s="87"/>
      <c r="E4876" s="89"/>
      <c r="F4876" s="89"/>
    </row>
    <row r="4877" spans="1:6" x14ac:dyDescent="0.25">
      <c r="A4877" s="10"/>
      <c r="B4877" s="10"/>
      <c r="C4877" s="59"/>
      <c r="D4877" s="87"/>
      <c r="E4877" s="89"/>
      <c r="F4877" s="89"/>
    </row>
    <row r="4878" spans="1:6" x14ac:dyDescent="0.25">
      <c r="A4878" s="10"/>
      <c r="B4878" s="10"/>
      <c r="C4878" s="59"/>
      <c r="D4878" s="87"/>
      <c r="E4878" s="89"/>
      <c r="F4878" s="89"/>
    </row>
    <row r="4879" spans="1:6" x14ac:dyDescent="0.25">
      <c r="A4879" s="10"/>
      <c r="B4879" s="10"/>
      <c r="C4879" s="59"/>
      <c r="D4879" s="87"/>
      <c r="E4879" s="89"/>
      <c r="F4879" s="89"/>
    </row>
    <row r="4880" spans="1:6" x14ac:dyDescent="0.25">
      <c r="A4880" s="10"/>
      <c r="B4880" s="10"/>
      <c r="C4880" s="59"/>
      <c r="D4880" s="87"/>
      <c r="E4880" s="89"/>
      <c r="F4880" s="89"/>
    </row>
    <row r="4881" spans="1:6" x14ac:dyDescent="0.25">
      <c r="A4881" s="10"/>
      <c r="B4881" s="10"/>
      <c r="C4881" s="59"/>
      <c r="D4881" s="87"/>
      <c r="E4881" s="89"/>
      <c r="F4881" s="89"/>
    </row>
    <row r="4882" spans="1:6" x14ac:dyDescent="0.25">
      <c r="A4882" s="10"/>
      <c r="B4882" s="10"/>
      <c r="C4882" s="59"/>
      <c r="D4882" s="87"/>
      <c r="E4882" s="89"/>
      <c r="F4882" s="89"/>
    </row>
    <row r="4883" spans="1:6" x14ac:dyDescent="0.25">
      <c r="A4883" s="10"/>
      <c r="B4883" s="10"/>
      <c r="C4883" s="59"/>
      <c r="D4883" s="87"/>
      <c r="E4883" s="89"/>
      <c r="F4883" s="89"/>
    </row>
    <row r="4884" spans="1:6" x14ac:dyDescent="0.25">
      <c r="A4884" s="10"/>
      <c r="B4884" s="10"/>
      <c r="C4884" s="59"/>
      <c r="D4884" s="87"/>
      <c r="E4884" s="89"/>
      <c r="F4884" s="89"/>
    </row>
    <row r="4885" spans="1:6" x14ac:dyDescent="0.25">
      <c r="A4885" s="10"/>
      <c r="B4885" s="10"/>
      <c r="C4885" s="59"/>
      <c r="D4885" s="87"/>
      <c r="E4885" s="89"/>
      <c r="F4885" s="89"/>
    </row>
    <row r="4886" spans="1:6" x14ac:dyDescent="0.25">
      <c r="A4886" s="10"/>
      <c r="B4886" s="10"/>
      <c r="C4886" s="59"/>
      <c r="D4886" s="87"/>
      <c r="E4886" s="89"/>
      <c r="F4886" s="89"/>
    </row>
    <row r="4887" spans="1:6" x14ac:dyDescent="0.25">
      <c r="A4887" s="10"/>
      <c r="B4887" s="10"/>
      <c r="C4887" s="59"/>
      <c r="D4887" s="87"/>
      <c r="E4887" s="89"/>
      <c r="F4887" s="89"/>
    </row>
    <row r="4888" spans="1:6" x14ac:dyDescent="0.25">
      <c r="A4888" s="10"/>
      <c r="B4888" s="10"/>
      <c r="C4888" s="59"/>
      <c r="D4888" s="87"/>
      <c r="E4888" s="89"/>
      <c r="F4888" s="89"/>
    </row>
    <row r="4889" spans="1:6" x14ac:dyDescent="0.25">
      <c r="A4889" s="10"/>
      <c r="B4889" s="10"/>
      <c r="C4889" s="59"/>
      <c r="D4889" s="87"/>
      <c r="E4889" s="89"/>
      <c r="F4889" s="89"/>
    </row>
    <row r="4890" spans="1:6" x14ac:dyDescent="0.25">
      <c r="A4890" s="10"/>
      <c r="B4890" s="10"/>
      <c r="C4890" s="59"/>
      <c r="D4890" s="87"/>
      <c r="E4890" s="89"/>
      <c r="F4890" s="89"/>
    </row>
    <row r="4891" spans="1:6" x14ac:dyDescent="0.25">
      <c r="A4891" s="10"/>
      <c r="B4891" s="10"/>
      <c r="C4891" s="59"/>
      <c r="D4891" s="87"/>
      <c r="E4891" s="89"/>
      <c r="F4891" s="89"/>
    </row>
    <row r="4892" spans="1:6" x14ac:dyDescent="0.25">
      <c r="A4892" s="10"/>
      <c r="B4892" s="10"/>
      <c r="C4892" s="59"/>
      <c r="D4892" s="87"/>
      <c r="E4892" s="89"/>
      <c r="F4892" s="89"/>
    </row>
    <row r="4893" spans="1:6" x14ac:dyDescent="0.25">
      <c r="A4893" s="10"/>
      <c r="B4893" s="10"/>
      <c r="C4893" s="59"/>
      <c r="D4893" s="87"/>
      <c r="E4893" s="89"/>
      <c r="F4893" s="89"/>
    </row>
    <row r="4894" spans="1:6" x14ac:dyDescent="0.25">
      <c r="A4894" s="10"/>
      <c r="B4894" s="10"/>
      <c r="C4894" s="59"/>
      <c r="D4894" s="87"/>
      <c r="E4894" s="89"/>
      <c r="F4894" s="89"/>
    </row>
    <row r="4895" spans="1:6" x14ac:dyDescent="0.25">
      <c r="A4895" s="10"/>
      <c r="B4895" s="10"/>
      <c r="C4895" s="59"/>
      <c r="D4895" s="87"/>
      <c r="E4895" s="89"/>
      <c r="F4895" s="89"/>
    </row>
    <row r="4896" spans="1:6" x14ac:dyDescent="0.25">
      <c r="A4896" s="10"/>
      <c r="B4896" s="10"/>
      <c r="C4896" s="59"/>
      <c r="D4896" s="87"/>
      <c r="E4896" s="89"/>
      <c r="F4896" s="89"/>
    </row>
    <row r="4897" spans="1:6" x14ac:dyDescent="0.25">
      <c r="A4897" s="10"/>
      <c r="B4897" s="10"/>
      <c r="C4897" s="59"/>
      <c r="D4897" s="87"/>
      <c r="E4897" s="89"/>
      <c r="F4897" s="89"/>
    </row>
    <row r="4898" spans="1:6" x14ac:dyDescent="0.25">
      <c r="A4898" s="10"/>
      <c r="B4898" s="10"/>
      <c r="C4898" s="59"/>
      <c r="D4898" s="87"/>
      <c r="E4898" s="89"/>
      <c r="F4898" s="89"/>
    </row>
    <row r="4899" spans="1:6" x14ac:dyDescent="0.25">
      <c r="A4899" s="10"/>
      <c r="B4899" s="10"/>
      <c r="C4899" s="59"/>
      <c r="D4899" s="87"/>
      <c r="E4899" s="89"/>
      <c r="F4899" s="89"/>
    </row>
    <row r="4900" spans="1:6" x14ac:dyDescent="0.25">
      <c r="A4900" s="10"/>
      <c r="B4900" s="10"/>
      <c r="C4900" s="59"/>
      <c r="D4900" s="87"/>
      <c r="E4900" s="89"/>
      <c r="F4900" s="89"/>
    </row>
    <row r="4901" spans="1:6" x14ac:dyDescent="0.25">
      <c r="A4901" s="10"/>
      <c r="B4901" s="10"/>
      <c r="C4901" s="59"/>
      <c r="D4901" s="87"/>
      <c r="E4901" s="89"/>
      <c r="F4901" s="89"/>
    </row>
    <row r="4902" spans="1:6" x14ac:dyDescent="0.25">
      <c r="A4902" s="10"/>
      <c r="B4902" s="10"/>
      <c r="C4902" s="59"/>
      <c r="D4902" s="87"/>
      <c r="E4902" s="89"/>
      <c r="F4902" s="89"/>
    </row>
    <row r="4903" spans="1:6" x14ac:dyDescent="0.25">
      <c r="A4903" s="10"/>
      <c r="B4903" s="10"/>
      <c r="C4903" s="59"/>
      <c r="D4903" s="87"/>
      <c r="E4903" s="89"/>
      <c r="F4903" s="89"/>
    </row>
    <row r="4904" spans="1:6" x14ac:dyDescent="0.25">
      <c r="A4904" s="10"/>
      <c r="B4904" s="10"/>
      <c r="C4904" s="59"/>
      <c r="D4904" s="87"/>
      <c r="E4904" s="89"/>
      <c r="F4904" s="89"/>
    </row>
    <row r="4905" spans="1:6" x14ac:dyDescent="0.25">
      <c r="A4905" s="10"/>
      <c r="B4905" s="10"/>
      <c r="C4905" s="59"/>
      <c r="D4905" s="87"/>
      <c r="E4905" s="89"/>
      <c r="F4905" s="89"/>
    </row>
    <row r="4906" spans="1:6" x14ac:dyDescent="0.25">
      <c r="A4906" s="10"/>
      <c r="B4906" s="10"/>
      <c r="C4906" s="59"/>
      <c r="D4906" s="87"/>
      <c r="E4906" s="89"/>
      <c r="F4906" s="89"/>
    </row>
    <row r="4907" spans="1:6" x14ac:dyDescent="0.25">
      <c r="A4907" s="10"/>
      <c r="B4907" s="10"/>
      <c r="C4907" s="59"/>
      <c r="D4907" s="87"/>
      <c r="E4907" s="89"/>
      <c r="F4907" s="89"/>
    </row>
    <row r="4908" spans="1:6" x14ac:dyDescent="0.25">
      <c r="A4908" s="10"/>
      <c r="B4908" s="10"/>
      <c r="C4908" s="59"/>
      <c r="D4908" s="87"/>
      <c r="E4908" s="89"/>
      <c r="F4908" s="89"/>
    </row>
    <row r="4909" spans="1:6" x14ac:dyDescent="0.25">
      <c r="A4909" s="10"/>
      <c r="B4909" s="10"/>
      <c r="C4909" s="59"/>
      <c r="D4909" s="87"/>
      <c r="E4909" s="89"/>
      <c r="F4909" s="89"/>
    </row>
    <row r="4910" spans="1:6" x14ac:dyDescent="0.25">
      <c r="A4910" s="10"/>
      <c r="B4910" s="10"/>
      <c r="C4910" s="59"/>
      <c r="D4910" s="87"/>
      <c r="E4910" s="89"/>
      <c r="F4910" s="89"/>
    </row>
    <row r="4911" spans="1:6" x14ac:dyDescent="0.25">
      <c r="A4911" s="10"/>
      <c r="B4911" s="10"/>
      <c r="C4911" s="59"/>
      <c r="D4911" s="87"/>
      <c r="E4911" s="89"/>
      <c r="F4911" s="89"/>
    </row>
    <row r="4912" spans="1:6" x14ac:dyDescent="0.25">
      <c r="A4912" s="10"/>
      <c r="B4912" s="10"/>
      <c r="C4912" s="59"/>
      <c r="D4912" s="87"/>
      <c r="E4912" s="89"/>
      <c r="F4912" s="89"/>
    </row>
    <row r="4913" spans="1:6" x14ac:dyDescent="0.25">
      <c r="A4913" s="10"/>
      <c r="B4913" s="10"/>
      <c r="C4913" s="59"/>
      <c r="D4913" s="87"/>
      <c r="E4913" s="89"/>
      <c r="F4913" s="89"/>
    </row>
    <row r="4914" spans="1:6" x14ac:dyDescent="0.25">
      <c r="A4914" s="10"/>
      <c r="B4914" s="10"/>
      <c r="C4914" s="59"/>
      <c r="D4914" s="87"/>
      <c r="E4914" s="89"/>
      <c r="F4914" s="89"/>
    </row>
    <row r="4915" spans="1:6" x14ac:dyDescent="0.25">
      <c r="A4915" s="10"/>
      <c r="B4915" s="10"/>
      <c r="C4915" s="59"/>
      <c r="D4915" s="87"/>
      <c r="E4915" s="89"/>
      <c r="F4915" s="89"/>
    </row>
    <row r="4916" spans="1:6" x14ac:dyDescent="0.25">
      <c r="A4916" s="10"/>
      <c r="B4916" s="10"/>
      <c r="C4916" s="59"/>
      <c r="D4916" s="87"/>
      <c r="E4916" s="89"/>
      <c r="F4916" s="89"/>
    </row>
    <row r="4917" spans="1:6" x14ac:dyDescent="0.25">
      <c r="A4917" s="10"/>
      <c r="B4917" s="10"/>
      <c r="C4917" s="59"/>
      <c r="D4917" s="87"/>
      <c r="E4917" s="89"/>
      <c r="F4917" s="89"/>
    </row>
    <row r="4918" spans="1:6" x14ac:dyDescent="0.25">
      <c r="A4918" s="10"/>
      <c r="B4918" s="10"/>
      <c r="C4918" s="59"/>
      <c r="D4918" s="87"/>
      <c r="E4918" s="89"/>
      <c r="F4918" s="89"/>
    </row>
    <row r="4919" spans="1:6" x14ac:dyDescent="0.25">
      <c r="A4919" s="10"/>
      <c r="B4919" s="10"/>
      <c r="C4919" s="59"/>
      <c r="D4919" s="87"/>
      <c r="E4919" s="89"/>
      <c r="F4919" s="89"/>
    </row>
    <row r="4920" spans="1:6" x14ac:dyDescent="0.25">
      <c r="A4920" s="10"/>
      <c r="B4920" s="10"/>
      <c r="C4920" s="59"/>
      <c r="D4920" s="87"/>
      <c r="E4920" s="89"/>
      <c r="F4920" s="89"/>
    </row>
    <row r="4921" spans="1:6" x14ac:dyDescent="0.25">
      <c r="A4921" s="10"/>
      <c r="B4921" s="10"/>
      <c r="C4921" s="59"/>
      <c r="D4921" s="87"/>
      <c r="E4921" s="89"/>
      <c r="F4921" s="89"/>
    </row>
    <row r="4922" spans="1:6" x14ac:dyDescent="0.25">
      <c r="A4922" s="10"/>
      <c r="B4922" s="10"/>
      <c r="C4922" s="59"/>
      <c r="D4922" s="87"/>
      <c r="E4922" s="89"/>
      <c r="F4922" s="89"/>
    </row>
    <row r="4923" spans="1:6" x14ac:dyDescent="0.25">
      <c r="A4923" s="10"/>
      <c r="B4923" s="10"/>
      <c r="C4923" s="59"/>
      <c r="D4923" s="87"/>
      <c r="E4923" s="89"/>
      <c r="F4923" s="89"/>
    </row>
    <row r="4924" spans="1:6" x14ac:dyDescent="0.25">
      <c r="A4924" s="10"/>
      <c r="B4924" s="10"/>
      <c r="C4924" s="59"/>
      <c r="D4924" s="87"/>
      <c r="E4924" s="89"/>
      <c r="F4924" s="89"/>
    </row>
    <row r="4925" spans="1:6" x14ac:dyDescent="0.25">
      <c r="A4925" s="10"/>
      <c r="B4925" s="10"/>
      <c r="C4925" s="59"/>
      <c r="D4925" s="87"/>
      <c r="E4925" s="89"/>
      <c r="F4925" s="89"/>
    </row>
    <row r="4926" spans="1:6" x14ac:dyDescent="0.25">
      <c r="A4926" s="10"/>
      <c r="B4926" s="10"/>
      <c r="C4926" s="59"/>
      <c r="D4926" s="87"/>
      <c r="E4926" s="89"/>
      <c r="F4926" s="89"/>
    </row>
    <row r="4927" spans="1:6" x14ac:dyDescent="0.25">
      <c r="A4927" s="10"/>
      <c r="B4927" s="10"/>
      <c r="C4927" s="59"/>
      <c r="D4927" s="87"/>
      <c r="E4927" s="89"/>
      <c r="F4927" s="89"/>
    </row>
    <row r="4928" spans="1:6" x14ac:dyDescent="0.25">
      <c r="A4928" s="10"/>
      <c r="B4928" s="10"/>
      <c r="C4928" s="59"/>
      <c r="D4928" s="87"/>
      <c r="E4928" s="89"/>
      <c r="F4928" s="89"/>
    </row>
    <row r="4929" spans="1:6" x14ac:dyDescent="0.25">
      <c r="A4929" s="10"/>
      <c r="B4929" s="10"/>
      <c r="C4929" s="59"/>
      <c r="D4929" s="87"/>
      <c r="E4929" s="89"/>
      <c r="F4929" s="89"/>
    </row>
    <row r="4930" spans="1:6" x14ac:dyDescent="0.25">
      <c r="A4930" s="10"/>
      <c r="B4930" s="10"/>
      <c r="C4930" s="59"/>
      <c r="D4930" s="87"/>
      <c r="E4930" s="89"/>
      <c r="F4930" s="89"/>
    </row>
    <row r="4931" spans="1:6" x14ac:dyDescent="0.25">
      <c r="A4931" s="10"/>
      <c r="B4931" s="10"/>
      <c r="C4931" s="59"/>
      <c r="D4931" s="87"/>
      <c r="E4931" s="89"/>
      <c r="F4931" s="89"/>
    </row>
    <row r="4932" spans="1:6" x14ac:dyDescent="0.25">
      <c r="A4932" s="10"/>
      <c r="B4932" s="10"/>
      <c r="C4932" s="59"/>
      <c r="D4932" s="87"/>
      <c r="E4932" s="89"/>
      <c r="F4932" s="89"/>
    </row>
    <row r="4933" spans="1:6" x14ac:dyDescent="0.25">
      <c r="A4933" s="10"/>
      <c r="B4933" s="10"/>
      <c r="C4933" s="59"/>
      <c r="D4933" s="87"/>
      <c r="E4933" s="89"/>
      <c r="F4933" s="89"/>
    </row>
    <row r="4934" spans="1:6" x14ac:dyDescent="0.25">
      <c r="A4934" s="10"/>
      <c r="B4934" s="10"/>
      <c r="C4934" s="59"/>
      <c r="D4934" s="87"/>
      <c r="E4934" s="89"/>
      <c r="F4934" s="89"/>
    </row>
    <row r="4935" spans="1:6" x14ac:dyDescent="0.25">
      <c r="A4935" s="10"/>
      <c r="B4935" s="10"/>
      <c r="C4935" s="59"/>
      <c r="D4935" s="87"/>
      <c r="E4935" s="89"/>
      <c r="F4935" s="89"/>
    </row>
    <row r="4936" spans="1:6" x14ac:dyDescent="0.25">
      <c r="A4936" s="10"/>
      <c r="B4936" s="10"/>
      <c r="C4936" s="59"/>
      <c r="D4936" s="87"/>
      <c r="E4936" s="89"/>
      <c r="F4936" s="89"/>
    </row>
    <row r="4937" spans="1:6" x14ac:dyDescent="0.25">
      <c r="A4937" s="10"/>
      <c r="B4937" s="10"/>
      <c r="C4937" s="59"/>
      <c r="D4937" s="87"/>
      <c r="E4937" s="89"/>
      <c r="F4937" s="89"/>
    </row>
    <row r="4938" spans="1:6" x14ac:dyDescent="0.25">
      <c r="A4938" s="10"/>
      <c r="B4938" s="10"/>
      <c r="C4938" s="59"/>
      <c r="D4938" s="87"/>
      <c r="E4938" s="89"/>
      <c r="F4938" s="89"/>
    </row>
    <row r="4939" spans="1:6" x14ac:dyDescent="0.25">
      <c r="A4939" s="10"/>
      <c r="B4939" s="10"/>
      <c r="C4939" s="59"/>
      <c r="D4939" s="87"/>
      <c r="E4939" s="89"/>
      <c r="F4939" s="89"/>
    </row>
    <row r="4940" spans="1:6" x14ac:dyDescent="0.25">
      <c r="A4940" s="10"/>
      <c r="B4940" s="10"/>
      <c r="C4940" s="59"/>
      <c r="D4940" s="87"/>
      <c r="E4940" s="89"/>
      <c r="F4940" s="89"/>
    </row>
    <row r="4941" spans="1:6" x14ac:dyDescent="0.25">
      <c r="A4941" s="10"/>
      <c r="B4941" s="10"/>
      <c r="C4941" s="59"/>
      <c r="D4941" s="87"/>
      <c r="E4941" s="89"/>
      <c r="F4941" s="89"/>
    </row>
    <row r="4942" spans="1:6" x14ac:dyDescent="0.25">
      <c r="A4942" s="10"/>
      <c r="B4942" s="10"/>
      <c r="C4942" s="59"/>
      <c r="D4942" s="87"/>
      <c r="E4942" s="89"/>
      <c r="F4942" s="89"/>
    </row>
    <row r="4943" spans="1:6" x14ac:dyDescent="0.25">
      <c r="A4943" s="10"/>
      <c r="B4943" s="10"/>
      <c r="C4943" s="59"/>
      <c r="D4943" s="87"/>
      <c r="E4943" s="89"/>
      <c r="F4943" s="89"/>
    </row>
    <row r="4944" spans="1:6" x14ac:dyDescent="0.25">
      <c r="A4944" s="10"/>
      <c r="B4944" s="10"/>
      <c r="C4944" s="59"/>
      <c r="D4944" s="87"/>
      <c r="E4944" s="89"/>
      <c r="F4944" s="89"/>
    </row>
    <row r="4945" spans="1:6" x14ac:dyDescent="0.25">
      <c r="A4945" s="10"/>
      <c r="B4945" s="10"/>
      <c r="C4945" s="59"/>
      <c r="D4945" s="87"/>
      <c r="E4945" s="89"/>
      <c r="F4945" s="89"/>
    </row>
    <row r="4946" spans="1:6" x14ac:dyDescent="0.25">
      <c r="A4946" s="10"/>
      <c r="B4946" s="10"/>
      <c r="C4946" s="59"/>
      <c r="D4946" s="87"/>
      <c r="E4946" s="89"/>
      <c r="F4946" s="89"/>
    </row>
    <row r="4947" spans="1:6" x14ac:dyDescent="0.25">
      <c r="A4947" s="10"/>
      <c r="B4947" s="10"/>
      <c r="C4947" s="59"/>
      <c r="D4947" s="87"/>
      <c r="E4947" s="89"/>
      <c r="F4947" s="89"/>
    </row>
    <row r="4948" spans="1:6" x14ac:dyDescent="0.25">
      <c r="A4948" s="10"/>
      <c r="B4948" s="10"/>
      <c r="C4948" s="59"/>
      <c r="D4948" s="87"/>
      <c r="E4948" s="89"/>
      <c r="F4948" s="89"/>
    </row>
    <row r="4949" spans="1:6" x14ac:dyDescent="0.25">
      <c r="A4949" s="10"/>
      <c r="B4949" s="10"/>
      <c r="C4949" s="59"/>
      <c r="D4949" s="87"/>
      <c r="E4949" s="89"/>
      <c r="F4949" s="89"/>
    </row>
    <row r="4950" spans="1:6" x14ac:dyDescent="0.25">
      <c r="A4950" s="10"/>
      <c r="B4950" s="10"/>
      <c r="C4950" s="59"/>
      <c r="D4950" s="87"/>
      <c r="E4950" s="89"/>
      <c r="F4950" s="89"/>
    </row>
    <row r="4951" spans="1:6" x14ac:dyDescent="0.25">
      <c r="A4951" s="10"/>
      <c r="B4951" s="10"/>
      <c r="C4951" s="59"/>
      <c r="D4951" s="87"/>
      <c r="E4951" s="89"/>
      <c r="F4951" s="89"/>
    </row>
    <row r="4952" spans="1:6" x14ac:dyDescent="0.25">
      <c r="A4952" s="10"/>
      <c r="B4952" s="10"/>
      <c r="C4952" s="59"/>
      <c r="D4952" s="87"/>
      <c r="E4952" s="89"/>
      <c r="F4952" s="89"/>
    </row>
    <row r="4953" spans="1:6" x14ac:dyDescent="0.25">
      <c r="A4953" s="10"/>
      <c r="B4953" s="10"/>
      <c r="C4953" s="59"/>
      <c r="D4953" s="87"/>
      <c r="E4953" s="89"/>
      <c r="F4953" s="89"/>
    </row>
    <row r="4954" spans="1:6" x14ac:dyDescent="0.25">
      <c r="A4954" s="10"/>
      <c r="B4954" s="10"/>
      <c r="C4954" s="59"/>
      <c r="D4954" s="87"/>
      <c r="E4954" s="89"/>
      <c r="F4954" s="89"/>
    </row>
    <row r="4955" spans="1:6" x14ac:dyDescent="0.25">
      <c r="A4955" s="10"/>
      <c r="B4955" s="10"/>
      <c r="C4955" s="59"/>
      <c r="D4955" s="87"/>
      <c r="E4955" s="89"/>
      <c r="F4955" s="89"/>
    </row>
    <row r="4956" spans="1:6" x14ac:dyDescent="0.25">
      <c r="A4956" s="10"/>
      <c r="B4956" s="10"/>
      <c r="C4956" s="59"/>
      <c r="D4956" s="87"/>
      <c r="E4956" s="89"/>
      <c r="F4956" s="89"/>
    </row>
    <row r="4957" spans="1:6" x14ac:dyDescent="0.25">
      <c r="A4957" s="10"/>
      <c r="B4957" s="10"/>
      <c r="C4957" s="59"/>
      <c r="D4957" s="87"/>
      <c r="E4957" s="89"/>
      <c r="F4957" s="89"/>
    </row>
    <row r="4958" spans="1:6" x14ac:dyDescent="0.25">
      <c r="A4958" s="10"/>
      <c r="B4958" s="10"/>
      <c r="C4958" s="59"/>
      <c r="D4958" s="87"/>
      <c r="E4958" s="89"/>
      <c r="F4958" s="89"/>
    </row>
    <row r="4959" spans="1:6" x14ac:dyDescent="0.25">
      <c r="A4959" s="10"/>
      <c r="B4959" s="10"/>
      <c r="C4959" s="59"/>
      <c r="D4959" s="87"/>
      <c r="E4959" s="89"/>
      <c r="F4959" s="89"/>
    </row>
    <row r="4960" spans="1:6" x14ac:dyDescent="0.25">
      <c r="A4960" s="10"/>
      <c r="B4960" s="10"/>
      <c r="C4960" s="59"/>
      <c r="D4960" s="87"/>
      <c r="E4960" s="89"/>
      <c r="F4960" s="89"/>
    </row>
    <row r="4961" spans="1:6" x14ac:dyDescent="0.25">
      <c r="A4961" s="10"/>
      <c r="B4961" s="10"/>
      <c r="C4961" s="59"/>
      <c r="D4961" s="87"/>
      <c r="E4961" s="89"/>
      <c r="F4961" s="89"/>
    </row>
    <row r="4962" spans="1:6" x14ac:dyDescent="0.25">
      <c r="A4962" s="10"/>
      <c r="B4962" s="10"/>
      <c r="C4962" s="59"/>
      <c r="D4962" s="87"/>
      <c r="E4962" s="89"/>
      <c r="F4962" s="89"/>
    </row>
    <row r="4963" spans="1:6" x14ac:dyDescent="0.25">
      <c r="A4963" s="10"/>
      <c r="B4963" s="10"/>
      <c r="C4963" s="59"/>
      <c r="D4963" s="87"/>
      <c r="E4963" s="89"/>
      <c r="F4963" s="89"/>
    </row>
    <row r="4964" spans="1:6" x14ac:dyDescent="0.25">
      <c r="A4964" s="10"/>
      <c r="B4964" s="10"/>
      <c r="C4964" s="59"/>
      <c r="D4964" s="87"/>
      <c r="E4964" s="89"/>
      <c r="F4964" s="89"/>
    </row>
    <row r="4965" spans="1:6" x14ac:dyDescent="0.25">
      <c r="A4965" s="10"/>
      <c r="B4965" s="10"/>
      <c r="C4965" s="59"/>
      <c r="D4965" s="87"/>
      <c r="E4965" s="89"/>
      <c r="F4965" s="89"/>
    </row>
    <row r="4966" spans="1:6" x14ac:dyDescent="0.25">
      <c r="A4966" s="10"/>
      <c r="B4966" s="10"/>
      <c r="C4966" s="59"/>
      <c r="D4966" s="87"/>
      <c r="E4966" s="89"/>
      <c r="F4966" s="89"/>
    </row>
    <row r="4967" spans="1:6" x14ac:dyDescent="0.25">
      <c r="A4967" s="10"/>
      <c r="B4967" s="10"/>
      <c r="C4967" s="59"/>
      <c r="D4967" s="87"/>
      <c r="E4967" s="89"/>
      <c r="F4967" s="89"/>
    </row>
    <row r="4968" spans="1:6" x14ac:dyDescent="0.25">
      <c r="A4968" s="10"/>
      <c r="B4968" s="10"/>
      <c r="C4968" s="59"/>
      <c r="D4968" s="87"/>
      <c r="E4968" s="89"/>
      <c r="F4968" s="89"/>
    </row>
    <row r="4969" spans="1:6" x14ac:dyDescent="0.25">
      <c r="A4969" s="10"/>
      <c r="B4969" s="10"/>
      <c r="C4969" s="59"/>
      <c r="D4969" s="87"/>
      <c r="E4969" s="89"/>
      <c r="F4969" s="89"/>
    </row>
    <row r="4970" spans="1:6" x14ac:dyDescent="0.25">
      <c r="A4970" s="10"/>
      <c r="B4970" s="10"/>
      <c r="C4970" s="59"/>
      <c r="D4970" s="87"/>
      <c r="E4970" s="89"/>
      <c r="F4970" s="89"/>
    </row>
    <row r="4971" spans="1:6" x14ac:dyDescent="0.25">
      <c r="A4971" s="10"/>
      <c r="B4971" s="10"/>
      <c r="C4971" s="59"/>
      <c r="D4971" s="87"/>
      <c r="E4971" s="89"/>
      <c r="F4971" s="89"/>
    </row>
    <row r="4972" spans="1:6" x14ac:dyDescent="0.25">
      <c r="A4972" s="10"/>
      <c r="B4972" s="10"/>
      <c r="C4972" s="59"/>
      <c r="D4972" s="87"/>
      <c r="E4972" s="89"/>
      <c r="F4972" s="89"/>
    </row>
    <row r="4973" spans="1:6" x14ac:dyDescent="0.25">
      <c r="A4973" s="10"/>
      <c r="B4973" s="10"/>
      <c r="C4973" s="59"/>
      <c r="D4973" s="87"/>
      <c r="E4973" s="89"/>
      <c r="F4973" s="89"/>
    </row>
    <row r="4974" spans="1:6" x14ac:dyDescent="0.25">
      <c r="A4974" s="10"/>
      <c r="B4974" s="10"/>
      <c r="C4974" s="59"/>
      <c r="D4974" s="87"/>
      <c r="E4974" s="89"/>
      <c r="F4974" s="89"/>
    </row>
    <row r="4975" spans="1:6" x14ac:dyDescent="0.25">
      <c r="A4975" s="10"/>
      <c r="B4975" s="10"/>
      <c r="C4975" s="59"/>
      <c r="D4975" s="87"/>
      <c r="E4975" s="89"/>
      <c r="F4975" s="89"/>
    </row>
    <row r="4976" spans="1:6" x14ac:dyDescent="0.25">
      <c r="A4976" s="10"/>
      <c r="B4976" s="10"/>
      <c r="C4976" s="59"/>
      <c r="D4976" s="87"/>
      <c r="E4976" s="89"/>
      <c r="F4976" s="89"/>
    </row>
    <row r="4977" spans="1:6" x14ac:dyDescent="0.25">
      <c r="A4977" s="10"/>
      <c r="B4977" s="10"/>
      <c r="C4977" s="59"/>
      <c r="D4977" s="87"/>
      <c r="E4977" s="89"/>
      <c r="F4977" s="89"/>
    </row>
    <row r="4978" spans="1:6" x14ac:dyDescent="0.25">
      <c r="A4978" s="10"/>
      <c r="B4978" s="10"/>
      <c r="C4978" s="59"/>
      <c r="D4978" s="87"/>
      <c r="E4978" s="89"/>
      <c r="F4978" s="89"/>
    </row>
    <row r="4979" spans="1:6" x14ac:dyDescent="0.25">
      <c r="A4979" s="10"/>
      <c r="B4979" s="10"/>
      <c r="C4979" s="59"/>
      <c r="D4979" s="87"/>
      <c r="E4979" s="89"/>
      <c r="F4979" s="89"/>
    </row>
    <row r="4980" spans="1:6" x14ac:dyDescent="0.25">
      <c r="A4980" s="10"/>
      <c r="B4980" s="10"/>
      <c r="C4980" s="59"/>
      <c r="D4980" s="87"/>
      <c r="E4980" s="89"/>
      <c r="F4980" s="89"/>
    </row>
    <row r="4981" spans="1:6" x14ac:dyDescent="0.25">
      <c r="A4981" s="10"/>
      <c r="B4981" s="10"/>
      <c r="C4981" s="59"/>
      <c r="D4981" s="87"/>
      <c r="E4981" s="89"/>
      <c r="F4981" s="89"/>
    </row>
    <row r="4982" spans="1:6" x14ac:dyDescent="0.25">
      <c r="A4982" s="10"/>
      <c r="B4982" s="10"/>
      <c r="C4982" s="59"/>
      <c r="D4982" s="87"/>
      <c r="E4982" s="89"/>
      <c r="F4982" s="89"/>
    </row>
    <row r="4983" spans="1:6" x14ac:dyDescent="0.25">
      <c r="A4983" s="10"/>
      <c r="B4983" s="10"/>
      <c r="C4983" s="59"/>
      <c r="D4983" s="87"/>
      <c r="E4983" s="89"/>
      <c r="F4983" s="89"/>
    </row>
    <row r="4984" spans="1:6" x14ac:dyDescent="0.25">
      <c r="A4984" s="10"/>
      <c r="B4984" s="10"/>
      <c r="C4984" s="59"/>
      <c r="D4984" s="87"/>
      <c r="E4984" s="89"/>
      <c r="F4984" s="89"/>
    </row>
    <row r="4985" spans="1:6" x14ac:dyDescent="0.25">
      <c r="A4985" s="10"/>
      <c r="B4985" s="10"/>
      <c r="C4985" s="59"/>
      <c r="D4985" s="87"/>
      <c r="E4985" s="89"/>
      <c r="F4985" s="89"/>
    </row>
    <row r="4986" spans="1:6" x14ac:dyDescent="0.25">
      <c r="A4986" s="10"/>
      <c r="B4986" s="10"/>
      <c r="C4986" s="59"/>
      <c r="D4986" s="87"/>
      <c r="E4986" s="89"/>
      <c r="F4986" s="89"/>
    </row>
    <row r="4987" spans="1:6" x14ac:dyDescent="0.25">
      <c r="A4987" s="10"/>
      <c r="B4987" s="10"/>
      <c r="C4987" s="59"/>
      <c r="D4987" s="87"/>
      <c r="E4987" s="89"/>
      <c r="F4987" s="89"/>
    </row>
    <row r="4988" spans="1:6" x14ac:dyDescent="0.25">
      <c r="A4988" s="10"/>
      <c r="B4988" s="10"/>
      <c r="C4988" s="59"/>
      <c r="D4988" s="87"/>
      <c r="E4988" s="89"/>
      <c r="F4988" s="89"/>
    </row>
    <row r="4989" spans="1:6" x14ac:dyDescent="0.25">
      <c r="A4989" s="10"/>
      <c r="B4989" s="10"/>
      <c r="C4989" s="59"/>
      <c r="D4989" s="87"/>
      <c r="E4989" s="89"/>
      <c r="F4989" s="89"/>
    </row>
    <row r="4990" spans="1:6" x14ac:dyDescent="0.25">
      <c r="A4990" s="10"/>
      <c r="B4990" s="10"/>
      <c r="C4990" s="59"/>
      <c r="D4990" s="87"/>
      <c r="E4990" s="89"/>
      <c r="F4990" s="89"/>
    </row>
    <row r="4991" spans="1:6" x14ac:dyDescent="0.25">
      <c r="A4991" s="10"/>
      <c r="B4991" s="10"/>
      <c r="C4991" s="59"/>
      <c r="D4991" s="87"/>
      <c r="E4991" s="89"/>
      <c r="F4991" s="89"/>
    </row>
    <row r="4992" spans="1:6" x14ac:dyDescent="0.25">
      <c r="A4992" s="10"/>
      <c r="B4992" s="10"/>
      <c r="C4992" s="59"/>
      <c r="D4992" s="87"/>
      <c r="E4992" s="89"/>
      <c r="F4992" s="89"/>
    </row>
    <row r="4993" spans="1:6" x14ac:dyDescent="0.25">
      <c r="A4993" s="10"/>
      <c r="B4993" s="10"/>
      <c r="C4993" s="59"/>
      <c r="D4993" s="87"/>
      <c r="E4993" s="89"/>
      <c r="F4993" s="89"/>
    </row>
    <row r="4994" spans="1:6" x14ac:dyDescent="0.25">
      <c r="A4994" s="10"/>
      <c r="B4994" s="10"/>
      <c r="C4994" s="59"/>
      <c r="D4994" s="87"/>
      <c r="E4994" s="89"/>
      <c r="F4994" s="89"/>
    </row>
    <row r="4995" spans="1:6" x14ac:dyDescent="0.25">
      <c r="A4995" s="10"/>
      <c r="B4995" s="10"/>
      <c r="C4995" s="59"/>
      <c r="D4995" s="87"/>
      <c r="E4995" s="89"/>
      <c r="F4995" s="89"/>
    </row>
    <row r="4996" spans="1:6" x14ac:dyDescent="0.25">
      <c r="A4996" s="10"/>
      <c r="B4996" s="10"/>
      <c r="C4996" s="59"/>
      <c r="D4996" s="87"/>
      <c r="E4996" s="89"/>
      <c r="F4996" s="89"/>
    </row>
    <row r="4997" spans="1:6" x14ac:dyDescent="0.25">
      <c r="A4997" s="10"/>
      <c r="B4997" s="10"/>
      <c r="C4997" s="59"/>
      <c r="D4997" s="87"/>
      <c r="E4997" s="89"/>
      <c r="F4997" s="89"/>
    </row>
    <row r="4998" spans="1:6" x14ac:dyDescent="0.25">
      <c r="A4998" s="10"/>
      <c r="B4998" s="10"/>
      <c r="C4998" s="59"/>
      <c r="D4998" s="87"/>
      <c r="E4998" s="89"/>
      <c r="F4998" s="89"/>
    </row>
    <row r="4999" spans="1:6" x14ac:dyDescent="0.25">
      <c r="A4999" s="10"/>
      <c r="B4999" s="10"/>
      <c r="C4999" s="59"/>
      <c r="D4999" s="87"/>
      <c r="E4999" s="89"/>
      <c r="F4999" s="89"/>
    </row>
    <row r="5000" spans="1:6" x14ac:dyDescent="0.25">
      <c r="A5000" s="10"/>
      <c r="B5000" s="10"/>
      <c r="C5000" s="59"/>
      <c r="D5000" s="87"/>
      <c r="E5000" s="89"/>
      <c r="F5000" s="89"/>
    </row>
    <row r="5001" spans="1:6" x14ac:dyDescent="0.25">
      <c r="A5001" s="10"/>
      <c r="B5001" s="10"/>
      <c r="C5001" s="59"/>
      <c r="D5001" s="87"/>
      <c r="E5001" s="89"/>
      <c r="F5001" s="89"/>
    </row>
    <row r="5002" spans="1:6" x14ac:dyDescent="0.25">
      <c r="A5002" s="10"/>
      <c r="B5002" s="10"/>
      <c r="C5002" s="59"/>
      <c r="D5002" s="87"/>
      <c r="E5002" s="89"/>
      <c r="F5002" s="89"/>
    </row>
    <row r="5003" spans="1:6" x14ac:dyDescent="0.25">
      <c r="A5003" s="10"/>
      <c r="B5003" s="10"/>
      <c r="C5003" s="59"/>
      <c r="D5003" s="87"/>
      <c r="E5003" s="89"/>
      <c r="F5003" s="89"/>
    </row>
    <row r="5004" spans="1:6" x14ac:dyDescent="0.25">
      <c r="A5004" s="10"/>
      <c r="B5004" s="10"/>
      <c r="C5004" s="59"/>
      <c r="D5004" s="87"/>
      <c r="E5004" s="89"/>
      <c r="F5004" s="89"/>
    </row>
    <row r="5005" spans="1:6" x14ac:dyDescent="0.25">
      <c r="A5005" s="10"/>
      <c r="B5005" s="10"/>
      <c r="C5005" s="59"/>
      <c r="D5005" s="87"/>
      <c r="E5005" s="89"/>
      <c r="F5005" s="89"/>
    </row>
    <row r="5006" spans="1:6" x14ac:dyDescent="0.25">
      <c r="A5006" s="10"/>
      <c r="B5006" s="10"/>
      <c r="C5006" s="59"/>
      <c r="D5006" s="87"/>
      <c r="E5006" s="89"/>
      <c r="F5006" s="89"/>
    </row>
    <row r="5007" spans="1:6" x14ac:dyDescent="0.25">
      <c r="A5007" s="10"/>
      <c r="B5007" s="10"/>
      <c r="C5007" s="59"/>
      <c r="D5007" s="87"/>
      <c r="E5007" s="89"/>
      <c r="F5007" s="89"/>
    </row>
    <row r="5008" spans="1:6" x14ac:dyDescent="0.25">
      <c r="A5008" s="10"/>
      <c r="B5008" s="10"/>
      <c r="C5008" s="59"/>
      <c r="D5008" s="87"/>
      <c r="E5008" s="89"/>
      <c r="F5008" s="89"/>
    </row>
    <row r="5009" spans="1:6" x14ac:dyDescent="0.25">
      <c r="A5009" s="10"/>
      <c r="B5009" s="10"/>
      <c r="C5009" s="59"/>
      <c r="D5009" s="87"/>
      <c r="E5009" s="89"/>
      <c r="F5009" s="89"/>
    </row>
    <row r="5010" spans="1:6" x14ac:dyDescent="0.25">
      <c r="A5010" s="10"/>
      <c r="B5010" s="10"/>
      <c r="C5010" s="59"/>
      <c r="D5010" s="87"/>
      <c r="E5010" s="89"/>
      <c r="F5010" s="89"/>
    </row>
    <row r="5011" spans="1:6" x14ac:dyDescent="0.25">
      <c r="A5011" s="10"/>
      <c r="B5011" s="10"/>
      <c r="C5011" s="59"/>
      <c r="D5011" s="87"/>
      <c r="E5011" s="89"/>
      <c r="F5011" s="89"/>
    </row>
    <row r="5012" spans="1:6" x14ac:dyDescent="0.25">
      <c r="A5012" s="10"/>
      <c r="B5012" s="10"/>
      <c r="C5012" s="59"/>
      <c r="D5012" s="87"/>
      <c r="E5012" s="89"/>
      <c r="F5012" s="89"/>
    </row>
    <row r="5013" spans="1:6" x14ac:dyDescent="0.25">
      <c r="A5013" s="10"/>
      <c r="B5013" s="10"/>
      <c r="C5013" s="59"/>
      <c r="D5013" s="87"/>
      <c r="E5013" s="89"/>
      <c r="F5013" s="89"/>
    </row>
    <row r="5014" spans="1:6" x14ac:dyDescent="0.25">
      <c r="A5014" s="10"/>
      <c r="B5014" s="10"/>
      <c r="C5014" s="59"/>
      <c r="D5014" s="87"/>
      <c r="E5014" s="89"/>
      <c r="F5014" s="89"/>
    </row>
    <row r="5015" spans="1:6" x14ac:dyDescent="0.25">
      <c r="A5015" s="10"/>
      <c r="B5015" s="10"/>
      <c r="C5015" s="59"/>
      <c r="D5015" s="87"/>
      <c r="E5015" s="89"/>
      <c r="F5015" s="89"/>
    </row>
    <row r="5016" spans="1:6" x14ac:dyDescent="0.25">
      <c r="A5016" s="10"/>
      <c r="B5016" s="10"/>
      <c r="C5016" s="59"/>
      <c r="D5016" s="87"/>
      <c r="E5016" s="89"/>
      <c r="F5016" s="89"/>
    </row>
    <row r="5017" spans="1:6" x14ac:dyDescent="0.25">
      <c r="A5017" s="10"/>
      <c r="B5017" s="10"/>
      <c r="C5017" s="59"/>
      <c r="D5017" s="87"/>
      <c r="E5017" s="89"/>
      <c r="F5017" s="89"/>
    </row>
    <row r="5018" spans="1:6" x14ac:dyDescent="0.25">
      <c r="A5018" s="10"/>
      <c r="B5018" s="10"/>
      <c r="C5018" s="59"/>
      <c r="D5018" s="87"/>
      <c r="E5018" s="89"/>
      <c r="F5018" s="89"/>
    </row>
    <row r="5019" spans="1:6" x14ac:dyDescent="0.25">
      <c r="A5019" s="10"/>
      <c r="B5019" s="10"/>
      <c r="C5019" s="59"/>
      <c r="D5019" s="87"/>
      <c r="E5019" s="89"/>
      <c r="F5019" s="89"/>
    </row>
    <row r="5020" spans="1:6" x14ac:dyDescent="0.25">
      <c r="A5020" s="10"/>
      <c r="B5020" s="10"/>
      <c r="C5020" s="59"/>
      <c r="D5020" s="87"/>
      <c r="E5020" s="89"/>
      <c r="F5020" s="89"/>
    </row>
    <row r="5021" spans="1:6" x14ac:dyDescent="0.25">
      <c r="A5021" s="10"/>
      <c r="B5021" s="10"/>
      <c r="C5021" s="59"/>
      <c r="D5021" s="87"/>
      <c r="E5021" s="89"/>
      <c r="F5021" s="89"/>
    </row>
    <row r="5022" spans="1:6" x14ac:dyDescent="0.25">
      <c r="A5022" s="10"/>
      <c r="B5022" s="10"/>
      <c r="C5022" s="59"/>
      <c r="D5022" s="87"/>
      <c r="E5022" s="89"/>
      <c r="F5022" s="89"/>
    </row>
    <row r="5023" spans="1:6" x14ac:dyDescent="0.25">
      <c r="A5023" s="10"/>
      <c r="B5023" s="10"/>
      <c r="C5023" s="59"/>
      <c r="D5023" s="87"/>
      <c r="E5023" s="89"/>
      <c r="F5023" s="89"/>
    </row>
    <row r="5024" spans="1:6" x14ac:dyDescent="0.25">
      <c r="A5024" s="10"/>
      <c r="B5024" s="10"/>
      <c r="C5024" s="59"/>
      <c r="D5024" s="87"/>
      <c r="E5024" s="89"/>
      <c r="F5024" s="89"/>
    </row>
    <row r="5025" spans="1:6" x14ac:dyDescent="0.25">
      <c r="A5025" s="10"/>
      <c r="B5025" s="10"/>
      <c r="C5025" s="59"/>
      <c r="D5025" s="87"/>
      <c r="E5025" s="89"/>
      <c r="F5025" s="89"/>
    </row>
    <row r="5026" spans="1:6" x14ac:dyDescent="0.25">
      <c r="A5026" s="10"/>
      <c r="B5026" s="10"/>
      <c r="C5026" s="59"/>
      <c r="D5026" s="87"/>
      <c r="E5026" s="89"/>
      <c r="F5026" s="89"/>
    </row>
    <row r="5027" spans="1:6" x14ac:dyDescent="0.25">
      <c r="A5027" s="10"/>
      <c r="B5027" s="10"/>
      <c r="C5027" s="59"/>
      <c r="D5027" s="87"/>
      <c r="E5027" s="89"/>
      <c r="F5027" s="89"/>
    </row>
    <row r="5028" spans="1:6" x14ac:dyDescent="0.25">
      <c r="A5028" s="10"/>
      <c r="B5028" s="10"/>
      <c r="C5028" s="59"/>
      <c r="D5028" s="87"/>
      <c r="E5028" s="89"/>
      <c r="F5028" s="89"/>
    </row>
    <row r="5029" spans="1:6" x14ac:dyDescent="0.25">
      <c r="A5029" s="10"/>
      <c r="B5029" s="10"/>
      <c r="C5029" s="59"/>
      <c r="D5029" s="87"/>
      <c r="E5029" s="89"/>
      <c r="F5029" s="89"/>
    </row>
    <row r="5030" spans="1:6" x14ac:dyDescent="0.25">
      <c r="A5030" s="10"/>
      <c r="B5030" s="10"/>
      <c r="C5030" s="59"/>
      <c r="D5030" s="87"/>
      <c r="E5030" s="89"/>
      <c r="F5030" s="89"/>
    </row>
    <row r="5031" spans="1:6" x14ac:dyDescent="0.25">
      <c r="A5031" s="10"/>
      <c r="B5031" s="10"/>
      <c r="C5031" s="59"/>
      <c r="D5031" s="87"/>
      <c r="E5031" s="89"/>
      <c r="F5031" s="89"/>
    </row>
    <row r="5032" spans="1:6" x14ac:dyDescent="0.25">
      <c r="A5032" s="10"/>
      <c r="B5032" s="10"/>
      <c r="C5032" s="59"/>
      <c r="D5032" s="87"/>
      <c r="E5032" s="89"/>
      <c r="F5032" s="89"/>
    </row>
    <row r="5033" spans="1:6" x14ac:dyDescent="0.25">
      <c r="A5033" s="10"/>
      <c r="B5033" s="10"/>
      <c r="C5033" s="59"/>
      <c r="D5033" s="87"/>
      <c r="E5033" s="89"/>
      <c r="F5033" s="89"/>
    </row>
    <row r="5034" spans="1:6" x14ac:dyDescent="0.25">
      <c r="A5034" s="10"/>
      <c r="B5034" s="10"/>
      <c r="C5034" s="59"/>
      <c r="D5034" s="87"/>
      <c r="E5034" s="89"/>
      <c r="F5034" s="89"/>
    </row>
    <row r="5035" spans="1:6" x14ac:dyDescent="0.25">
      <c r="A5035" s="10"/>
      <c r="B5035" s="10"/>
      <c r="C5035" s="59"/>
      <c r="D5035" s="87"/>
      <c r="E5035" s="89"/>
      <c r="F5035" s="89"/>
    </row>
    <row r="5036" spans="1:6" x14ac:dyDescent="0.25">
      <c r="A5036" s="10"/>
      <c r="B5036" s="10"/>
      <c r="C5036" s="59"/>
      <c r="D5036" s="87"/>
      <c r="E5036" s="89"/>
      <c r="F5036" s="89"/>
    </row>
    <row r="5037" spans="1:6" x14ac:dyDescent="0.25">
      <c r="A5037" s="10"/>
      <c r="B5037" s="10"/>
      <c r="C5037" s="59"/>
      <c r="D5037" s="87"/>
      <c r="E5037" s="89"/>
      <c r="F5037" s="89"/>
    </row>
    <row r="5038" spans="1:6" x14ac:dyDescent="0.25">
      <c r="A5038" s="10"/>
      <c r="B5038" s="10"/>
      <c r="C5038" s="59"/>
      <c r="D5038" s="87"/>
      <c r="E5038" s="89"/>
      <c r="F5038" s="89"/>
    </row>
    <row r="5039" spans="1:6" x14ac:dyDescent="0.25">
      <c r="A5039" s="10"/>
      <c r="B5039" s="10"/>
      <c r="C5039" s="59"/>
      <c r="D5039" s="87"/>
      <c r="E5039" s="89"/>
      <c r="F5039" s="89"/>
    </row>
    <row r="5040" spans="1:6" x14ac:dyDescent="0.25">
      <c r="A5040" s="10"/>
      <c r="B5040" s="10"/>
      <c r="C5040" s="59"/>
      <c r="D5040" s="87"/>
      <c r="E5040" s="89"/>
      <c r="F5040" s="89"/>
    </row>
    <row r="5041" spans="1:6" x14ac:dyDescent="0.25">
      <c r="A5041" s="10"/>
      <c r="B5041" s="10"/>
      <c r="C5041" s="59"/>
      <c r="D5041" s="87"/>
      <c r="E5041" s="89"/>
      <c r="F5041" s="89"/>
    </row>
    <row r="5042" spans="1:6" x14ac:dyDescent="0.25">
      <c r="A5042" s="10"/>
      <c r="B5042" s="10"/>
      <c r="C5042" s="59"/>
      <c r="D5042" s="87"/>
      <c r="E5042" s="89"/>
      <c r="F5042" s="89"/>
    </row>
    <row r="5043" spans="1:6" x14ac:dyDescent="0.25">
      <c r="A5043" s="10"/>
      <c r="B5043" s="10"/>
      <c r="C5043" s="59"/>
      <c r="D5043" s="87"/>
      <c r="E5043" s="89"/>
      <c r="F5043" s="89"/>
    </row>
    <row r="5044" spans="1:6" x14ac:dyDescent="0.25">
      <c r="A5044" s="10"/>
      <c r="B5044" s="10"/>
      <c r="C5044" s="59"/>
      <c r="D5044" s="87"/>
      <c r="E5044" s="89"/>
      <c r="F5044" s="89"/>
    </row>
    <row r="5045" spans="1:6" x14ac:dyDescent="0.25">
      <c r="A5045" s="10"/>
      <c r="B5045" s="10"/>
      <c r="C5045" s="59"/>
      <c r="D5045" s="87"/>
      <c r="E5045" s="89"/>
      <c r="F5045" s="89"/>
    </row>
    <row r="5046" spans="1:6" x14ac:dyDescent="0.25">
      <c r="A5046" s="10"/>
      <c r="B5046" s="10"/>
      <c r="C5046" s="59"/>
      <c r="D5046" s="87"/>
      <c r="E5046" s="89"/>
      <c r="F5046" s="89"/>
    </row>
    <row r="5047" spans="1:6" x14ac:dyDescent="0.25">
      <c r="A5047" s="10"/>
      <c r="B5047" s="10"/>
      <c r="C5047" s="59"/>
      <c r="D5047" s="87"/>
      <c r="E5047" s="89"/>
      <c r="F5047" s="89"/>
    </row>
    <row r="5048" spans="1:6" x14ac:dyDescent="0.25">
      <c r="A5048" s="10"/>
      <c r="B5048" s="10"/>
      <c r="C5048" s="59"/>
      <c r="D5048" s="87"/>
      <c r="E5048" s="89"/>
      <c r="F5048" s="89"/>
    </row>
    <row r="5049" spans="1:6" x14ac:dyDescent="0.25">
      <c r="A5049" s="10"/>
      <c r="B5049" s="10"/>
      <c r="C5049" s="59"/>
      <c r="D5049" s="87"/>
      <c r="E5049" s="89"/>
      <c r="F5049" s="89"/>
    </row>
    <row r="5050" spans="1:6" x14ac:dyDescent="0.25">
      <c r="A5050" s="10"/>
      <c r="B5050" s="10"/>
      <c r="C5050" s="59"/>
      <c r="D5050" s="87"/>
      <c r="E5050" s="89"/>
      <c r="F5050" s="89"/>
    </row>
    <row r="5051" spans="1:6" x14ac:dyDescent="0.25">
      <c r="A5051" s="10"/>
      <c r="B5051" s="10"/>
      <c r="C5051" s="59"/>
      <c r="D5051" s="87"/>
      <c r="E5051" s="89"/>
      <c r="F5051" s="89"/>
    </row>
    <row r="5052" spans="1:6" x14ac:dyDescent="0.25">
      <c r="A5052" s="10"/>
      <c r="B5052" s="10"/>
      <c r="C5052" s="59"/>
      <c r="D5052" s="87"/>
      <c r="E5052" s="89"/>
      <c r="F5052" s="89"/>
    </row>
    <row r="5053" spans="1:6" x14ac:dyDescent="0.25">
      <c r="A5053" s="10"/>
      <c r="B5053" s="10"/>
      <c r="C5053" s="59"/>
      <c r="D5053" s="87"/>
      <c r="E5053" s="89"/>
      <c r="F5053" s="89"/>
    </row>
    <row r="5054" spans="1:6" x14ac:dyDescent="0.25">
      <c r="A5054" s="10"/>
      <c r="B5054" s="10"/>
      <c r="C5054" s="59"/>
      <c r="D5054" s="87"/>
      <c r="E5054" s="89"/>
      <c r="F5054" s="89"/>
    </row>
    <row r="5055" spans="1:6" x14ac:dyDescent="0.25">
      <c r="A5055" s="10"/>
      <c r="B5055" s="10"/>
      <c r="C5055" s="59"/>
      <c r="D5055" s="87"/>
      <c r="E5055" s="89"/>
      <c r="F5055" s="89"/>
    </row>
    <row r="5056" spans="1:6" x14ac:dyDescent="0.25">
      <c r="A5056" s="10"/>
      <c r="B5056" s="10"/>
      <c r="C5056" s="59"/>
      <c r="D5056" s="87"/>
      <c r="E5056" s="89"/>
      <c r="F5056" s="89"/>
    </row>
    <row r="5057" spans="1:6" x14ac:dyDescent="0.25">
      <c r="A5057" s="10"/>
      <c r="B5057" s="10"/>
      <c r="C5057" s="59"/>
      <c r="D5057" s="87"/>
      <c r="E5057" s="89"/>
      <c r="F5057" s="89"/>
    </row>
    <row r="5058" spans="1:6" x14ac:dyDescent="0.25">
      <c r="A5058" s="10"/>
      <c r="B5058" s="10"/>
      <c r="C5058" s="59"/>
      <c r="D5058" s="87"/>
      <c r="E5058" s="89"/>
      <c r="F5058" s="89"/>
    </row>
    <row r="5059" spans="1:6" x14ac:dyDescent="0.25">
      <c r="A5059" s="10"/>
      <c r="B5059" s="10"/>
      <c r="C5059" s="59"/>
      <c r="D5059" s="87"/>
      <c r="E5059" s="89"/>
      <c r="F5059" s="89"/>
    </row>
    <row r="5060" spans="1:6" x14ac:dyDescent="0.25">
      <c r="A5060" s="10"/>
      <c r="B5060" s="10"/>
      <c r="C5060" s="59"/>
      <c r="D5060" s="87"/>
      <c r="E5060" s="89"/>
      <c r="F5060" s="89"/>
    </row>
    <row r="5061" spans="1:6" x14ac:dyDescent="0.25">
      <c r="A5061" s="10"/>
      <c r="B5061" s="10"/>
      <c r="C5061" s="59"/>
      <c r="D5061" s="87"/>
      <c r="E5061" s="89"/>
      <c r="F5061" s="89"/>
    </row>
    <row r="5062" spans="1:6" x14ac:dyDescent="0.25">
      <c r="A5062" s="10"/>
      <c r="B5062" s="10"/>
      <c r="C5062" s="59"/>
      <c r="D5062" s="87"/>
      <c r="E5062" s="89"/>
      <c r="F5062" s="89"/>
    </row>
    <row r="5063" spans="1:6" x14ac:dyDescent="0.25">
      <c r="A5063" s="10"/>
      <c r="B5063" s="10"/>
      <c r="C5063" s="59"/>
      <c r="D5063" s="87"/>
      <c r="E5063" s="89"/>
      <c r="F5063" s="89"/>
    </row>
    <row r="5064" spans="1:6" x14ac:dyDescent="0.25">
      <c r="A5064" s="10"/>
      <c r="B5064" s="10"/>
      <c r="C5064" s="59"/>
      <c r="D5064" s="87"/>
      <c r="E5064" s="89"/>
      <c r="F5064" s="89"/>
    </row>
    <row r="5065" spans="1:6" x14ac:dyDescent="0.25">
      <c r="A5065" s="10"/>
      <c r="B5065" s="10"/>
      <c r="C5065" s="59"/>
      <c r="D5065" s="87"/>
      <c r="E5065" s="89"/>
      <c r="F5065" s="89"/>
    </row>
    <row r="5066" spans="1:6" x14ac:dyDescent="0.25">
      <c r="A5066" s="10"/>
      <c r="B5066" s="10"/>
      <c r="C5066" s="59"/>
      <c r="D5066" s="87"/>
      <c r="E5066" s="89"/>
      <c r="F5066" s="89"/>
    </row>
    <row r="5067" spans="1:6" x14ac:dyDescent="0.25">
      <c r="A5067" s="10"/>
      <c r="B5067" s="10"/>
      <c r="C5067" s="59"/>
      <c r="D5067" s="87"/>
      <c r="E5067" s="89"/>
      <c r="F5067" s="89"/>
    </row>
    <row r="5068" spans="1:6" x14ac:dyDescent="0.25">
      <c r="A5068" s="10"/>
      <c r="B5068" s="10"/>
      <c r="C5068" s="59"/>
      <c r="D5068" s="87"/>
      <c r="E5068" s="89"/>
      <c r="F5068" s="89"/>
    </row>
    <row r="5069" spans="1:6" x14ac:dyDescent="0.25">
      <c r="A5069" s="10"/>
      <c r="B5069" s="10"/>
      <c r="C5069" s="59"/>
      <c r="D5069" s="87"/>
      <c r="E5069" s="89"/>
      <c r="F5069" s="89"/>
    </row>
    <row r="5070" spans="1:6" x14ac:dyDescent="0.25">
      <c r="A5070" s="10"/>
      <c r="B5070" s="10"/>
      <c r="C5070" s="59"/>
      <c r="D5070" s="87"/>
      <c r="E5070" s="89"/>
      <c r="F5070" s="89"/>
    </row>
    <row r="5071" spans="1:6" x14ac:dyDescent="0.25">
      <c r="A5071" s="10"/>
      <c r="B5071" s="10"/>
      <c r="C5071" s="59"/>
      <c r="D5071" s="87"/>
      <c r="E5071" s="89"/>
      <c r="F5071" s="89"/>
    </row>
    <row r="5072" spans="1:6" x14ac:dyDescent="0.25">
      <c r="A5072" s="10"/>
      <c r="B5072" s="10"/>
      <c r="C5072" s="59"/>
      <c r="D5072" s="87"/>
      <c r="E5072" s="89"/>
      <c r="F5072" s="89"/>
    </row>
    <row r="5073" spans="1:6" x14ac:dyDescent="0.25">
      <c r="A5073" s="10"/>
      <c r="B5073" s="10"/>
      <c r="C5073" s="59"/>
      <c r="D5073" s="87"/>
      <c r="E5073" s="89"/>
      <c r="F5073" s="89"/>
    </row>
    <row r="5074" spans="1:6" x14ac:dyDescent="0.25">
      <c r="A5074" s="10"/>
      <c r="B5074" s="10"/>
      <c r="C5074" s="59"/>
      <c r="D5074" s="87"/>
      <c r="E5074" s="89"/>
      <c r="F5074" s="89"/>
    </row>
    <row r="5075" spans="1:6" x14ac:dyDescent="0.25">
      <c r="A5075" s="10"/>
      <c r="B5075" s="10"/>
      <c r="C5075" s="59"/>
      <c r="D5075" s="87"/>
      <c r="E5075" s="89"/>
      <c r="F5075" s="89"/>
    </row>
    <row r="5076" spans="1:6" x14ac:dyDescent="0.25">
      <c r="A5076" s="10"/>
      <c r="B5076" s="10"/>
      <c r="C5076" s="59"/>
      <c r="D5076" s="87"/>
      <c r="E5076" s="89"/>
      <c r="F5076" s="89"/>
    </row>
    <row r="5077" spans="1:6" x14ac:dyDescent="0.25">
      <c r="A5077" s="10"/>
      <c r="B5077" s="10"/>
      <c r="C5077" s="59"/>
      <c r="D5077" s="87"/>
      <c r="E5077" s="89"/>
      <c r="F5077" s="89"/>
    </row>
    <row r="5078" spans="1:6" x14ac:dyDescent="0.25">
      <c r="A5078" s="10"/>
      <c r="B5078" s="10"/>
      <c r="C5078" s="59"/>
      <c r="D5078" s="87"/>
      <c r="E5078" s="89"/>
      <c r="F5078" s="89"/>
    </row>
    <row r="5079" spans="1:6" x14ac:dyDescent="0.25">
      <c r="A5079" s="10"/>
      <c r="B5079" s="10"/>
      <c r="C5079" s="59"/>
      <c r="D5079" s="87"/>
      <c r="E5079" s="89"/>
      <c r="F5079" s="89"/>
    </row>
    <row r="5080" spans="1:6" x14ac:dyDescent="0.25">
      <c r="A5080" s="10"/>
      <c r="B5080" s="10"/>
      <c r="C5080" s="59"/>
      <c r="D5080" s="87"/>
      <c r="E5080" s="89"/>
      <c r="F5080" s="89"/>
    </row>
    <row r="5081" spans="1:6" x14ac:dyDescent="0.25">
      <c r="A5081" s="10"/>
      <c r="B5081" s="10"/>
      <c r="C5081" s="59"/>
      <c r="D5081" s="87"/>
      <c r="E5081" s="89"/>
      <c r="F5081" s="89"/>
    </row>
    <row r="5082" spans="1:6" x14ac:dyDescent="0.25">
      <c r="A5082" s="10"/>
      <c r="B5082" s="10"/>
      <c r="C5082" s="59"/>
      <c r="D5082" s="87"/>
      <c r="E5082" s="89"/>
      <c r="F5082" s="89"/>
    </row>
    <row r="5083" spans="1:6" x14ac:dyDescent="0.25">
      <c r="A5083" s="10"/>
      <c r="B5083" s="10"/>
      <c r="C5083" s="59"/>
      <c r="D5083" s="87"/>
      <c r="E5083" s="89"/>
      <c r="F5083" s="89"/>
    </row>
    <row r="5084" spans="1:6" x14ac:dyDescent="0.25">
      <c r="A5084" s="10"/>
      <c r="B5084" s="10"/>
      <c r="C5084" s="59"/>
      <c r="D5084" s="87"/>
      <c r="E5084" s="89"/>
      <c r="F5084" s="89"/>
    </row>
    <row r="5085" spans="1:6" x14ac:dyDescent="0.25">
      <c r="A5085" s="10"/>
      <c r="B5085" s="10"/>
      <c r="C5085" s="59"/>
      <c r="D5085" s="87"/>
      <c r="E5085" s="89"/>
      <c r="F5085" s="89"/>
    </row>
    <row r="5086" spans="1:6" x14ac:dyDescent="0.25">
      <c r="A5086" s="10"/>
      <c r="B5086" s="10"/>
      <c r="C5086" s="59"/>
      <c r="D5086" s="87"/>
      <c r="E5086" s="89"/>
      <c r="F5086" s="89"/>
    </row>
    <row r="5087" spans="1:6" x14ac:dyDescent="0.25">
      <c r="A5087" s="10"/>
      <c r="B5087" s="10"/>
      <c r="C5087" s="59"/>
      <c r="D5087" s="87"/>
      <c r="E5087" s="89"/>
      <c r="F5087" s="89"/>
    </row>
    <row r="5088" spans="1:6" x14ac:dyDescent="0.25">
      <c r="A5088" s="10"/>
      <c r="B5088" s="10"/>
      <c r="C5088" s="59"/>
      <c r="D5088" s="87"/>
      <c r="E5088" s="89"/>
      <c r="F5088" s="89"/>
    </row>
    <row r="5089" spans="1:6" x14ac:dyDescent="0.25">
      <c r="A5089" s="10"/>
      <c r="B5089" s="10"/>
      <c r="C5089" s="59"/>
      <c r="D5089" s="87"/>
      <c r="E5089" s="89"/>
      <c r="F5089" s="89"/>
    </row>
    <row r="5090" spans="1:6" x14ac:dyDescent="0.25">
      <c r="A5090" s="10"/>
      <c r="B5090" s="10"/>
      <c r="C5090" s="59"/>
      <c r="D5090" s="87"/>
      <c r="E5090" s="89"/>
      <c r="F5090" s="89"/>
    </row>
    <row r="5091" spans="1:6" x14ac:dyDescent="0.25">
      <c r="A5091" s="10"/>
      <c r="B5091" s="10"/>
      <c r="C5091" s="59"/>
      <c r="D5091" s="87"/>
      <c r="E5091" s="89"/>
      <c r="F5091" s="89"/>
    </row>
    <row r="5092" spans="1:6" x14ac:dyDescent="0.25">
      <c r="A5092" s="10"/>
      <c r="B5092" s="10"/>
      <c r="C5092" s="59"/>
      <c r="D5092" s="87"/>
      <c r="E5092" s="89"/>
      <c r="F5092" s="89"/>
    </row>
    <row r="5093" spans="1:6" x14ac:dyDescent="0.25">
      <c r="A5093" s="10"/>
      <c r="B5093" s="10"/>
      <c r="C5093" s="59"/>
      <c r="D5093" s="87"/>
      <c r="E5093" s="89"/>
      <c r="F5093" s="89"/>
    </row>
    <row r="5094" spans="1:6" x14ac:dyDescent="0.25">
      <c r="A5094" s="10"/>
      <c r="B5094" s="10"/>
      <c r="C5094" s="59"/>
      <c r="D5094" s="87"/>
      <c r="E5094" s="89"/>
      <c r="F5094" s="89"/>
    </row>
    <row r="5095" spans="1:6" x14ac:dyDescent="0.25">
      <c r="A5095" s="10"/>
      <c r="B5095" s="10"/>
      <c r="C5095" s="59"/>
      <c r="D5095" s="87"/>
      <c r="E5095" s="89"/>
      <c r="F5095" s="89"/>
    </row>
    <row r="5096" spans="1:6" x14ac:dyDescent="0.25">
      <c r="A5096" s="10"/>
      <c r="B5096" s="10"/>
      <c r="C5096" s="59"/>
      <c r="D5096" s="87"/>
      <c r="E5096" s="89"/>
      <c r="F5096" s="89"/>
    </row>
    <row r="5097" spans="1:6" x14ac:dyDescent="0.25">
      <c r="A5097" s="10"/>
      <c r="B5097" s="10"/>
      <c r="C5097" s="59"/>
      <c r="D5097" s="87"/>
      <c r="E5097" s="89"/>
      <c r="F5097" s="89"/>
    </row>
    <row r="5098" spans="1:6" x14ac:dyDescent="0.25">
      <c r="A5098" s="10"/>
      <c r="B5098" s="10"/>
      <c r="C5098" s="59"/>
      <c r="D5098" s="87"/>
      <c r="E5098" s="89"/>
      <c r="F5098" s="89"/>
    </row>
    <row r="5099" spans="1:6" x14ac:dyDescent="0.25">
      <c r="A5099" s="10"/>
      <c r="B5099" s="10"/>
      <c r="C5099" s="59"/>
      <c r="D5099" s="87"/>
      <c r="E5099" s="89"/>
      <c r="F5099" s="89"/>
    </row>
    <row r="5100" spans="1:6" x14ac:dyDescent="0.25">
      <c r="A5100" s="10"/>
      <c r="B5100" s="10"/>
      <c r="C5100" s="59"/>
      <c r="D5100" s="87"/>
      <c r="E5100" s="89"/>
      <c r="F5100" s="89"/>
    </row>
    <row r="5101" spans="1:6" x14ac:dyDescent="0.25">
      <c r="A5101" s="10"/>
      <c r="B5101" s="10"/>
      <c r="C5101" s="59"/>
      <c r="D5101" s="87"/>
      <c r="E5101" s="89"/>
      <c r="F5101" s="89"/>
    </row>
    <row r="5102" spans="1:6" x14ac:dyDescent="0.25">
      <c r="A5102" s="10"/>
      <c r="B5102" s="10"/>
      <c r="C5102" s="59"/>
      <c r="D5102" s="87"/>
      <c r="E5102" s="89"/>
      <c r="F5102" s="89"/>
    </row>
    <row r="5103" spans="1:6" x14ac:dyDescent="0.25">
      <c r="A5103" s="10"/>
      <c r="B5103" s="10"/>
      <c r="C5103" s="59"/>
      <c r="D5103" s="87"/>
      <c r="E5103" s="89"/>
      <c r="F5103" s="89"/>
    </row>
    <row r="5104" spans="1:6" x14ac:dyDescent="0.25">
      <c r="A5104" s="10"/>
      <c r="B5104" s="10"/>
      <c r="C5104" s="59"/>
      <c r="D5104" s="87"/>
      <c r="E5104" s="89"/>
      <c r="F5104" s="89"/>
    </row>
    <row r="5105" spans="1:6" x14ac:dyDescent="0.25">
      <c r="A5105" s="10"/>
      <c r="B5105" s="10"/>
      <c r="C5105" s="59"/>
      <c r="D5105" s="87"/>
      <c r="E5105" s="89"/>
      <c r="F5105" s="89"/>
    </row>
    <row r="5106" spans="1:6" x14ac:dyDescent="0.25">
      <c r="A5106" s="10"/>
      <c r="B5106" s="10"/>
      <c r="C5106" s="59"/>
      <c r="D5106" s="87"/>
      <c r="E5106" s="89"/>
      <c r="F5106" s="89"/>
    </row>
    <row r="5107" spans="1:6" x14ac:dyDescent="0.25">
      <c r="A5107" s="10"/>
      <c r="B5107" s="10"/>
      <c r="C5107" s="59"/>
      <c r="D5107" s="87"/>
      <c r="E5107" s="89"/>
      <c r="F5107" s="89"/>
    </row>
    <row r="5108" spans="1:6" x14ac:dyDescent="0.25">
      <c r="A5108" s="10"/>
      <c r="B5108" s="10"/>
      <c r="C5108" s="59"/>
      <c r="D5108" s="87"/>
      <c r="E5108" s="89"/>
      <c r="F5108" s="89"/>
    </row>
    <row r="5109" spans="1:6" x14ac:dyDescent="0.25">
      <c r="A5109" s="10"/>
      <c r="B5109" s="10"/>
      <c r="C5109" s="59"/>
      <c r="D5109" s="87"/>
      <c r="E5109" s="89"/>
      <c r="F5109" s="89"/>
    </row>
    <row r="5110" spans="1:6" x14ac:dyDescent="0.25">
      <c r="A5110" s="10"/>
      <c r="B5110" s="10"/>
      <c r="C5110" s="59"/>
      <c r="D5110" s="87"/>
      <c r="E5110" s="89"/>
      <c r="F5110" s="89"/>
    </row>
    <row r="5111" spans="1:6" x14ac:dyDescent="0.25">
      <c r="A5111" s="10"/>
      <c r="B5111" s="10"/>
      <c r="C5111" s="59"/>
      <c r="D5111" s="87"/>
      <c r="E5111" s="89"/>
      <c r="F5111" s="89"/>
    </row>
    <row r="5112" spans="1:6" x14ac:dyDescent="0.25">
      <c r="A5112" s="10"/>
      <c r="B5112" s="10"/>
      <c r="C5112" s="59"/>
      <c r="D5112" s="87"/>
      <c r="E5112" s="89"/>
      <c r="F5112" s="89"/>
    </row>
    <row r="5113" spans="1:6" x14ac:dyDescent="0.25">
      <c r="A5113" s="10"/>
      <c r="B5113" s="10"/>
      <c r="C5113" s="59"/>
      <c r="D5113" s="87"/>
      <c r="E5113" s="89"/>
      <c r="F5113" s="89"/>
    </row>
    <row r="5114" spans="1:6" x14ac:dyDescent="0.25">
      <c r="A5114" s="10"/>
      <c r="B5114" s="10"/>
      <c r="C5114" s="59"/>
      <c r="D5114" s="87"/>
      <c r="E5114" s="89"/>
      <c r="F5114" s="89"/>
    </row>
    <row r="5115" spans="1:6" x14ac:dyDescent="0.25">
      <c r="A5115" s="10"/>
      <c r="B5115" s="10"/>
      <c r="C5115" s="59"/>
      <c r="D5115" s="87"/>
      <c r="E5115" s="89"/>
      <c r="F5115" s="89"/>
    </row>
    <row r="5116" spans="1:6" x14ac:dyDescent="0.25">
      <c r="A5116" s="10"/>
      <c r="B5116" s="10"/>
      <c r="C5116" s="59"/>
      <c r="D5116" s="87"/>
      <c r="E5116" s="89"/>
      <c r="F5116" s="89"/>
    </row>
    <row r="5117" spans="1:6" x14ac:dyDescent="0.25">
      <c r="A5117" s="10"/>
      <c r="B5117" s="10"/>
      <c r="C5117" s="59"/>
      <c r="D5117" s="87"/>
      <c r="E5117" s="89"/>
      <c r="F5117" s="89"/>
    </row>
    <row r="5118" spans="1:6" x14ac:dyDescent="0.25">
      <c r="A5118" s="10"/>
      <c r="B5118" s="10"/>
      <c r="C5118" s="59"/>
      <c r="D5118" s="87"/>
      <c r="E5118" s="89"/>
      <c r="F5118" s="89"/>
    </row>
    <row r="5119" spans="1:6" x14ac:dyDescent="0.25">
      <c r="A5119" s="10"/>
      <c r="B5119" s="10"/>
      <c r="C5119" s="59"/>
      <c r="D5119" s="87"/>
      <c r="E5119" s="89"/>
      <c r="F5119" s="89"/>
    </row>
    <row r="5120" spans="1:6" x14ac:dyDescent="0.25">
      <c r="A5120" s="10"/>
      <c r="B5120" s="10"/>
      <c r="C5120" s="59"/>
      <c r="D5120" s="87"/>
      <c r="E5120" s="89"/>
      <c r="F5120" s="89"/>
    </row>
    <row r="5121" spans="1:6" x14ac:dyDescent="0.25">
      <c r="A5121" s="10"/>
      <c r="B5121" s="10"/>
      <c r="C5121" s="59"/>
      <c r="D5121" s="87"/>
      <c r="E5121" s="89"/>
      <c r="F5121" s="89"/>
    </row>
    <row r="5122" spans="1:6" x14ac:dyDescent="0.25">
      <c r="A5122" s="10"/>
      <c r="B5122" s="10"/>
      <c r="C5122" s="59"/>
      <c r="D5122" s="87"/>
      <c r="E5122" s="89"/>
      <c r="F5122" s="89"/>
    </row>
    <row r="5123" spans="1:6" x14ac:dyDescent="0.25">
      <c r="A5123" s="10"/>
      <c r="B5123" s="10"/>
      <c r="C5123" s="59"/>
      <c r="D5123" s="87"/>
      <c r="E5123" s="89"/>
      <c r="F5123" s="89"/>
    </row>
    <row r="5124" spans="1:6" x14ac:dyDescent="0.25">
      <c r="A5124" s="10"/>
      <c r="B5124" s="10"/>
      <c r="C5124" s="59"/>
      <c r="D5124" s="87"/>
      <c r="E5124" s="89"/>
      <c r="F5124" s="89"/>
    </row>
    <row r="5125" spans="1:6" x14ac:dyDescent="0.25">
      <c r="A5125" s="10"/>
      <c r="B5125" s="10"/>
      <c r="C5125" s="59"/>
      <c r="D5125" s="87"/>
      <c r="E5125" s="89"/>
      <c r="F5125" s="89"/>
    </row>
    <row r="5126" spans="1:6" x14ac:dyDescent="0.25">
      <c r="A5126" s="10"/>
      <c r="B5126" s="10"/>
      <c r="C5126" s="59"/>
      <c r="D5126" s="87"/>
      <c r="E5126" s="89"/>
      <c r="F5126" s="89"/>
    </row>
    <row r="5127" spans="1:6" x14ac:dyDescent="0.25">
      <c r="A5127" s="10"/>
      <c r="B5127" s="10"/>
      <c r="C5127" s="59"/>
      <c r="D5127" s="87"/>
      <c r="E5127" s="89"/>
      <c r="F5127" s="89"/>
    </row>
    <row r="5128" spans="1:6" x14ac:dyDescent="0.25">
      <c r="A5128" s="10"/>
      <c r="B5128" s="10"/>
      <c r="C5128" s="59"/>
      <c r="D5128" s="87"/>
      <c r="E5128" s="89"/>
      <c r="F5128" s="89"/>
    </row>
    <row r="5129" spans="1:6" x14ac:dyDescent="0.25">
      <c r="A5129" s="10"/>
      <c r="B5129" s="10"/>
      <c r="C5129" s="59"/>
      <c r="D5129" s="87"/>
      <c r="E5129" s="89"/>
      <c r="F5129" s="89"/>
    </row>
    <row r="5130" spans="1:6" x14ac:dyDescent="0.25">
      <c r="A5130" s="10"/>
      <c r="B5130" s="10"/>
      <c r="C5130" s="59"/>
      <c r="D5130" s="87"/>
      <c r="E5130" s="89"/>
      <c r="F5130" s="89"/>
    </row>
    <row r="5131" spans="1:6" x14ac:dyDescent="0.25">
      <c r="A5131" s="10"/>
      <c r="B5131" s="10"/>
      <c r="C5131" s="59"/>
      <c r="D5131" s="87"/>
      <c r="E5131" s="89"/>
      <c r="F5131" s="89"/>
    </row>
    <row r="5132" spans="1:6" x14ac:dyDescent="0.25">
      <c r="A5132" s="10"/>
      <c r="B5132" s="10"/>
      <c r="C5132" s="59"/>
      <c r="D5132" s="87"/>
      <c r="E5132" s="89"/>
      <c r="F5132" s="89"/>
    </row>
    <row r="5133" spans="1:6" x14ac:dyDescent="0.25">
      <c r="A5133" s="10"/>
      <c r="B5133" s="10"/>
      <c r="C5133" s="59"/>
      <c r="D5133" s="87"/>
      <c r="E5133" s="89"/>
      <c r="F5133" s="89"/>
    </row>
    <row r="5134" spans="1:6" x14ac:dyDescent="0.25">
      <c r="A5134" s="10"/>
      <c r="B5134" s="10"/>
      <c r="C5134" s="59"/>
      <c r="D5134" s="87"/>
      <c r="E5134" s="89"/>
      <c r="F5134" s="89"/>
    </row>
    <row r="5135" spans="1:6" x14ac:dyDescent="0.25">
      <c r="A5135" s="10"/>
      <c r="B5135" s="10"/>
      <c r="C5135" s="59"/>
      <c r="D5135" s="87"/>
      <c r="E5135" s="89"/>
      <c r="F5135" s="89"/>
    </row>
    <row r="5136" spans="1:6" x14ac:dyDescent="0.25">
      <c r="A5136" s="10"/>
      <c r="B5136" s="10"/>
      <c r="C5136" s="59"/>
      <c r="D5136" s="87"/>
      <c r="E5136" s="89"/>
      <c r="F5136" s="89"/>
    </row>
    <row r="5137" spans="1:6" x14ac:dyDescent="0.25">
      <c r="A5137" s="10"/>
      <c r="B5137" s="10"/>
      <c r="C5137" s="59"/>
      <c r="D5137" s="87"/>
      <c r="E5137" s="89"/>
      <c r="F5137" s="89"/>
    </row>
    <row r="5138" spans="1:6" x14ac:dyDescent="0.25">
      <c r="A5138" s="10"/>
      <c r="B5138" s="10"/>
      <c r="C5138" s="59"/>
      <c r="D5138" s="87"/>
      <c r="E5138" s="89"/>
      <c r="F5138" s="89"/>
    </row>
    <row r="5139" spans="1:6" x14ac:dyDescent="0.25">
      <c r="A5139" s="10"/>
      <c r="B5139" s="10"/>
      <c r="C5139" s="59"/>
      <c r="D5139" s="87"/>
      <c r="E5139" s="89"/>
      <c r="F5139" s="89"/>
    </row>
    <row r="5140" spans="1:6" x14ac:dyDescent="0.25">
      <c r="A5140" s="10"/>
      <c r="B5140" s="10"/>
      <c r="C5140" s="59"/>
      <c r="D5140" s="87"/>
      <c r="E5140" s="89"/>
      <c r="F5140" s="89"/>
    </row>
    <row r="5141" spans="1:6" x14ac:dyDescent="0.25">
      <c r="A5141" s="10"/>
      <c r="B5141" s="10"/>
      <c r="C5141" s="59"/>
      <c r="D5141" s="87"/>
      <c r="E5141" s="89"/>
      <c r="F5141" s="89"/>
    </row>
    <row r="5142" spans="1:6" x14ac:dyDescent="0.25">
      <c r="A5142" s="10"/>
      <c r="B5142" s="10"/>
      <c r="C5142" s="59"/>
      <c r="D5142" s="87"/>
      <c r="E5142" s="89"/>
      <c r="F5142" s="89"/>
    </row>
    <row r="5143" spans="1:6" x14ac:dyDescent="0.25">
      <c r="A5143" s="10"/>
      <c r="B5143" s="10"/>
      <c r="C5143" s="59"/>
      <c r="D5143" s="87"/>
      <c r="E5143" s="89"/>
      <c r="F5143" s="89"/>
    </row>
    <row r="5144" spans="1:6" x14ac:dyDescent="0.25">
      <c r="A5144" s="10"/>
      <c r="B5144" s="10"/>
      <c r="C5144" s="59"/>
      <c r="D5144" s="87"/>
      <c r="E5144" s="89"/>
      <c r="F5144" s="89"/>
    </row>
    <row r="5145" spans="1:6" x14ac:dyDescent="0.25">
      <c r="A5145" s="10"/>
      <c r="B5145" s="10"/>
      <c r="C5145" s="59"/>
      <c r="D5145" s="87"/>
      <c r="E5145" s="89"/>
      <c r="F5145" s="89"/>
    </row>
    <row r="5146" spans="1:6" x14ac:dyDescent="0.25">
      <c r="A5146" s="10"/>
      <c r="B5146" s="10"/>
      <c r="C5146" s="59"/>
      <c r="D5146" s="87"/>
      <c r="E5146" s="89"/>
      <c r="F5146" s="89"/>
    </row>
    <row r="5147" spans="1:6" x14ac:dyDescent="0.25">
      <c r="A5147" s="10"/>
      <c r="B5147" s="10"/>
      <c r="C5147" s="59"/>
      <c r="D5147" s="87"/>
      <c r="E5147" s="89"/>
      <c r="F5147" s="89"/>
    </row>
    <row r="5148" spans="1:6" x14ac:dyDescent="0.25">
      <c r="A5148" s="10"/>
      <c r="B5148" s="10"/>
      <c r="C5148" s="59"/>
      <c r="D5148" s="87"/>
      <c r="E5148" s="89"/>
      <c r="F5148" s="89"/>
    </row>
    <row r="5149" spans="1:6" x14ac:dyDescent="0.25">
      <c r="A5149" s="10"/>
      <c r="B5149" s="10"/>
      <c r="C5149" s="59"/>
      <c r="D5149" s="87"/>
      <c r="E5149" s="89"/>
      <c r="F5149" s="89"/>
    </row>
    <row r="5150" spans="1:6" x14ac:dyDescent="0.25">
      <c r="A5150" s="10"/>
      <c r="B5150" s="10"/>
      <c r="C5150" s="59"/>
      <c r="D5150" s="87"/>
      <c r="E5150" s="89"/>
      <c r="F5150" s="89"/>
    </row>
    <row r="5151" spans="1:6" x14ac:dyDescent="0.25">
      <c r="A5151" s="10"/>
      <c r="B5151" s="10"/>
      <c r="C5151" s="59"/>
      <c r="D5151" s="87"/>
      <c r="E5151" s="89"/>
      <c r="F5151" s="89"/>
    </row>
    <row r="5152" spans="1:6" x14ac:dyDescent="0.25">
      <c r="A5152" s="10"/>
      <c r="B5152" s="10"/>
      <c r="C5152" s="59"/>
      <c r="D5152" s="87"/>
      <c r="E5152" s="89"/>
      <c r="F5152" s="89"/>
    </row>
    <row r="5153" spans="1:6" x14ac:dyDescent="0.25">
      <c r="A5153" s="10"/>
      <c r="B5153" s="10"/>
      <c r="C5153" s="59"/>
      <c r="D5153" s="87"/>
      <c r="E5153" s="89"/>
      <c r="F5153" s="89"/>
    </row>
    <row r="5154" spans="1:6" x14ac:dyDescent="0.25">
      <c r="A5154" s="10"/>
      <c r="B5154" s="10"/>
      <c r="C5154" s="59"/>
      <c r="D5154" s="87"/>
      <c r="E5154" s="89"/>
      <c r="F5154" s="89"/>
    </row>
    <row r="5155" spans="1:6" x14ac:dyDescent="0.25">
      <c r="A5155" s="10"/>
      <c r="B5155" s="10"/>
      <c r="C5155" s="59"/>
      <c r="D5155" s="87"/>
      <c r="E5155" s="89"/>
      <c r="F5155" s="89"/>
    </row>
    <row r="5156" spans="1:6" x14ac:dyDescent="0.25">
      <c r="A5156" s="10"/>
      <c r="B5156" s="10"/>
      <c r="C5156" s="59"/>
      <c r="D5156" s="87"/>
      <c r="E5156" s="89"/>
      <c r="F5156" s="89"/>
    </row>
    <row r="5157" spans="1:6" x14ac:dyDescent="0.25">
      <c r="A5157" s="10"/>
      <c r="B5157" s="10"/>
      <c r="C5157" s="59"/>
      <c r="D5157" s="87"/>
      <c r="E5157" s="89"/>
      <c r="F5157" s="89"/>
    </row>
    <row r="5158" spans="1:6" x14ac:dyDescent="0.25">
      <c r="A5158" s="10"/>
      <c r="B5158" s="10"/>
      <c r="C5158" s="59"/>
      <c r="D5158" s="87"/>
      <c r="E5158" s="89"/>
      <c r="F5158" s="89"/>
    </row>
    <row r="5159" spans="1:6" x14ac:dyDescent="0.25">
      <c r="A5159" s="10"/>
      <c r="B5159" s="10"/>
      <c r="C5159" s="59"/>
      <c r="D5159" s="87"/>
      <c r="E5159" s="89"/>
      <c r="F5159" s="89"/>
    </row>
    <row r="5160" spans="1:6" x14ac:dyDescent="0.25">
      <c r="A5160" s="10"/>
      <c r="B5160" s="10"/>
      <c r="C5160" s="59"/>
      <c r="D5160" s="87"/>
      <c r="E5160" s="89"/>
      <c r="F5160" s="89"/>
    </row>
    <row r="5161" spans="1:6" x14ac:dyDescent="0.25">
      <c r="A5161" s="10"/>
      <c r="B5161" s="10"/>
      <c r="C5161" s="59"/>
      <c r="D5161" s="87"/>
      <c r="E5161" s="89"/>
      <c r="F5161" s="89"/>
    </row>
    <row r="5162" spans="1:6" x14ac:dyDescent="0.25">
      <c r="A5162" s="10"/>
      <c r="B5162" s="10"/>
      <c r="C5162" s="59"/>
      <c r="D5162" s="87"/>
      <c r="E5162" s="89"/>
      <c r="F5162" s="89"/>
    </row>
    <row r="5163" spans="1:6" x14ac:dyDescent="0.25">
      <c r="A5163" s="10"/>
      <c r="B5163" s="10"/>
      <c r="C5163" s="59"/>
      <c r="D5163" s="87"/>
      <c r="E5163" s="89"/>
      <c r="F5163" s="89"/>
    </row>
    <row r="5164" spans="1:6" x14ac:dyDescent="0.25">
      <c r="A5164" s="10"/>
      <c r="B5164" s="10"/>
      <c r="C5164" s="59"/>
      <c r="D5164" s="87"/>
      <c r="E5164" s="89"/>
      <c r="F5164" s="89"/>
    </row>
    <row r="5165" spans="1:6" x14ac:dyDescent="0.25">
      <c r="A5165" s="10"/>
      <c r="B5165" s="10"/>
      <c r="C5165" s="59"/>
      <c r="D5165" s="87"/>
      <c r="E5165" s="89"/>
      <c r="F5165" s="89"/>
    </row>
    <row r="5166" spans="1:6" x14ac:dyDescent="0.25">
      <c r="A5166" s="10"/>
      <c r="B5166" s="10"/>
      <c r="C5166" s="59"/>
      <c r="D5166" s="87"/>
      <c r="E5166" s="89"/>
      <c r="F5166" s="89"/>
    </row>
    <row r="5167" spans="1:6" x14ac:dyDescent="0.25">
      <c r="A5167" s="10"/>
      <c r="B5167" s="10"/>
      <c r="C5167" s="59"/>
      <c r="D5167" s="87"/>
      <c r="E5167" s="89"/>
      <c r="F5167" s="89"/>
    </row>
    <row r="5168" spans="1:6" x14ac:dyDescent="0.25">
      <c r="A5168" s="10"/>
      <c r="B5168" s="10"/>
      <c r="C5168" s="59"/>
      <c r="D5168" s="87"/>
      <c r="E5168" s="89"/>
      <c r="F5168" s="89"/>
    </row>
    <row r="5169" spans="1:6" x14ac:dyDescent="0.25">
      <c r="A5169" s="10"/>
      <c r="B5169" s="10"/>
      <c r="C5169" s="59"/>
      <c r="D5169" s="87"/>
      <c r="E5169" s="89"/>
      <c r="F5169" s="89"/>
    </row>
    <row r="5170" spans="1:6" x14ac:dyDescent="0.25">
      <c r="A5170" s="10"/>
      <c r="B5170" s="10"/>
      <c r="C5170" s="59"/>
      <c r="D5170" s="87"/>
      <c r="E5170" s="89"/>
      <c r="F5170" s="89"/>
    </row>
    <row r="5171" spans="1:6" x14ac:dyDescent="0.25">
      <c r="A5171" s="10"/>
      <c r="B5171" s="10"/>
      <c r="C5171" s="59"/>
      <c r="D5171" s="87"/>
      <c r="E5171" s="89"/>
      <c r="F5171" s="89"/>
    </row>
    <row r="5172" spans="1:6" x14ac:dyDescent="0.25">
      <c r="A5172" s="10"/>
      <c r="B5172" s="10"/>
      <c r="C5172" s="59"/>
      <c r="D5172" s="87"/>
      <c r="E5172" s="89"/>
      <c r="F5172" s="89"/>
    </row>
    <row r="5173" spans="1:6" x14ac:dyDescent="0.25">
      <c r="A5173" s="10"/>
      <c r="B5173" s="10"/>
      <c r="C5173" s="59"/>
      <c r="D5173" s="87"/>
      <c r="E5173" s="89"/>
      <c r="F5173" s="89"/>
    </row>
    <row r="5174" spans="1:6" x14ac:dyDescent="0.25">
      <c r="A5174" s="10"/>
      <c r="B5174" s="10"/>
      <c r="C5174" s="59"/>
      <c r="D5174" s="87"/>
      <c r="E5174" s="89"/>
      <c r="F5174" s="89"/>
    </row>
    <row r="5175" spans="1:6" x14ac:dyDescent="0.25">
      <c r="A5175" s="10"/>
      <c r="B5175" s="10"/>
      <c r="C5175" s="59"/>
      <c r="D5175" s="87"/>
      <c r="E5175" s="89"/>
      <c r="F5175" s="89"/>
    </row>
    <row r="5176" spans="1:6" x14ac:dyDescent="0.25">
      <c r="A5176" s="10"/>
      <c r="B5176" s="10"/>
      <c r="C5176" s="59"/>
      <c r="D5176" s="87"/>
      <c r="E5176" s="89"/>
      <c r="F5176" s="89"/>
    </row>
    <row r="5177" spans="1:6" x14ac:dyDescent="0.25">
      <c r="A5177" s="10"/>
      <c r="B5177" s="10"/>
      <c r="C5177" s="59"/>
      <c r="D5177" s="87"/>
      <c r="E5177" s="89"/>
      <c r="F5177" s="89"/>
    </row>
    <row r="5178" spans="1:6" x14ac:dyDescent="0.25">
      <c r="A5178" s="10"/>
      <c r="B5178" s="10"/>
      <c r="C5178" s="59"/>
      <c r="D5178" s="87"/>
      <c r="E5178" s="89"/>
      <c r="F5178" s="89"/>
    </row>
    <row r="5179" spans="1:6" x14ac:dyDescent="0.25">
      <c r="A5179" s="10"/>
      <c r="B5179" s="10"/>
      <c r="C5179" s="59"/>
      <c r="D5179" s="87"/>
      <c r="E5179" s="89"/>
      <c r="F5179" s="89"/>
    </row>
    <row r="5180" spans="1:6" x14ac:dyDescent="0.25">
      <c r="A5180" s="10"/>
      <c r="B5180" s="10"/>
      <c r="C5180" s="59"/>
      <c r="D5180" s="87"/>
      <c r="E5180" s="89"/>
      <c r="F5180" s="89"/>
    </row>
    <row r="5181" spans="1:6" x14ac:dyDescent="0.25">
      <c r="A5181" s="10"/>
      <c r="B5181" s="10"/>
      <c r="C5181" s="59"/>
      <c r="D5181" s="87"/>
      <c r="E5181" s="89"/>
      <c r="F5181" s="89"/>
    </row>
    <row r="5182" spans="1:6" x14ac:dyDescent="0.25">
      <c r="A5182" s="10"/>
      <c r="B5182" s="10"/>
      <c r="C5182" s="59"/>
      <c r="D5182" s="87"/>
      <c r="E5182" s="89"/>
      <c r="F5182" s="89"/>
    </row>
    <row r="5183" spans="1:6" x14ac:dyDescent="0.25">
      <c r="A5183" s="10"/>
      <c r="B5183" s="10"/>
      <c r="C5183" s="59"/>
      <c r="D5183" s="87"/>
      <c r="E5183" s="89"/>
      <c r="F5183" s="89"/>
    </row>
    <row r="5184" spans="1:6" x14ac:dyDescent="0.25">
      <c r="A5184" s="10"/>
      <c r="B5184" s="10"/>
      <c r="C5184" s="59"/>
      <c r="D5184" s="87"/>
      <c r="E5184" s="89"/>
      <c r="F5184" s="89"/>
    </row>
    <row r="5185" spans="1:6" x14ac:dyDescent="0.25">
      <c r="A5185" s="10"/>
      <c r="B5185" s="10"/>
      <c r="C5185" s="59"/>
      <c r="D5185" s="87"/>
      <c r="E5185" s="89"/>
      <c r="F5185" s="89"/>
    </row>
    <row r="5186" spans="1:6" x14ac:dyDescent="0.25">
      <c r="A5186" s="10"/>
      <c r="B5186" s="10"/>
      <c r="C5186" s="59"/>
      <c r="D5186" s="87"/>
      <c r="E5186" s="89"/>
      <c r="F5186" s="89"/>
    </row>
    <row r="5187" spans="1:6" x14ac:dyDescent="0.25">
      <c r="A5187" s="10"/>
      <c r="B5187" s="10"/>
      <c r="C5187" s="59"/>
      <c r="D5187" s="87"/>
      <c r="E5187" s="89"/>
      <c r="F5187" s="89"/>
    </row>
    <row r="5188" spans="1:6" x14ac:dyDescent="0.25">
      <c r="A5188" s="10"/>
      <c r="B5188" s="10"/>
      <c r="C5188" s="59"/>
      <c r="D5188" s="87"/>
      <c r="E5188" s="89"/>
      <c r="F5188" s="89"/>
    </row>
    <row r="5189" spans="1:6" x14ac:dyDescent="0.25">
      <c r="A5189" s="10"/>
      <c r="B5189" s="10"/>
      <c r="C5189" s="59"/>
      <c r="D5189" s="87"/>
      <c r="E5189" s="89"/>
      <c r="F5189" s="89"/>
    </row>
    <row r="5190" spans="1:6" x14ac:dyDescent="0.25">
      <c r="A5190" s="10"/>
      <c r="B5190" s="10"/>
      <c r="C5190" s="59"/>
      <c r="D5190" s="87"/>
      <c r="E5190" s="89"/>
      <c r="F5190" s="89"/>
    </row>
    <row r="5191" spans="1:6" x14ac:dyDescent="0.25">
      <c r="A5191" s="10"/>
      <c r="B5191" s="10"/>
      <c r="C5191" s="59"/>
      <c r="D5191" s="87"/>
      <c r="E5191" s="89"/>
      <c r="F5191" s="89"/>
    </row>
    <row r="5192" spans="1:6" x14ac:dyDescent="0.25">
      <c r="A5192" s="10"/>
      <c r="B5192" s="10"/>
      <c r="C5192" s="59"/>
      <c r="D5192" s="87"/>
      <c r="E5192" s="89"/>
      <c r="F5192" s="89"/>
    </row>
    <row r="5193" spans="1:6" x14ac:dyDescent="0.25">
      <c r="A5193" s="10"/>
      <c r="B5193" s="10"/>
      <c r="C5193" s="59"/>
      <c r="D5193" s="87"/>
      <c r="E5193" s="89"/>
      <c r="F5193" s="89"/>
    </row>
    <row r="5194" spans="1:6" x14ac:dyDescent="0.25">
      <c r="A5194" s="10"/>
      <c r="B5194" s="10"/>
      <c r="C5194" s="59"/>
      <c r="D5194" s="87"/>
      <c r="E5194" s="89"/>
      <c r="F5194" s="89"/>
    </row>
    <row r="5195" spans="1:6" x14ac:dyDescent="0.25">
      <c r="A5195" s="10"/>
      <c r="B5195" s="10"/>
      <c r="C5195" s="59"/>
      <c r="D5195" s="87"/>
      <c r="E5195" s="89"/>
      <c r="F5195" s="89"/>
    </row>
    <row r="5196" spans="1:6" x14ac:dyDescent="0.25">
      <c r="A5196" s="10"/>
      <c r="B5196" s="10"/>
      <c r="C5196" s="59"/>
      <c r="D5196" s="87"/>
      <c r="E5196" s="89"/>
      <c r="F5196" s="89"/>
    </row>
    <row r="5197" spans="1:6" x14ac:dyDescent="0.25">
      <c r="A5197" s="10"/>
      <c r="B5197" s="10"/>
      <c r="C5197" s="59"/>
      <c r="D5197" s="87"/>
      <c r="E5197" s="89"/>
      <c r="F5197" s="89"/>
    </row>
    <row r="5198" spans="1:6" x14ac:dyDescent="0.25">
      <c r="A5198" s="10"/>
      <c r="B5198" s="10"/>
      <c r="C5198" s="59"/>
      <c r="D5198" s="87"/>
      <c r="E5198" s="89"/>
      <c r="F5198" s="89"/>
    </row>
    <row r="5199" spans="1:6" x14ac:dyDescent="0.25">
      <c r="A5199" s="10"/>
      <c r="B5199" s="10"/>
      <c r="C5199" s="59"/>
      <c r="D5199" s="87"/>
      <c r="E5199" s="89"/>
      <c r="F5199" s="89"/>
    </row>
    <row r="5200" spans="1:6" x14ac:dyDescent="0.25">
      <c r="A5200" s="10"/>
      <c r="B5200" s="10"/>
      <c r="C5200" s="59"/>
      <c r="D5200" s="87"/>
      <c r="E5200" s="89"/>
      <c r="F5200" s="89"/>
    </row>
    <row r="5201" spans="1:6" x14ac:dyDescent="0.25">
      <c r="A5201" s="10"/>
      <c r="B5201" s="10"/>
      <c r="C5201" s="59"/>
      <c r="D5201" s="87"/>
      <c r="E5201" s="89"/>
      <c r="F5201" s="89"/>
    </row>
    <row r="5202" spans="1:6" x14ac:dyDescent="0.25">
      <c r="A5202" s="10"/>
      <c r="B5202" s="10"/>
      <c r="C5202" s="59"/>
      <c r="D5202" s="87"/>
      <c r="E5202" s="89"/>
      <c r="F5202" s="89"/>
    </row>
    <row r="5203" spans="1:6" x14ac:dyDescent="0.25">
      <c r="A5203" s="10"/>
      <c r="B5203" s="10"/>
      <c r="C5203" s="59"/>
      <c r="D5203" s="87"/>
      <c r="E5203" s="89"/>
      <c r="F5203" s="89"/>
    </row>
    <row r="5204" spans="1:6" x14ac:dyDescent="0.25">
      <c r="A5204" s="10"/>
      <c r="B5204" s="10"/>
      <c r="C5204" s="59"/>
      <c r="D5204" s="87"/>
      <c r="E5204" s="89"/>
      <c r="F5204" s="89"/>
    </row>
    <row r="5205" spans="1:6" x14ac:dyDescent="0.25">
      <c r="A5205" s="10"/>
      <c r="B5205" s="10"/>
      <c r="C5205" s="59"/>
      <c r="D5205" s="87"/>
      <c r="E5205" s="89"/>
      <c r="F5205" s="89"/>
    </row>
    <row r="5206" spans="1:6" x14ac:dyDescent="0.25">
      <c r="A5206" s="10"/>
      <c r="B5206" s="10"/>
      <c r="C5206" s="59"/>
      <c r="D5206" s="87"/>
      <c r="E5206" s="89"/>
      <c r="F5206" s="89"/>
    </row>
    <row r="5207" spans="1:6" x14ac:dyDescent="0.25">
      <c r="A5207" s="10"/>
      <c r="B5207" s="10"/>
      <c r="C5207" s="59"/>
      <c r="D5207" s="87"/>
      <c r="E5207" s="89"/>
      <c r="F5207" s="89"/>
    </row>
    <row r="5208" spans="1:6" x14ac:dyDescent="0.25">
      <c r="A5208" s="10"/>
      <c r="B5208" s="10"/>
      <c r="C5208" s="59"/>
      <c r="D5208" s="87"/>
      <c r="E5208" s="89"/>
      <c r="F5208" s="89"/>
    </row>
    <row r="5209" spans="1:6" x14ac:dyDescent="0.25">
      <c r="A5209" s="10"/>
      <c r="B5209" s="10"/>
      <c r="C5209" s="59"/>
      <c r="D5209" s="87"/>
      <c r="E5209" s="89"/>
      <c r="F5209" s="89"/>
    </row>
    <row r="5210" spans="1:6" x14ac:dyDescent="0.25">
      <c r="A5210" s="10"/>
      <c r="B5210" s="10"/>
      <c r="C5210" s="59"/>
      <c r="D5210" s="87"/>
      <c r="E5210" s="89"/>
      <c r="F5210" s="89"/>
    </row>
    <row r="5211" spans="1:6" x14ac:dyDescent="0.25">
      <c r="A5211" s="10"/>
      <c r="B5211" s="10"/>
      <c r="C5211" s="59"/>
      <c r="D5211" s="87"/>
      <c r="E5211" s="89"/>
      <c r="F5211" s="89"/>
    </row>
    <row r="5212" spans="1:6" x14ac:dyDescent="0.25">
      <c r="A5212" s="10"/>
      <c r="B5212" s="10"/>
      <c r="C5212" s="59"/>
      <c r="D5212" s="87"/>
      <c r="E5212" s="89"/>
      <c r="F5212" s="89"/>
    </row>
    <row r="5213" spans="1:6" x14ac:dyDescent="0.25">
      <c r="A5213" s="10"/>
      <c r="B5213" s="10"/>
      <c r="C5213" s="59"/>
      <c r="D5213" s="87"/>
      <c r="E5213" s="89"/>
      <c r="F5213" s="89"/>
    </row>
    <row r="5214" spans="1:6" x14ac:dyDescent="0.25">
      <c r="A5214" s="10"/>
      <c r="B5214" s="10"/>
      <c r="C5214" s="59"/>
      <c r="D5214" s="87"/>
      <c r="E5214" s="89"/>
      <c r="F5214" s="89"/>
    </row>
    <row r="5215" spans="1:6" x14ac:dyDescent="0.25">
      <c r="A5215" s="10"/>
      <c r="B5215" s="10"/>
      <c r="C5215" s="59"/>
      <c r="D5215" s="87"/>
      <c r="E5215" s="89"/>
      <c r="F5215" s="89"/>
    </row>
    <row r="5216" spans="1:6" x14ac:dyDescent="0.25">
      <c r="A5216" s="10"/>
      <c r="B5216" s="10"/>
      <c r="C5216" s="59"/>
      <c r="D5216" s="87"/>
      <c r="E5216" s="89"/>
      <c r="F5216" s="89"/>
    </row>
    <row r="5217" spans="1:6" x14ac:dyDescent="0.25">
      <c r="A5217" s="10"/>
      <c r="B5217" s="10"/>
      <c r="C5217" s="59"/>
      <c r="D5217" s="87"/>
      <c r="E5217" s="89"/>
      <c r="F5217" s="89"/>
    </row>
    <row r="5218" spans="1:6" x14ac:dyDescent="0.25">
      <c r="A5218" s="10"/>
      <c r="B5218" s="10"/>
      <c r="C5218" s="59"/>
      <c r="D5218" s="87"/>
      <c r="E5218" s="89"/>
      <c r="F5218" s="89"/>
    </row>
    <row r="5219" spans="1:6" x14ac:dyDescent="0.25">
      <c r="A5219" s="10"/>
      <c r="B5219" s="10"/>
      <c r="C5219" s="59"/>
      <c r="D5219" s="87"/>
      <c r="E5219" s="89"/>
      <c r="F5219" s="89"/>
    </row>
    <row r="5220" spans="1:6" x14ac:dyDescent="0.25">
      <c r="A5220" s="10"/>
      <c r="B5220" s="10"/>
      <c r="C5220" s="59"/>
      <c r="D5220" s="87"/>
      <c r="E5220" s="89"/>
      <c r="F5220" s="89"/>
    </row>
    <row r="5221" spans="1:6" x14ac:dyDescent="0.25">
      <c r="A5221" s="10"/>
      <c r="B5221" s="10"/>
      <c r="C5221" s="59"/>
      <c r="D5221" s="87"/>
      <c r="E5221" s="89"/>
      <c r="F5221" s="89"/>
    </row>
    <row r="5222" spans="1:6" x14ac:dyDescent="0.25">
      <c r="A5222" s="10"/>
      <c r="B5222" s="10"/>
      <c r="C5222" s="59"/>
      <c r="D5222" s="87"/>
      <c r="E5222" s="89"/>
      <c r="F5222" s="89"/>
    </row>
    <row r="5223" spans="1:6" x14ac:dyDescent="0.25">
      <c r="A5223" s="10"/>
      <c r="B5223" s="10"/>
      <c r="C5223" s="59"/>
      <c r="D5223" s="87"/>
      <c r="E5223" s="89"/>
      <c r="F5223" s="89"/>
    </row>
    <row r="5224" spans="1:6" x14ac:dyDescent="0.25">
      <c r="A5224" s="10"/>
      <c r="B5224" s="10"/>
      <c r="C5224" s="59"/>
      <c r="D5224" s="87"/>
      <c r="E5224" s="89"/>
      <c r="F5224" s="89"/>
    </row>
    <row r="5225" spans="1:6" x14ac:dyDescent="0.25">
      <c r="A5225" s="10"/>
      <c r="B5225" s="10"/>
      <c r="C5225" s="59"/>
      <c r="D5225" s="87"/>
      <c r="E5225" s="89"/>
      <c r="F5225" s="89"/>
    </row>
    <row r="5226" spans="1:6" x14ac:dyDescent="0.25">
      <c r="A5226" s="10"/>
      <c r="B5226" s="10"/>
      <c r="C5226" s="59"/>
      <c r="D5226" s="87"/>
      <c r="E5226" s="89"/>
      <c r="F5226" s="89"/>
    </row>
    <row r="5227" spans="1:6" x14ac:dyDescent="0.25">
      <c r="A5227" s="10"/>
      <c r="B5227" s="10"/>
      <c r="C5227" s="59"/>
      <c r="D5227" s="87"/>
      <c r="E5227" s="89"/>
      <c r="F5227" s="89"/>
    </row>
    <row r="5228" spans="1:6" x14ac:dyDescent="0.25">
      <c r="A5228" s="10"/>
      <c r="B5228" s="10"/>
      <c r="C5228" s="59"/>
      <c r="D5228" s="87"/>
      <c r="E5228" s="89"/>
      <c r="F5228" s="89"/>
    </row>
    <row r="5229" spans="1:6" x14ac:dyDescent="0.25">
      <c r="A5229" s="10"/>
      <c r="B5229" s="10"/>
      <c r="C5229" s="59"/>
      <c r="D5229" s="87"/>
      <c r="E5229" s="89"/>
      <c r="F5229" s="89"/>
    </row>
    <row r="5230" spans="1:6" x14ac:dyDescent="0.25">
      <c r="A5230" s="10"/>
      <c r="B5230" s="10"/>
      <c r="C5230" s="59"/>
      <c r="D5230" s="87"/>
      <c r="E5230" s="89"/>
      <c r="F5230" s="89"/>
    </row>
    <row r="5231" spans="1:6" x14ac:dyDescent="0.25">
      <c r="A5231" s="10"/>
      <c r="B5231" s="10"/>
      <c r="C5231" s="59"/>
      <c r="D5231" s="87"/>
      <c r="E5231" s="89"/>
      <c r="F5231" s="89"/>
    </row>
    <row r="5232" spans="1:6" x14ac:dyDescent="0.25">
      <c r="A5232" s="10"/>
      <c r="B5232" s="10"/>
      <c r="C5232" s="59"/>
      <c r="D5232" s="87"/>
      <c r="E5232" s="89"/>
      <c r="F5232" s="89"/>
    </row>
    <row r="5233" spans="1:6" x14ac:dyDescent="0.25">
      <c r="A5233" s="10"/>
      <c r="B5233" s="10"/>
      <c r="C5233" s="59"/>
      <c r="D5233" s="87"/>
      <c r="E5233" s="89"/>
      <c r="F5233" s="89"/>
    </row>
    <row r="5234" spans="1:6" x14ac:dyDescent="0.25">
      <c r="A5234" s="10"/>
      <c r="B5234" s="10"/>
      <c r="C5234" s="59"/>
      <c r="D5234" s="87"/>
      <c r="E5234" s="89"/>
      <c r="F5234" s="89"/>
    </row>
    <row r="5235" spans="1:6" x14ac:dyDescent="0.25">
      <c r="A5235" s="10"/>
      <c r="B5235" s="10"/>
      <c r="C5235" s="59"/>
      <c r="D5235" s="87"/>
      <c r="E5235" s="89"/>
      <c r="F5235" s="89"/>
    </row>
    <row r="5236" spans="1:6" x14ac:dyDescent="0.25">
      <c r="A5236" s="10"/>
      <c r="B5236" s="10"/>
      <c r="C5236" s="59"/>
      <c r="D5236" s="87"/>
      <c r="E5236" s="89"/>
      <c r="F5236" s="89"/>
    </row>
    <row r="5237" spans="1:6" x14ac:dyDescent="0.25">
      <c r="A5237" s="10"/>
      <c r="B5237" s="10"/>
      <c r="C5237" s="59"/>
      <c r="D5237" s="87"/>
      <c r="E5237" s="89"/>
      <c r="F5237" s="89"/>
    </row>
    <row r="5238" spans="1:6" x14ac:dyDescent="0.25">
      <c r="A5238" s="10"/>
      <c r="B5238" s="10"/>
      <c r="C5238" s="59"/>
      <c r="D5238" s="87"/>
      <c r="E5238" s="89"/>
      <c r="F5238" s="89"/>
    </row>
    <row r="5239" spans="1:6" x14ac:dyDescent="0.25">
      <c r="A5239" s="10"/>
      <c r="B5239" s="10"/>
      <c r="C5239" s="59"/>
      <c r="D5239" s="87"/>
      <c r="E5239" s="89"/>
      <c r="F5239" s="89"/>
    </row>
    <row r="5240" spans="1:6" x14ac:dyDescent="0.25">
      <c r="A5240" s="10"/>
      <c r="B5240" s="10"/>
      <c r="C5240" s="59"/>
      <c r="D5240" s="87"/>
      <c r="E5240" s="89"/>
      <c r="F5240" s="89"/>
    </row>
    <row r="5241" spans="1:6" x14ac:dyDescent="0.25">
      <c r="A5241" s="10"/>
      <c r="B5241" s="10"/>
      <c r="C5241" s="59"/>
      <c r="D5241" s="87"/>
      <c r="E5241" s="89"/>
      <c r="F5241" s="89"/>
    </row>
    <row r="5242" spans="1:6" x14ac:dyDescent="0.25">
      <c r="A5242" s="10"/>
      <c r="B5242" s="10"/>
      <c r="C5242" s="59"/>
      <c r="D5242" s="87"/>
      <c r="E5242" s="89"/>
      <c r="F5242" s="89"/>
    </row>
    <row r="5243" spans="1:6" x14ac:dyDescent="0.25">
      <c r="A5243" s="10"/>
      <c r="B5243" s="10"/>
      <c r="C5243" s="59"/>
      <c r="D5243" s="87"/>
      <c r="E5243" s="89"/>
      <c r="F5243" s="89"/>
    </row>
    <row r="5244" spans="1:6" x14ac:dyDescent="0.25">
      <c r="A5244" s="10"/>
      <c r="B5244" s="10"/>
      <c r="C5244" s="59"/>
      <c r="D5244" s="87"/>
      <c r="E5244" s="89"/>
      <c r="F5244" s="89"/>
    </row>
    <row r="5245" spans="1:6" x14ac:dyDescent="0.25">
      <c r="A5245" s="10"/>
      <c r="B5245" s="10"/>
      <c r="C5245" s="59"/>
      <c r="D5245" s="87"/>
      <c r="E5245" s="89"/>
      <c r="F5245" s="89"/>
    </row>
    <row r="5246" spans="1:6" x14ac:dyDescent="0.25">
      <c r="A5246" s="10"/>
      <c r="B5246" s="10"/>
      <c r="C5246" s="59"/>
      <c r="D5246" s="87"/>
      <c r="E5246" s="89"/>
      <c r="F5246" s="89"/>
    </row>
    <row r="5247" spans="1:6" x14ac:dyDescent="0.25">
      <c r="A5247" s="10"/>
      <c r="B5247" s="10"/>
      <c r="C5247" s="59"/>
      <c r="D5247" s="87"/>
      <c r="E5247" s="89"/>
      <c r="F5247" s="89"/>
    </row>
    <row r="5248" spans="1:6" x14ac:dyDescent="0.25">
      <c r="A5248" s="10"/>
      <c r="B5248" s="10"/>
      <c r="C5248" s="59"/>
      <c r="D5248" s="87"/>
      <c r="E5248" s="89"/>
      <c r="F5248" s="89"/>
    </row>
    <row r="5249" spans="1:6" x14ac:dyDescent="0.25">
      <c r="A5249" s="10"/>
      <c r="B5249" s="10"/>
      <c r="C5249" s="59"/>
      <c r="D5249" s="87"/>
      <c r="E5249" s="89"/>
      <c r="F5249" s="89"/>
    </row>
    <row r="5250" spans="1:6" x14ac:dyDescent="0.25">
      <c r="A5250" s="10"/>
      <c r="B5250" s="10"/>
      <c r="C5250" s="59"/>
      <c r="D5250" s="87"/>
      <c r="E5250" s="89"/>
      <c r="F5250" s="89"/>
    </row>
    <row r="5251" spans="1:6" x14ac:dyDescent="0.25">
      <c r="A5251" s="10"/>
      <c r="B5251" s="10"/>
      <c r="C5251" s="59"/>
      <c r="D5251" s="87"/>
      <c r="E5251" s="89"/>
      <c r="F5251" s="89"/>
    </row>
    <row r="5252" spans="1:6" x14ac:dyDescent="0.25">
      <c r="A5252" s="10"/>
      <c r="B5252" s="10"/>
      <c r="C5252" s="59"/>
      <c r="D5252" s="87"/>
      <c r="E5252" s="89"/>
      <c r="F5252" s="89"/>
    </row>
    <row r="5253" spans="1:6" x14ac:dyDescent="0.25">
      <c r="A5253" s="10"/>
      <c r="B5253" s="10"/>
      <c r="C5253" s="59"/>
      <c r="D5253" s="87"/>
      <c r="E5253" s="89"/>
      <c r="F5253" s="89"/>
    </row>
    <row r="5254" spans="1:6" x14ac:dyDescent="0.25">
      <c r="A5254" s="10"/>
      <c r="B5254" s="10"/>
      <c r="C5254" s="59"/>
      <c r="D5254" s="87"/>
      <c r="E5254" s="89"/>
      <c r="F5254" s="89"/>
    </row>
    <row r="5255" spans="1:6" x14ac:dyDescent="0.25">
      <c r="A5255" s="10"/>
      <c r="B5255" s="10"/>
      <c r="C5255" s="59"/>
      <c r="D5255" s="87"/>
      <c r="E5255" s="89"/>
      <c r="F5255" s="89"/>
    </row>
    <row r="5256" spans="1:6" x14ac:dyDescent="0.25">
      <c r="A5256" s="10"/>
      <c r="B5256" s="10"/>
      <c r="C5256" s="59"/>
      <c r="D5256" s="87"/>
      <c r="E5256" s="89"/>
      <c r="F5256" s="89"/>
    </row>
    <row r="5257" spans="1:6" x14ac:dyDescent="0.25">
      <c r="A5257" s="10"/>
      <c r="B5257" s="10"/>
      <c r="C5257" s="59"/>
      <c r="D5257" s="87"/>
      <c r="E5257" s="89"/>
      <c r="F5257" s="89"/>
    </row>
    <row r="5258" spans="1:6" x14ac:dyDescent="0.25">
      <c r="A5258" s="10"/>
      <c r="B5258" s="10"/>
      <c r="C5258" s="59"/>
      <c r="D5258" s="87"/>
      <c r="E5258" s="89"/>
      <c r="F5258" s="89"/>
    </row>
    <row r="5259" spans="1:6" x14ac:dyDescent="0.25">
      <c r="A5259" s="10"/>
      <c r="B5259" s="10"/>
      <c r="C5259" s="59"/>
      <c r="D5259" s="87"/>
      <c r="E5259" s="89"/>
      <c r="F5259" s="89"/>
    </row>
    <row r="5260" spans="1:6" x14ac:dyDescent="0.25">
      <c r="A5260" s="10"/>
      <c r="B5260" s="10"/>
      <c r="C5260" s="59"/>
      <c r="D5260" s="87"/>
      <c r="E5260" s="89"/>
      <c r="F5260" s="89"/>
    </row>
    <row r="5261" spans="1:6" x14ac:dyDescent="0.25">
      <c r="A5261" s="10"/>
      <c r="B5261" s="10"/>
      <c r="C5261" s="59"/>
      <c r="D5261" s="87"/>
      <c r="E5261" s="89"/>
      <c r="F5261" s="89"/>
    </row>
    <row r="5262" spans="1:6" x14ac:dyDescent="0.25">
      <c r="A5262" s="10"/>
      <c r="B5262" s="10"/>
      <c r="C5262" s="59"/>
      <c r="D5262" s="87"/>
      <c r="E5262" s="89"/>
      <c r="F5262" s="89"/>
    </row>
    <row r="5263" spans="1:6" x14ac:dyDescent="0.25">
      <c r="A5263" s="10"/>
      <c r="B5263" s="10"/>
      <c r="C5263" s="59"/>
      <c r="D5263" s="87"/>
      <c r="E5263" s="89"/>
      <c r="F5263" s="89"/>
    </row>
    <row r="5264" spans="1:6" x14ac:dyDescent="0.25">
      <c r="A5264" s="10"/>
      <c r="B5264" s="10"/>
      <c r="C5264" s="59"/>
      <c r="D5264" s="87"/>
      <c r="E5264" s="89"/>
      <c r="F5264" s="89"/>
    </row>
    <row r="5265" spans="1:6" x14ac:dyDescent="0.25">
      <c r="A5265" s="10"/>
      <c r="B5265" s="10"/>
      <c r="C5265" s="59"/>
      <c r="D5265" s="87"/>
      <c r="E5265" s="89"/>
      <c r="F5265" s="89"/>
    </row>
    <row r="5266" spans="1:6" x14ac:dyDescent="0.25">
      <c r="A5266" s="10"/>
      <c r="B5266" s="10"/>
      <c r="C5266" s="59"/>
      <c r="D5266" s="87"/>
      <c r="E5266" s="89"/>
      <c r="F5266" s="89"/>
    </row>
    <row r="5267" spans="1:6" x14ac:dyDescent="0.25">
      <c r="A5267" s="10"/>
      <c r="B5267" s="10"/>
      <c r="C5267" s="59"/>
      <c r="D5267" s="87"/>
      <c r="E5267" s="89"/>
      <c r="F5267" s="89"/>
    </row>
    <row r="5268" spans="1:6" x14ac:dyDescent="0.25">
      <c r="A5268" s="10"/>
      <c r="B5268" s="10"/>
      <c r="C5268" s="59"/>
      <c r="D5268" s="87"/>
      <c r="E5268" s="89"/>
      <c r="F5268" s="89"/>
    </row>
    <row r="5269" spans="1:6" x14ac:dyDescent="0.25">
      <c r="A5269" s="10"/>
      <c r="B5269" s="10"/>
      <c r="C5269" s="59"/>
      <c r="D5269" s="87"/>
      <c r="E5269" s="89"/>
      <c r="F5269" s="89"/>
    </row>
    <row r="5270" spans="1:6" x14ac:dyDescent="0.25">
      <c r="A5270" s="10"/>
      <c r="B5270" s="10"/>
      <c r="C5270" s="59"/>
      <c r="D5270" s="87"/>
      <c r="E5270" s="89"/>
      <c r="F5270" s="89"/>
    </row>
    <row r="5271" spans="1:6" x14ac:dyDescent="0.25">
      <c r="A5271" s="10"/>
      <c r="B5271" s="10"/>
      <c r="C5271" s="59"/>
      <c r="D5271" s="87"/>
      <c r="E5271" s="89"/>
      <c r="F5271" s="89"/>
    </row>
    <row r="5272" spans="1:6" x14ac:dyDescent="0.25">
      <c r="A5272" s="10"/>
      <c r="B5272" s="10"/>
      <c r="C5272" s="59"/>
      <c r="D5272" s="87"/>
      <c r="E5272" s="89"/>
      <c r="F5272" s="89"/>
    </row>
    <row r="5273" spans="1:6" x14ac:dyDescent="0.25">
      <c r="A5273" s="10"/>
      <c r="B5273" s="10"/>
      <c r="C5273" s="59"/>
      <c r="D5273" s="87"/>
      <c r="E5273" s="89"/>
      <c r="F5273" s="89"/>
    </row>
    <row r="5274" spans="1:6" x14ac:dyDescent="0.25">
      <c r="A5274" s="10"/>
      <c r="B5274" s="10"/>
      <c r="C5274" s="59"/>
      <c r="D5274" s="87"/>
      <c r="E5274" s="89"/>
      <c r="F5274" s="89"/>
    </row>
    <row r="5275" spans="1:6" x14ac:dyDescent="0.25">
      <c r="A5275" s="10"/>
      <c r="B5275" s="10"/>
      <c r="C5275" s="59"/>
      <c r="D5275" s="87"/>
      <c r="E5275" s="89"/>
      <c r="F5275" s="89"/>
    </row>
    <row r="5276" spans="1:6" x14ac:dyDescent="0.25">
      <c r="A5276" s="10"/>
      <c r="B5276" s="10"/>
      <c r="C5276" s="59"/>
      <c r="D5276" s="87"/>
      <c r="E5276" s="89"/>
      <c r="F5276" s="89"/>
    </row>
    <row r="5277" spans="1:6" x14ac:dyDescent="0.25">
      <c r="A5277" s="10"/>
      <c r="B5277" s="10"/>
      <c r="C5277" s="59"/>
      <c r="D5277" s="87"/>
      <c r="E5277" s="89"/>
      <c r="F5277" s="89"/>
    </row>
    <row r="5278" spans="1:6" x14ac:dyDescent="0.25">
      <c r="A5278" s="10"/>
      <c r="B5278" s="10"/>
      <c r="C5278" s="59"/>
      <c r="D5278" s="87"/>
      <c r="E5278" s="89"/>
      <c r="F5278" s="89"/>
    </row>
    <row r="5279" spans="1:6" x14ac:dyDescent="0.25">
      <c r="A5279" s="10"/>
      <c r="B5279" s="10"/>
      <c r="C5279" s="59"/>
      <c r="D5279" s="87"/>
      <c r="E5279" s="89"/>
      <c r="F5279" s="89"/>
    </row>
    <row r="5280" spans="1:6" x14ac:dyDescent="0.25">
      <c r="A5280" s="10"/>
      <c r="B5280" s="10"/>
      <c r="C5280" s="59"/>
      <c r="D5280" s="87"/>
      <c r="E5280" s="89"/>
      <c r="F5280" s="89"/>
    </row>
    <row r="5281" spans="1:6" x14ac:dyDescent="0.25">
      <c r="A5281" s="10"/>
      <c r="B5281" s="10"/>
      <c r="C5281" s="59"/>
      <c r="D5281" s="87"/>
      <c r="E5281" s="89"/>
      <c r="F5281" s="89"/>
    </row>
    <row r="5282" spans="1:6" x14ac:dyDescent="0.25">
      <c r="A5282" s="10"/>
      <c r="B5282" s="10"/>
      <c r="C5282" s="59"/>
      <c r="D5282" s="87"/>
      <c r="E5282" s="89"/>
      <c r="F5282" s="89"/>
    </row>
    <row r="5283" spans="1:6" x14ac:dyDescent="0.25">
      <c r="A5283" s="10"/>
      <c r="B5283" s="10"/>
      <c r="C5283" s="59"/>
      <c r="D5283" s="87"/>
      <c r="E5283" s="89"/>
      <c r="F5283" s="89"/>
    </row>
    <row r="5284" spans="1:6" x14ac:dyDescent="0.25">
      <c r="A5284" s="10"/>
      <c r="B5284" s="10"/>
      <c r="C5284" s="59"/>
      <c r="D5284" s="87"/>
      <c r="E5284" s="89"/>
      <c r="F5284" s="89"/>
    </row>
    <row r="5285" spans="1:6" x14ac:dyDescent="0.25">
      <c r="A5285" s="10"/>
      <c r="B5285" s="10"/>
      <c r="C5285" s="59"/>
      <c r="D5285" s="87"/>
      <c r="E5285" s="89"/>
      <c r="F5285" s="89"/>
    </row>
    <row r="5286" spans="1:6" x14ac:dyDescent="0.25">
      <c r="A5286" s="10"/>
      <c r="B5286" s="10"/>
      <c r="C5286" s="59"/>
      <c r="D5286" s="87"/>
      <c r="E5286" s="89"/>
      <c r="F5286" s="89"/>
    </row>
    <row r="5287" spans="1:6" x14ac:dyDescent="0.25">
      <c r="A5287" s="10"/>
      <c r="B5287" s="10"/>
      <c r="C5287" s="59"/>
      <c r="D5287" s="87"/>
      <c r="E5287" s="89"/>
      <c r="F5287" s="89"/>
    </row>
    <row r="5288" spans="1:6" x14ac:dyDescent="0.25">
      <c r="A5288" s="10"/>
      <c r="B5288" s="10"/>
      <c r="C5288" s="59"/>
      <c r="D5288" s="87"/>
      <c r="E5288" s="89"/>
      <c r="F5288" s="89"/>
    </row>
    <row r="5289" spans="1:6" x14ac:dyDescent="0.25">
      <c r="A5289" s="10"/>
      <c r="B5289" s="10"/>
      <c r="C5289" s="59"/>
      <c r="D5289" s="87"/>
      <c r="E5289" s="89"/>
      <c r="F5289" s="89"/>
    </row>
    <row r="5290" spans="1:6" x14ac:dyDescent="0.25">
      <c r="A5290" s="10"/>
      <c r="B5290" s="10"/>
      <c r="C5290" s="59"/>
      <c r="D5290" s="87"/>
      <c r="E5290" s="89"/>
      <c r="F5290" s="89"/>
    </row>
    <row r="5291" spans="1:6" x14ac:dyDescent="0.25">
      <c r="A5291" s="10"/>
      <c r="B5291" s="10"/>
      <c r="C5291" s="59"/>
      <c r="D5291" s="87"/>
      <c r="E5291" s="89"/>
      <c r="F5291" s="89"/>
    </row>
    <row r="5292" spans="1:6" x14ac:dyDescent="0.25">
      <c r="A5292" s="10"/>
      <c r="B5292" s="10"/>
      <c r="C5292" s="59"/>
      <c r="D5292" s="87"/>
      <c r="E5292" s="89"/>
      <c r="F5292" s="89"/>
    </row>
    <row r="5293" spans="1:6" x14ac:dyDescent="0.25">
      <c r="A5293" s="10"/>
      <c r="B5293" s="10"/>
      <c r="C5293" s="59"/>
      <c r="D5293" s="87"/>
      <c r="E5293" s="89"/>
      <c r="F5293" s="89"/>
    </row>
    <row r="5294" spans="1:6" x14ac:dyDescent="0.25">
      <c r="A5294" s="10"/>
      <c r="B5294" s="10"/>
      <c r="C5294" s="59"/>
      <c r="D5294" s="87"/>
      <c r="E5294" s="89"/>
      <c r="F5294" s="89"/>
    </row>
    <row r="5295" spans="1:6" x14ac:dyDescent="0.25">
      <c r="A5295" s="10"/>
      <c r="B5295" s="10"/>
      <c r="C5295" s="59"/>
      <c r="D5295" s="87"/>
      <c r="E5295" s="89"/>
      <c r="F5295" s="89"/>
    </row>
    <row r="5296" spans="1:6" x14ac:dyDescent="0.25">
      <c r="A5296" s="10"/>
      <c r="B5296" s="10"/>
      <c r="C5296" s="59"/>
      <c r="D5296" s="87"/>
      <c r="E5296" s="89"/>
      <c r="F5296" s="89"/>
    </row>
    <row r="5297" spans="1:6" x14ac:dyDescent="0.25">
      <c r="A5297" s="10"/>
      <c r="B5297" s="10"/>
      <c r="C5297" s="59"/>
      <c r="D5297" s="87"/>
      <c r="E5297" s="89"/>
      <c r="F5297" s="89"/>
    </row>
    <row r="5298" spans="1:6" x14ac:dyDescent="0.25">
      <c r="A5298" s="10"/>
      <c r="B5298" s="10"/>
      <c r="C5298" s="59"/>
      <c r="D5298" s="87"/>
      <c r="E5298" s="89"/>
      <c r="F5298" s="89"/>
    </row>
    <row r="5299" spans="1:6" x14ac:dyDescent="0.25">
      <c r="A5299" s="10"/>
      <c r="B5299" s="10"/>
      <c r="C5299" s="59"/>
      <c r="D5299" s="87"/>
      <c r="E5299" s="89"/>
      <c r="F5299" s="89"/>
    </row>
    <row r="5300" spans="1:6" x14ac:dyDescent="0.25">
      <c r="A5300" s="10"/>
      <c r="B5300" s="10"/>
      <c r="C5300" s="59"/>
      <c r="D5300" s="87"/>
      <c r="E5300" s="89"/>
      <c r="F5300" s="89"/>
    </row>
    <row r="5301" spans="1:6" x14ac:dyDescent="0.25">
      <c r="A5301" s="10"/>
      <c r="B5301" s="10"/>
      <c r="C5301" s="59"/>
      <c r="D5301" s="87"/>
      <c r="E5301" s="89"/>
      <c r="F5301" s="89"/>
    </row>
    <row r="5302" spans="1:6" x14ac:dyDescent="0.25">
      <c r="A5302" s="10"/>
      <c r="B5302" s="10"/>
      <c r="C5302" s="59"/>
      <c r="D5302" s="87"/>
      <c r="E5302" s="89"/>
      <c r="F5302" s="89"/>
    </row>
    <row r="5303" spans="1:6" x14ac:dyDescent="0.25">
      <c r="A5303" s="10"/>
      <c r="B5303" s="10"/>
      <c r="C5303" s="59"/>
      <c r="D5303" s="87"/>
      <c r="E5303" s="89"/>
      <c r="F5303" s="89"/>
    </row>
    <row r="5304" spans="1:6" x14ac:dyDescent="0.25">
      <c r="A5304" s="10"/>
      <c r="B5304" s="10"/>
      <c r="C5304" s="59"/>
      <c r="D5304" s="87"/>
      <c r="E5304" s="89"/>
      <c r="F5304" s="89"/>
    </row>
    <row r="5305" spans="1:6" x14ac:dyDescent="0.25">
      <c r="A5305" s="10"/>
      <c r="B5305" s="10"/>
      <c r="C5305" s="59"/>
      <c r="D5305" s="87"/>
      <c r="E5305" s="89"/>
      <c r="F5305" s="89"/>
    </row>
    <row r="5306" spans="1:6" x14ac:dyDescent="0.25">
      <c r="A5306" s="10"/>
      <c r="B5306" s="10"/>
      <c r="C5306" s="59"/>
      <c r="D5306" s="87"/>
      <c r="E5306" s="89"/>
      <c r="F5306" s="89"/>
    </row>
    <row r="5307" spans="1:6" x14ac:dyDescent="0.25">
      <c r="A5307" s="10"/>
      <c r="B5307" s="10"/>
      <c r="C5307" s="59"/>
      <c r="D5307" s="87"/>
      <c r="E5307" s="89"/>
      <c r="F5307" s="89"/>
    </row>
    <row r="5308" spans="1:6" x14ac:dyDescent="0.25">
      <c r="A5308" s="10"/>
      <c r="B5308" s="10"/>
      <c r="C5308" s="59"/>
      <c r="D5308" s="87"/>
      <c r="E5308" s="89"/>
      <c r="F5308" s="89"/>
    </row>
    <row r="5309" spans="1:6" x14ac:dyDescent="0.25">
      <c r="A5309" s="10"/>
      <c r="B5309" s="10"/>
      <c r="C5309" s="59"/>
      <c r="D5309" s="87"/>
      <c r="E5309" s="89"/>
      <c r="F5309" s="89"/>
    </row>
    <row r="5310" spans="1:6" x14ac:dyDescent="0.25">
      <c r="A5310" s="10"/>
      <c r="B5310" s="10"/>
      <c r="C5310" s="59"/>
      <c r="D5310" s="87"/>
      <c r="E5310" s="89"/>
      <c r="F5310" s="89"/>
    </row>
    <row r="5311" spans="1:6" x14ac:dyDescent="0.25">
      <c r="A5311" s="10"/>
      <c r="B5311" s="10"/>
      <c r="C5311" s="59"/>
      <c r="D5311" s="87"/>
      <c r="E5311" s="89"/>
      <c r="F5311" s="89"/>
    </row>
    <row r="5312" spans="1:6" x14ac:dyDescent="0.25">
      <c r="A5312" s="10"/>
      <c r="B5312" s="10"/>
      <c r="C5312" s="59"/>
      <c r="D5312" s="87"/>
      <c r="E5312" s="89"/>
      <c r="F5312" s="89"/>
    </row>
    <row r="5313" spans="1:6" x14ac:dyDescent="0.25">
      <c r="A5313" s="10"/>
      <c r="B5313" s="10"/>
      <c r="C5313" s="59"/>
      <c r="D5313" s="87"/>
      <c r="E5313" s="89"/>
      <c r="F5313" s="89"/>
    </row>
    <row r="5314" spans="1:6" x14ac:dyDescent="0.25">
      <c r="A5314" s="10"/>
      <c r="B5314" s="10"/>
      <c r="C5314" s="59"/>
      <c r="D5314" s="87"/>
      <c r="E5314" s="89"/>
      <c r="F5314" s="89"/>
    </row>
    <row r="5315" spans="1:6" x14ac:dyDescent="0.25">
      <c r="A5315" s="10"/>
      <c r="B5315" s="10"/>
      <c r="C5315" s="59"/>
      <c r="D5315" s="87"/>
      <c r="E5315" s="89"/>
      <c r="F5315" s="89"/>
    </row>
    <row r="5316" spans="1:6" x14ac:dyDescent="0.25">
      <c r="A5316" s="10"/>
      <c r="B5316" s="10"/>
      <c r="C5316" s="59"/>
      <c r="D5316" s="87"/>
      <c r="E5316" s="89"/>
      <c r="F5316" s="89"/>
    </row>
    <row r="5317" spans="1:6" x14ac:dyDescent="0.25">
      <c r="A5317" s="10"/>
      <c r="B5317" s="10"/>
      <c r="C5317" s="59"/>
      <c r="D5317" s="87"/>
      <c r="E5317" s="89"/>
      <c r="F5317" s="89"/>
    </row>
    <row r="5318" spans="1:6" x14ac:dyDescent="0.25">
      <c r="A5318" s="10"/>
      <c r="B5318" s="10"/>
      <c r="C5318" s="59"/>
      <c r="D5318" s="87"/>
      <c r="E5318" s="89"/>
      <c r="F5318" s="89"/>
    </row>
    <row r="5319" spans="1:6" x14ac:dyDescent="0.25">
      <c r="A5319" s="10"/>
      <c r="B5319" s="10"/>
      <c r="C5319" s="59"/>
      <c r="D5319" s="87"/>
      <c r="E5319" s="89"/>
      <c r="F5319" s="89"/>
    </row>
    <row r="5320" spans="1:6" x14ac:dyDescent="0.25">
      <c r="A5320" s="10"/>
      <c r="B5320" s="10"/>
      <c r="C5320" s="59"/>
      <c r="D5320" s="87"/>
      <c r="E5320" s="89"/>
      <c r="F5320" s="89"/>
    </row>
    <row r="5321" spans="1:6" x14ac:dyDescent="0.25">
      <c r="A5321" s="10"/>
      <c r="B5321" s="10"/>
      <c r="C5321" s="59"/>
      <c r="D5321" s="87"/>
      <c r="E5321" s="89"/>
      <c r="F5321" s="89"/>
    </row>
    <row r="5322" spans="1:6" x14ac:dyDescent="0.25">
      <c r="A5322" s="10"/>
      <c r="B5322" s="10"/>
      <c r="C5322" s="59"/>
      <c r="D5322" s="87"/>
      <c r="E5322" s="89"/>
      <c r="F5322" s="89"/>
    </row>
    <row r="5323" spans="1:6" x14ac:dyDescent="0.25">
      <c r="A5323" s="10"/>
      <c r="B5323" s="10"/>
      <c r="C5323" s="59"/>
      <c r="D5323" s="87"/>
      <c r="E5323" s="89"/>
      <c r="F5323" s="89"/>
    </row>
    <row r="5324" spans="1:6" x14ac:dyDescent="0.25">
      <c r="A5324" s="10"/>
      <c r="B5324" s="10"/>
      <c r="C5324" s="59"/>
      <c r="D5324" s="87"/>
      <c r="E5324" s="89"/>
      <c r="F5324" s="89"/>
    </row>
    <row r="5325" spans="1:6" x14ac:dyDescent="0.25">
      <c r="A5325" s="10"/>
      <c r="B5325" s="10"/>
      <c r="C5325" s="59"/>
      <c r="D5325" s="87"/>
      <c r="E5325" s="89"/>
      <c r="F5325" s="89"/>
    </row>
    <row r="5326" spans="1:6" x14ac:dyDescent="0.25">
      <c r="A5326" s="10"/>
      <c r="B5326" s="10"/>
      <c r="C5326" s="59"/>
      <c r="D5326" s="87"/>
      <c r="E5326" s="89"/>
      <c r="F5326" s="89"/>
    </row>
    <row r="5327" spans="1:6" x14ac:dyDescent="0.25">
      <c r="A5327" s="10"/>
      <c r="B5327" s="10"/>
      <c r="C5327" s="59"/>
      <c r="D5327" s="87"/>
      <c r="E5327" s="89"/>
      <c r="F5327" s="89"/>
    </row>
    <row r="5328" spans="1:6" x14ac:dyDescent="0.25">
      <c r="A5328" s="10"/>
      <c r="B5328" s="10"/>
      <c r="C5328" s="59"/>
      <c r="D5328" s="87"/>
      <c r="E5328" s="89"/>
      <c r="F5328" s="89"/>
    </row>
    <row r="5329" spans="1:6" x14ac:dyDescent="0.25">
      <c r="A5329" s="10"/>
      <c r="B5329" s="10"/>
      <c r="C5329" s="59"/>
      <c r="D5329" s="87"/>
      <c r="E5329" s="89"/>
      <c r="F5329" s="89"/>
    </row>
    <row r="5330" spans="1:6" x14ac:dyDescent="0.25">
      <c r="A5330" s="10"/>
      <c r="B5330" s="10"/>
      <c r="C5330" s="59"/>
      <c r="D5330" s="87"/>
      <c r="E5330" s="89"/>
      <c r="F5330" s="89"/>
    </row>
    <row r="5331" spans="1:6" x14ac:dyDescent="0.25">
      <c r="A5331" s="10"/>
      <c r="B5331" s="10"/>
      <c r="C5331" s="59"/>
      <c r="D5331" s="87"/>
      <c r="E5331" s="89"/>
      <c r="F5331" s="89"/>
    </row>
    <row r="5332" spans="1:6" x14ac:dyDescent="0.25">
      <c r="A5332" s="10"/>
      <c r="B5332" s="10"/>
      <c r="C5332" s="59"/>
      <c r="D5332" s="87"/>
      <c r="E5332" s="89"/>
      <c r="F5332" s="89"/>
    </row>
    <row r="5333" spans="1:6" x14ac:dyDescent="0.25">
      <c r="A5333" s="10"/>
      <c r="B5333" s="10"/>
      <c r="C5333" s="59"/>
      <c r="D5333" s="87"/>
      <c r="E5333" s="89"/>
      <c r="F5333" s="89"/>
    </row>
    <row r="5334" spans="1:6" x14ac:dyDescent="0.25">
      <c r="A5334" s="10"/>
      <c r="B5334" s="10"/>
      <c r="C5334" s="59"/>
      <c r="D5334" s="87"/>
      <c r="E5334" s="89"/>
      <c r="F5334" s="89"/>
    </row>
    <row r="5335" spans="1:6" x14ac:dyDescent="0.25">
      <c r="A5335" s="10"/>
      <c r="B5335" s="10"/>
      <c r="C5335" s="59"/>
      <c r="D5335" s="87"/>
      <c r="E5335" s="89"/>
      <c r="F5335" s="89"/>
    </row>
    <row r="5336" spans="1:6" x14ac:dyDescent="0.25">
      <c r="A5336" s="10"/>
      <c r="B5336" s="10"/>
      <c r="C5336" s="59"/>
      <c r="D5336" s="87"/>
      <c r="E5336" s="89"/>
      <c r="F5336" s="89"/>
    </row>
    <row r="5337" spans="1:6" x14ac:dyDescent="0.25">
      <c r="A5337" s="10"/>
      <c r="B5337" s="10"/>
      <c r="C5337" s="59"/>
      <c r="D5337" s="87"/>
      <c r="E5337" s="89"/>
      <c r="F5337" s="89"/>
    </row>
    <row r="5338" spans="1:6" x14ac:dyDescent="0.25">
      <c r="A5338" s="10"/>
      <c r="B5338" s="10"/>
      <c r="C5338" s="59"/>
      <c r="D5338" s="87"/>
      <c r="E5338" s="89"/>
      <c r="F5338" s="89"/>
    </row>
    <row r="5339" spans="1:6" x14ac:dyDescent="0.25">
      <c r="A5339" s="10"/>
      <c r="B5339" s="10"/>
      <c r="C5339" s="59"/>
      <c r="D5339" s="87"/>
      <c r="E5339" s="89"/>
      <c r="F5339" s="89"/>
    </row>
    <row r="5340" spans="1:6" x14ac:dyDescent="0.25">
      <c r="A5340" s="10"/>
      <c r="B5340" s="10"/>
      <c r="C5340" s="59"/>
      <c r="D5340" s="87"/>
      <c r="E5340" s="89"/>
      <c r="F5340" s="89"/>
    </row>
    <row r="5341" spans="1:6" x14ac:dyDescent="0.25">
      <c r="A5341" s="10"/>
      <c r="B5341" s="10"/>
      <c r="C5341" s="59"/>
      <c r="D5341" s="87"/>
      <c r="E5341" s="89"/>
      <c r="F5341" s="89"/>
    </row>
    <row r="5342" spans="1:6" x14ac:dyDescent="0.25">
      <c r="A5342" s="10"/>
      <c r="B5342" s="10"/>
      <c r="C5342" s="59"/>
      <c r="D5342" s="87"/>
      <c r="E5342" s="89"/>
      <c r="F5342" s="89"/>
    </row>
    <row r="5343" spans="1:6" x14ac:dyDescent="0.25">
      <c r="A5343" s="10"/>
      <c r="B5343" s="10"/>
      <c r="C5343" s="59"/>
      <c r="D5343" s="87"/>
      <c r="E5343" s="89"/>
      <c r="F5343" s="89"/>
    </row>
    <row r="5344" spans="1:6" x14ac:dyDescent="0.25">
      <c r="A5344" s="10"/>
      <c r="B5344" s="10"/>
      <c r="C5344" s="59"/>
      <c r="D5344" s="87"/>
      <c r="E5344" s="89"/>
      <c r="F5344" s="89"/>
    </row>
    <row r="5345" spans="1:6" x14ac:dyDescent="0.25">
      <c r="A5345" s="10"/>
      <c r="B5345" s="10"/>
      <c r="C5345" s="59"/>
      <c r="D5345" s="87"/>
      <c r="E5345" s="89"/>
      <c r="F5345" s="89"/>
    </row>
    <row r="5346" spans="1:6" x14ac:dyDescent="0.25">
      <c r="A5346" s="10"/>
      <c r="B5346" s="10"/>
      <c r="C5346" s="59"/>
      <c r="D5346" s="87"/>
      <c r="E5346" s="89"/>
      <c r="F5346" s="89"/>
    </row>
    <row r="5347" spans="1:6" x14ac:dyDescent="0.25">
      <c r="A5347" s="10"/>
      <c r="B5347" s="10"/>
      <c r="C5347" s="59"/>
      <c r="D5347" s="87"/>
      <c r="E5347" s="89"/>
      <c r="F5347" s="89"/>
    </row>
    <row r="5348" spans="1:6" x14ac:dyDescent="0.25">
      <c r="A5348" s="10"/>
      <c r="B5348" s="10"/>
      <c r="C5348" s="59"/>
      <c r="D5348" s="87"/>
      <c r="E5348" s="89"/>
      <c r="F5348" s="89"/>
    </row>
    <row r="5349" spans="1:6" x14ac:dyDescent="0.25">
      <c r="A5349" s="10"/>
      <c r="B5349" s="10"/>
      <c r="C5349" s="59"/>
      <c r="D5349" s="87"/>
      <c r="E5349" s="89"/>
      <c r="F5349" s="89"/>
    </row>
    <row r="5350" spans="1:6" x14ac:dyDescent="0.25">
      <c r="A5350" s="10"/>
      <c r="B5350" s="10"/>
      <c r="C5350" s="59"/>
      <c r="D5350" s="87"/>
      <c r="E5350" s="89"/>
      <c r="F5350" s="89"/>
    </row>
    <row r="5351" spans="1:6" x14ac:dyDescent="0.25">
      <c r="A5351" s="10"/>
      <c r="B5351" s="10"/>
      <c r="C5351" s="59"/>
      <c r="D5351" s="87"/>
      <c r="E5351" s="89"/>
      <c r="F5351" s="89"/>
    </row>
    <row r="5352" spans="1:6" x14ac:dyDescent="0.25">
      <c r="A5352" s="10"/>
      <c r="B5352" s="10"/>
      <c r="C5352" s="59"/>
      <c r="D5352" s="87"/>
      <c r="E5352" s="89"/>
      <c r="F5352" s="89"/>
    </row>
    <row r="5353" spans="1:6" x14ac:dyDescent="0.25">
      <c r="A5353" s="10"/>
      <c r="B5353" s="10"/>
      <c r="C5353" s="59"/>
      <c r="D5353" s="87"/>
      <c r="E5353" s="89"/>
      <c r="F5353" s="89"/>
    </row>
    <row r="5354" spans="1:6" x14ac:dyDescent="0.25">
      <c r="A5354" s="10"/>
      <c r="B5354" s="10"/>
      <c r="C5354" s="59"/>
      <c r="D5354" s="87"/>
      <c r="E5354" s="89"/>
      <c r="F5354" s="89"/>
    </row>
    <row r="5355" spans="1:6" x14ac:dyDescent="0.25">
      <c r="A5355" s="10"/>
      <c r="B5355" s="10"/>
      <c r="C5355" s="59"/>
      <c r="D5355" s="87"/>
      <c r="E5355" s="89"/>
      <c r="F5355" s="89"/>
    </row>
    <row r="5356" spans="1:6" x14ac:dyDescent="0.25">
      <c r="A5356" s="10"/>
      <c r="B5356" s="10"/>
      <c r="C5356" s="59"/>
      <c r="D5356" s="87"/>
      <c r="E5356" s="89"/>
      <c r="F5356" s="89"/>
    </row>
    <row r="5357" spans="1:6" x14ac:dyDescent="0.25">
      <c r="A5357" s="10"/>
      <c r="B5357" s="10"/>
      <c r="C5357" s="59"/>
      <c r="D5357" s="87"/>
      <c r="E5357" s="89"/>
      <c r="F5357" s="89"/>
    </row>
    <row r="5358" spans="1:6" x14ac:dyDescent="0.25">
      <c r="A5358" s="10"/>
      <c r="B5358" s="10"/>
      <c r="C5358" s="59"/>
      <c r="D5358" s="87"/>
      <c r="E5358" s="89"/>
      <c r="F5358" s="89"/>
    </row>
    <row r="5359" spans="1:6" x14ac:dyDescent="0.25">
      <c r="A5359" s="10"/>
      <c r="B5359" s="10"/>
      <c r="C5359" s="59"/>
      <c r="D5359" s="87"/>
      <c r="E5359" s="89"/>
      <c r="F5359" s="89"/>
    </row>
    <row r="5360" spans="1:6" x14ac:dyDescent="0.25">
      <c r="A5360" s="10"/>
      <c r="B5360" s="10"/>
      <c r="C5360" s="59"/>
      <c r="D5360" s="87"/>
      <c r="E5360" s="89"/>
      <c r="F5360" s="89"/>
    </row>
    <row r="5361" spans="1:6" x14ac:dyDescent="0.25">
      <c r="A5361" s="10"/>
      <c r="B5361" s="10"/>
      <c r="C5361" s="59"/>
      <c r="D5361" s="87"/>
      <c r="E5361" s="89"/>
      <c r="F5361" s="89"/>
    </row>
    <row r="5362" spans="1:6" x14ac:dyDescent="0.25">
      <c r="A5362" s="10"/>
      <c r="B5362" s="10"/>
      <c r="C5362" s="59"/>
      <c r="D5362" s="87"/>
      <c r="E5362" s="89"/>
      <c r="F5362" s="89"/>
    </row>
    <row r="5363" spans="1:6" x14ac:dyDescent="0.25">
      <c r="A5363" s="10"/>
      <c r="B5363" s="10"/>
      <c r="C5363" s="59"/>
      <c r="D5363" s="87"/>
      <c r="E5363" s="89"/>
      <c r="F5363" s="89"/>
    </row>
    <row r="5364" spans="1:6" x14ac:dyDescent="0.25">
      <c r="A5364" s="10"/>
      <c r="B5364" s="10"/>
      <c r="C5364" s="59"/>
      <c r="D5364" s="87"/>
      <c r="E5364" s="89"/>
      <c r="F5364" s="89"/>
    </row>
    <row r="5365" spans="1:6" x14ac:dyDescent="0.25">
      <c r="A5365" s="10"/>
      <c r="B5365" s="10"/>
      <c r="C5365" s="59"/>
      <c r="D5365" s="87"/>
      <c r="E5365" s="89"/>
      <c r="F5365" s="89"/>
    </row>
    <row r="5366" spans="1:6" x14ac:dyDescent="0.25">
      <c r="A5366" s="10"/>
      <c r="B5366" s="10"/>
      <c r="C5366" s="59"/>
      <c r="D5366" s="87"/>
      <c r="E5366" s="89"/>
      <c r="F5366" s="89"/>
    </row>
    <row r="5367" spans="1:6" x14ac:dyDescent="0.25">
      <c r="A5367" s="10"/>
      <c r="B5367" s="10"/>
      <c r="C5367" s="59"/>
      <c r="D5367" s="87"/>
      <c r="E5367" s="89"/>
      <c r="F5367" s="89"/>
    </row>
    <row r="5368" spans="1:6" x14ac:dyDescent="0.25">
      <c r="A5368" s="10"/>
      <c r="B5368" s="10"/>
      <c r="C5368" s="59"/>
      <c r="D5368" s="87"/>
      <c r="E5368" s="89"/>
      <c r="F5368" s="89"/>
    </row>
    <row r="5369" spans="1:6" x14ac:dyDescent="0.25">
      <c r="A5369" s="10"/>
      <c r="B5369" s="10"/>
      <c r="C5369" s="59"/>
      <c r="D5369" s="87"/>
      <c r="E5369" s="89"/>
      <c r="F5369" s="89"/>
    </row>
    <row r="5370" spans="1:6" x14ac:dyDescent="0.25">
      <c r="A5370" s="10"/>
      <c r="B5370" s="10"/>
      <c r="C5370" s="59"/>
      <c r="D5370" s="87"/>
      <c r="E5370" s="89"/>
      <c r="F5370" s="89"/>
    </row>
    <row r="5371" spans="1:6" x14ac:dyDescent="0.25">
      <c r="A5371" s="10"/>
      <c r="B5371" s="10"/>
      <c r="C5371" s="59"/>
      <c r="D5371" s="87"/>
      <c r="E5371" s="89"/>
      <c r="F5371" s="89"/>
    </row>
    <row r="5372" spans="1:6" x14ac:dyDescent="0.25">
      <c r="A5372" s="10"/>
      <c r="B5372" s="10"/>
      <c r="C5372" s="59"/>
      <c r="D5372" s="87"/>
      <c r="E5372" s="89"/>
      <c r="F5372" s="89"/>
    </row>
    <row r="5373" spans="1:6" x14ac:dyDescent="0.25">
      <c r="A5373" s="10"/>
      <c r="B5373" s="10"/>
      <c r="C5373" s="59"/>
      <c r="D5373" s="87"/>
      <c r="E5373" s="89"/>
      <c r="F5373" s="89"/>
    </row>
    <row r="5374" spans="1:6" x14ac:dyDescent="0.25">
      <c r="A5374" s="10"/>
      <c r="B5374" s="10"/>
      <c r="C5374" s="59"/>
      <c r="D5374" s="87"/>
      <c r="E5374" s="89"/>
      <c r="F5374" s="89"/>
    </row>
    <row r="5375" spans="1:6" x14ac:dyDescent="0.25">
      <c r="A5375" s="10"/>
      <c r="B5375" s="10"/>
      <c r="C5375" s="59"/>
      <c r="D5375" s="87"/>
      <c r="E5375" s="89"/>
      <c r="F5375" s="89"/>
    </row>
    <row r="5376" spans="1:6" x14ac:dyDescent="0.25">
      <c r="A5376" s="10"/>
      <c r="B5376" s="10"/>
      <c r="C5376" s="59"/>
      <c r="D5376" s="87"/>
      <c r="E5376" s="89"/>
      <c r="F5376" s="89"/>
    </row>
    <row r="5377" spans="1:6" x14ac:dyDescent="0.25">
      <c r="A5377" s="10"/>
      <c r="B5377" s="10"/>
      <c r="C5377" s="59"/>
      <c r="D5377" s="87"/>
      <c r="E5377" s="89"/>
      <c r="F5377" s="89"/>
    </row>
    <row r="5378" spans="1:6" x14ac:dyDescent="0.25">
      <c r="A5378" s="10"/>
      <c r="B5378" s="10"/>
      <c r="C5378" s="59"/>
      <c r="D5378" s="87"/>
      <c r="E5378" s="89"/>
      <c r="F5378" s="89"/>
    </row>
    <row r="5379" spans="1:6" x14ac:dyDescent="0.25">
      <c r="A5379" s="10"/>
      <c r="B5379" s="10"/>
      <c r="C5379" s="59"/>
      <c r="D5379" s="87"/>
      <c r="E5379" s="89"/>
      <c r="F5379" s="89"/>
    </row>
    <row r="5380" spans="1:6" x14ac:dyDescent="0.25">
      <c r="A5380" s="10"/>
      <c r="B5380" s="10"/>
      <c r="C5380" s="59"/>
      <c r="D5380" s="87"/>
      <c r="E5380" s="89"/>
      <c r="F5380" s="89"/>
    </row>
    <row r="5381" spans="1:6" x14ac:dyDescent="0.25">
      <c r="A5381" s="10"/>
      <c r="B5381" s="10"/>
      <c r="C5381" s="59"/>
      <c r="D5381" s="87"/>
      <c r="E5381" s="89"/>
      <c r="F5381" s="89"/>
    </row>
    <row r="5382" spans="1:6" x14ac:dyDescent="0.25">
      <c r="A5382" s="10"/>
      <c r="B5382" s="10"/>
      <c r="C5382" s="59"/>
      <c r="D5382" s="87"/>
      <c r="E5382" s="89"/>
      <c r="F5382" s="89"/>
    </row>
    <row r="5383" spans="1:6" x14ac:dyDescent="0.25">
      <c r="A5383" s="10"/>
      <c r="B5383" s="10"/>
      <c r="C5383" s="59"/>
      <c r="D5383" s="87"/>
      <c r="E5383" s="89"/>
      <c r="F5383" s="89"/>
    </row>
    <row r="5384" spans="1:6" x14ac:dyDescent="0.25">
      <c r="A5384" s="10"/>
      <c r="B5384" s="10"/>
      <c r="C5384" s="59"/>
      <c r="D5384" s="87"/>
      <c r="E5384" s="89"/>
      <c r="F5384" s="89"/>
    </row>
    <row r="5385" spans="1:6" x14ac:dyDescent="0.25">
      <c r="A5385" s="10"/>
      <c r="B5385" s="10"/>
      <c r="C5385" s="59"/>
      <c r="D5385" s="87"/>
      <c r="E5385" s="89"/>
      <c r="F5385" s="89"/>
    </row>
    <row r="5386" spans="1:6" x14ac:dyDescent="0.25">
      <c r="A5386" s="10"/>
      <c r="B5386" s="10"/>
      <c r="C5386" s="59"/>
      <c r="D5386" s="87"/>
      <c r="E5386" s="89"/>
      <c r="F5386" s="89"/>
    </row>
    <row r="5387" spans="1:6" x14ac:dyDescent="0.25">
      <c r="A5387" s="10"/>
      <c r="B5387" s="10"/>
      <c r="C5387" s="59"/>
      <c r="D5387" s="87"/>
      <c r="E5387" s="89"/>
      <c r="F5387" s="89"/>
    </row>
    <row r="5388" spans="1:6" x14ac:dyDescent="0.25">
      <c r="A5388" s="10"/>
      <c r="B5388" s="10"/>
      <c r="C5388" s="59"/>
      <c r="D5388" s="87"/>
      <c r="E5388" s="89"/>
      <c r="F5388" s="89"/>
    </row>
    <row r="5389" spans="1:6" x14ac:dyDescent="0.25">
      <c r="A5389" s="10"/>
      <c r="B5389" s="10"/>
      <c r="C5389" s="59"/>
      <c r="D5389" s="87"/>
      <c r="E5389" s="89"/>
      <c r="F5389" s="89"/>
    </row>
    <row r="5390" spans="1:6" x14ac:dyDescent="0.25">
      <c r="A5390" s="10"/>
      <c r="B5390" s="10"/>
      <c r="C5390" s="59"/>
      <c r="D5390" s="87"/>
      <c r="E5390" s="89"/>
      <c r="F5390" s="89"/>
    </row>
    <row r="5391" spans="1:6" x14ac:dyDescent="0.25">
      <c r="A5391" s="10"/>
      <c r="B5391" s="10"/>
      <c r="C5391" s="59"/>
      <c r="D5391" s="87"/>
      <c r="E5391" s="89"/>
      <c r="F5391" s="89"/>
    </row>
    <row r="5392" spans="1:6" x14ac:dyDescent="0.25">
      <c r="A5392" s="10"/>
      <c r="B5392" s="10"/>
      <c r="C5392" s="59"/>
      <c r="D5392" s="87"/>
      <c r="E5392" s="89"/>
      <c r="F5392" s="89"/>
    </row>
    <row r="5393" spans="1:6" x14ac:dyDescent="0.25">
      <c r="A5393" s="10"/>
      <c r="B5393" s="10"/>
      <c r="C5393" s="59"/>
      <c r="D5393" s="87"/>
      <c r="E5393" s="89"/>
      <c r="F5393" s="89"/>
    </row>
    <row r="5394" spans="1:6" x14ac:dyDescent="0.25">
      <c r="A5394" s="10"/>
      <c r="B5394" s="10"/>
      <c r="C5394" s="59"/>
      <c r="D5394" s="87"/>
      <c r="E5394" s="89"/>
      <c r="F5394" s="89"/>
    </row>
    <row r="5395" spans="1:6" x14ac:dyDescent="0.25">
      <c r="A5395" s="10"/>
      <c r="B5395" s="10"/>
      <c r="C5395" s="59"/>
      <c r="D5395" s="87"/>
      <c r="E5395" s="89"/>
      <c r="F5395" s="89"/>
    </row>
    <row r="5396" spans="1:6" x14ac:dyDescent="0.25">
      <c r="A5396" s="10"/>
      <c r="B5396" s="10"/>
      <c r="C5396" s="59"/>
      <c r="D5396" s="87"/>
      <c r="E5396" s="89"/>
      <c r="F5396" s="89"/>
    </row>
    <row r="5397" spans="1:6" x14ac:dyDescent="0.25">
      <c r="A5397" s="10"/>
      <c r="B5397" s="10"/>
      <c r="C5397" s="59"/>
      <c r="D5397" s="87"/>
      <c r="E5397" s="89"/>
      <c r="F5397" s="89"/>
    </row>
    <row r="5398" spans="1:6" x14ac:dyDescent="0.25">
      <c r="A5398" s="10"/>
      <c r="B5398" s="10"/>
      <c r="C5398" s="59"/>
      <c r="D5398" s="87"/>
      <c r="E5398" s="89"/>
      <c r="F5398" s="89"/>
    </row>
    <row r="5399" spans="1:6" x14ac:dyDescent="0.25">
      <c r="A5399" s="10"/>
      <c r="B5399" s="10"/>
      <c r="C5399" s="59"/>
      <c r="D5399" s="87"/>
      <c r="E5399" s="89"/>
      <c r="F5399" s="89"/>
    </row>
    <row r="5400" spans="1:6" x14ac:dyDescent="0.25">
      <c r="A5400" s="10"/>
      <c r="B5400" s="10"/>
      <c r="C5400" s="59"/>
      <c r="D5400" s="87"/>
      <c r="E5400" s="89"/>
      <c r="F5400" s="89"/>
    </row>
    <row r="5401" spans="1:6" x14ac:dyDescent="0.25">
      <c r="A5401" s="10"/>
      <c r="B5401" s="10"/>
      <c r="C5401" s="59"/>
      <c r="D5401" s="87"/>
      <c r="E5401" s="89"/>
      <c r="F5401" s="89"/>
    </row>
    <row r="5402" spans="1:6" x14ac:dyDescent="0.25">
      <c r="A5402" s="10"/>
      <c r="B5402" s="10"/>
      <c r="C5402" s="59"/>
      <c r="D5402" s="87"/>
      <c r="E5402" s="89"/>
      <c r="F5402" s="89"/>
    </row>
    <row r="5403" spans="1:6" x14ac:dyDescent="0.25">
      <c r="A5403" s="10"/>
      <c r="B5403" s="10"/>
      <c r="C5403" s="59"/>
      <c r="D5403" s="87"/>
      <c r="E5403" s="89"/>
      <c r="F5403" s="89"/>
    </row>
    <row r="5404" spans="1:6" x14ac:dyDescent="0.25">
      <c r="A5404" s="10"/>
      <c r="B5404" s="10"/>
      <c r="C5404" s="59"/>
      <c r="D5404" s="87"/>
      <c r="E5404" s="89"/>
      <c r="F5404" s="89"/>
    </row>
    <row r="5405" spans="1:6" x14ac:dyDescent="0.25">
      <c r="A5405" s="10"/>
      <c r="B5405" s="10"/>
      <c r="C5405" s="59"/>
      <c r="D5405" s="87"/>
      <c r="E5405" s="89"/>
      <c r="F5405" s="89"/>
    </row>
    <row r="5406" spans="1:6" x14ac:dyDescent="0.25">
      <c r="A5406" s="10"/>
      <c r="B5406" s="10"/>
      <c r="C5406" s="59"/>
      <c r="D5406" s="87"/>
      <c r="E5406" s="89"/>
      <c r="F5406" s="89"/>
    </row>
    <row r="5407" spans="1:6" x14ac:dyDescent="0.25">
      <c r="A5407" s="10"/>
      <c r="B5407" s="10"/>
      <c r="C5407" s="59"/>
      <c r="D5407" s="87"/>
      <c r="E5407" s="89"/>
      <c r="F5407" s="89"/>
    </row>
    <row r="5408" spans="1:6" x14ac:dyDescent="0.25">
      <c r="A5408" s="10"/>
      <c r="B5408" s="10"/>
      <c r="C5408" s="59"/>
      <c r="D5408" s="87"/>
      <c r="E5408" s="89"/>
      <c r="F5408" s="89"/>
    </row>
    <row r="5409" spans="1:6" x14ac:dyDescent="0.25">
      <c r="A5409" s="10"/>
      <c r="B5409" s="10"/>
      <c r="C5409" s="59"/>
      <c r="D5409" s="87"/>
      <c r="E5409" s="89"/>
      <c r="F5409" s="89"/>
    </row>
    <row r="5410" spans="1:6" x14ac:dyDescent="0.25">
      <c r="A5410" s="10"/>
      <c r="B5410" s="10"/>
      <c r="C5410" s="59"/>
      <c r="D5410" s="87"/>
      <c r="E5410" s="89"/>
      <c r="F5410" s="89"/>
    </row>
    <row r="5411" spans="1:6" x14ac:dyDescent="0.25">
      <c r="A5411" s="10"/>
      <c r="B5411" s="10"/>
      <c r="C5411" s="59"/>
      <c r="D5411" s="87"/>
      <c r="E5411" s="89"/>
      <c r="F5411" s="89"/>
    </row>
    <row r="5412" spans="1:6" x14ac:dyDescent="0.25">
      <c r="A5412" s="10"/>
      <c r="B5412" s="10"/>
      <c r="C5412" s="59"/>
      <c r="D5412" s="87"/>
      <c r="E5412" s="89"/>
      <c r="F5412" s="89"/>
    </row>
    <row r="5413" spans="1:6" x14ac:dyDescent="0.25">
      <c r="A5413" s="10"/>
      <c r="B5413" s="10"/>
      <c r="C5413" s="59"/>
      <c r="D5413" s="87"/>
      <c r="E5413" s="89"/>
      <c r="F5413" s="89"/>
    </row>
    <row r="5414" spans="1:6" x14ac:dyDescent="0.25">
      <c r="A5414" s="10"/>
      <c r="B5414" s="10"/>
      <c r="C5414" s="59"/>
      <c r="D5414" s="87"/>
      <c r="E5414" s="89"/>
      <c r="F5414" s="89"/>
    </row>
    <row r="5415" spans="1:6" x14ac:dyDescent="0.25">
      <c r="A5415" s="10"/>
      <c r="B5415" s="10"/>
      <c r="C5415" s="59"/>
      <c r="D5415" s="87"/>
      <c r="E5415" s="89"/>
      <c r="F5415" s="89"/>
    </row>
    <row r="5416" spans="1:6" x14ac:dyDescent="0.25">
      <c r="A5416" s="10"/>
      <c r="B5416" s="10"/>
      <c r="C5416" s="59"/>
      <c r="D5416" s="87"/>
      <c r="E5416" s="89"/>
      <c r="F5416" s="89"/>
    </row>
    <row r="5417" spans="1:6" x14ac:dyDescent="0.25">
      <c r="A5417" s="10"/>
      <c r="B5417" s="10"/>
      <c r="C5417" s="59"/>
      <c r="D5417" s="87"/>
      <c r="E5417" s="89"/>
      <c r="F5417" s="89"/>
    </row>
    <row r="5418" spans="1:6" x14ac:dyDescent="0.25">
      <c r="A5418" s="10"/>
      <c r="B5418" s="10"/>
      <c r="C5418" s="59"/>
      <c r="D5418" s="87"/>
      <c r="E5418" s="89"/>
      <c r="F5418" s="89"/>
    </row>
    <row r="5419" spans="1:6" x14ac:dyDescent="0.25">
      <c r="A5419" s="10"/>
      <c r="B5419" s="10"/>
      <c r="C5419" s="59"/>
      <c r="D5419" s="87"/>
      <c r="E5419" s="89"/>
      <c r="F5419" s="89"/>
    </row>
    <row r="5420" spans="1:6" x14ac:dyDescent="0.25">
      <c r="A5420" s="10"/>
      <c r="B5420" s="10"/>
      <c r="C5420" s="59"/>
      <c r="D5420" s="87"/>
      <c r="E5420" s="89"/>
      <c r="F5420" s="89"/>
    </row>
    <row r="5421" spans="1:6" x14ac:dyDescent="0.25">
      <c r="A5421" s="10"/>
      <c r="B5421" s="10"/>
      <c r="C5421" s="59"/>
      <c r="D5421" s="87"/>
      <c r="E5421" s="89"/>
      <c r="F5421" s="89"/>
    </row>
    <row r="5422" spans="1:6" x14ac:dyDescent="0.25">
      <c r="A5422" s="10"/>
      <c r="B5422" s="10"/>
      <c r="C5422" s="59"/>
      <c r="D5422" s="87"/>
      <c r="E5422" s="89"/>
      <c r="F5422" s="89"/>
    </row>
    <row r="5423" spans="1:6" x14ac:dyDescent="0.25">
      <c r="A5423" s="10"/>
      <c r="B5423" s="10"/>
      <c r="C5423" s="59"/>
      <c r="D5423" s="87"/>
      <c r="E5423" s="89"/>
      <c r="F5423" s="89"/>
    </row>
    <row r="5424" spans="1:6" x14ac:dyDescent="0.25">
      <c r="A5424" s="10"/>
      <c r="B5424" s="10"/>
      <c r="C5424" s="59"/>
      <c r="D5424" s="87"/>
      <c r="E5424" s="89"/>
      <c r="F5424" s="89"/>
    </row>
    <row r="5425" spans="1:6" x14ac:dyDescent="0.25">
      <c r="A5425" s="10"/>
      <c r="B5425" s="10"/>
      <c r="C5425" s="59"/>
      <c r="D5425" s="87"/>
      <c r="E5425" s="89"/>
      <c r="F5425" s="89"/>
    </row>
    <row r="5426" spans="1:6" x14ac:dyDescent="0.25">
      <c r="A5426" s="10"/>
      <c r="B5426" s="10"/>
      <c r="C5426" s="59"/>
      <c r="D5426" s="87"/>
      <c r="E5426" s="89"/>
      <c r="F5426" s="89"/>
    </row>
    <row r="5427" spans="1:6" x14ac:dyDescent="0.25">
      <c r="A5427" s="10"/>
      <c r="B5427" s="10"/>
      <c r="C5427" s="59"/>
      <c r="D5427" s="87"/>
      <c r="E5427" s="89"/>
      <c r="F5427" s="89"/>
    </row>
    <row r="5428" spans="1:6" x14ac:dyDescent="0.25">
      <c r="A5428" s="10"/>
      <c r="B5428" s="10"/>
      <c r="C5428" s="59"/>
      <c r="D5428" s="87"/>
      <c r="E5428" s="89"/>
      <c r="F5428" s="89"/>
    </row>
    <row r="5429" spans="1:6" x14ac:dyDescent="0.25">
      <c r="A5429" s="10"/>
      <c r="B5429" s="10"/>
      <c r="C5429" s="59"/>
      <c r="D5429" s="87"/>
      <c r="E5429" s="89"/>
      <c r="F5429" s="89"/>
    </row>
    <row r="5430" spans="1:6" x14ac:dyDescent="0.25">
      <c r="A5430" s="10"/>
      <c r="B5430" s="10"/>
      <c r="C5430" s="59"/>
      <c r="D5430" s="87"/>
      <c r="E5430" s="89"/>
      <c r="F5430" s="89"/>
    </row>
    <row r="5431" spans="1:6" x14ac:dyDescent="0.25">
      <c r="A5431" s="10"/>
      <c r="B5431" s="10"/>
      <c r="C5431" s="59"/>
      <c r="D5431" s="87"/>
      <c r="E5431" s="89"/>
      <c r="F5431" s="89"/>
    </row>
    <row r="5432" spans="1:6" x14ac:dyDescent="0.25">
      <c r="A5432" s="10"/>
      <c r="B5432" s="10"/>
      <c r="C5432" s="59"/>
      <c r="D5432" s="87"/>
      <c r="E5432" s="89"/>
      <c r="F5432" s="89"/>
    </row>
    <row r="5433" spans="1:6" x14ac:dyDescent="0.25">
      <c r="A5433" s="10"/>
      <c r="B5433" s="10"/>
      <c r="C5433" s="59"/>
      <c r="D5433" s="87"/>
      <c r="E5433" s="89"/>
      <c r="F5433" s="89"/>
    </row>
    <row r="5434" spans="1:6" x14ac:dyDescent="0.25">
      <c r="A5434" s="10"/>
      <c r="B5434" s="10"/>
      <c r="C5434" s="59"/>
      <c r="D5434" s="87"/>
      <c r="E5434" s="89"/>
      <c r="F5434" s="89"/>
    </row>
    <row r="5435" spans="1:6" x14ac:dyDescent="0.25">
      <c r="A5435" s="10"/>
      <c r="B5435" s="10"/>
      <c r="C5435" s="59"/>
      <c r="D5435" s="87"/>
      <c r="E5435" s="89"/>
      <c r="F5435" s="89"/>
    </row>
    <row r="5436" spans="1:6" x14ac:dyDescent="0.25">
      <c r="A5436" s="10"/>
      <c r="B5436" s="10"/>
      <c r="C5436" s="59"/>
      <c r="D5436" s="87"/>
      <c r="E5436" s="89"/>
      <c r="F5436" s="89"/>
    </row>
    <row r="5437" spans="1:6" x14ac:dyDescent="0.25">
      <c r="A5437" s="10"/>
      <c r="B5437" s="10"/>
      <c r="C5437" s="59"/>
      <c r="D5437" s="87"/>
      <c r="E5437" s="89"/>
      <c r="F5437" s="89"/>
    </row>
    <row r="5438" spans="1:6" x14ac:dyDescent="0.25">
      <c r="A5438" s="10"/>
      <c r="B5438" s="10"/>
      <c r="C5438" s="59"/>
      <c r="D5438" s="87"/>
      <c r="E5438" s="89"/>
      <c r="F5438" s="89"/>
    </row>
    <row r="5439" spans="1:6" x14ac:dyDescent="0.25">
      <c r="A5439" s="10"/>
      <c r="B5439" s="10"/>
      <c r="C5439" s="59"/>
      <c r="D5439" s="87"/>
      <c r="E5439" s="89"/>
      <c r="F5439" s="89"/>
    </row>
    <row r="5440" spans="1:6" x14ac:dyDescent="0.25">
      <c r="A5440" s="10"/>
      <c r="B5440" s="10"/>
      <c r="C5440" s="59"/>
      <c r="D5440" s="87"/>
      <c r="E5440" s="89"/>
      <c r="F5440" s="89"/>
    </row>
    <row r="5441" spans="1:6" x14ac:dyDescent="0.25">
      <c r="A5441" s="10"/>
      <c r="B5441" s="10"/>
      <c r="C5441" s="59"/>
      <c r="D5441" s="87"/>
      <c r="E5441" s="89"/>
      <c r="F5441" s="89"/>
    </row>
    <row r="5442" spans="1:6" x14ac:dyDescent="0.25">
      <c r="A5442" s="10"/>
      <c r="B5442" s="10"/>
      <c r="C5442" s="59"/>
      <c r="D5442" s="87"/>
      <c r="E5442" s="89"/>
      <c r="F5442" s="89"/>
    </row>
    <row r="5443" spans="1:6" x14ac:dyDescent="0.25">
      <c r="A5443" s="10"/>
      <c r="B5443" s="10"/>
      <c r="C5443" s="59"/>
      <c r="D5443" s="87"/>
      <c r="E5443" s="89"/>
      <c r="F5443" s="89"/>
    </row>
    <row r="5444" spans="1:6" x14ac:dyDescent="0.25">
      <c r="A5444" s="10"/>
      <c r="B5444" s="10"/>
      <c r="C5444" s="59"/>
      <c r="D5444" s="87"/>
      <c r="E5444" s="89"/>
      <c r="F5444" s="89"/>
    </row>
    <row r="5445" spans="1:6" x14ac:dyDescent="0.25">
      <c r="A5445" s="10"/>
      <c r="B5445" s="10"/>
      <c r="C5445" s="59"/>
      <c r="D5445" s="87"/>
      <c r="E5445" s="89"/>
      <c r="F5445" s="89"/>
    </row>
    <row r="5446" spans="1:6" x14ac:dyDescent="0.25">
      <c r="A5446" s="10"/>
      <c r="B5446" s="10"/>
      <c r="C5446" s="59"/>
      <c r="D5446" s="87"/>
      <c r="E5446" s="89"/>
      <c r="F5446" s="89"/>
    </row>
    <row r="5447" spans="1:6" x14ac:dyDescent="0.25">
      <c r="A5447" s="10"/>
      <c r="B5447" s="10"/>
      <c r="C5447" s="59"/>
      <c r="D5447" s="87"/>
      <c r="E5447" s="89"/>
      <c r="F5447" s="89"/>
    </row>
    <row r="5448" spans="1:6" x14ac:dyDescent="0.25">
      <c r="A5448" s="10"/>
      <c r="B5448" s="10"/>
      <c r="C5448" s="59"/>
      <c r="D5448" s="87"/>
      <c r="E5448" s="89"/>
      <c r="F5448" s="89"/>
    </row>
    <row r="5449" spans="1:6" x14ac:dyDescent="0.25">
      <c r="A5449" s="10"/>
      <c r="B5449" s="10"/>
      <c r="C5449" s="59"/>
      <c r="D5449" s="87"/>
      <c r="E5449" s="89"/>
      <c r="F5449" s="89"/>
    </row>
    <row r="5450" spans="1:6" x14ac:dyDescent="0.25">
      <c r="A5450" s="10"/>
      <c r="B5450" s="10"/>
      <c r="C5450" s="59"/>
      <c r="D5450" s="87"/>
      <c r="E5450" s="89"/>
      <c r="F5450" s="89"/>
    </row>
    <row r="5451" spans="1:6" x14ac:dyDescent="0.25">
      <c r="A5451" s="10"/>
      <c r="B5451" s="10"/>
      <c r="C5451" s="59"/>
      <c r="D5451" s="87"/>
      <c r="E5451" s="89"/>
      <c r="F5451" s="89"/>
    </row>
    <row r="5452" spans="1:6" x14ac:dyDescent="0.25">
      <c r="A5452" s="10"/>
      <c r="B5452" s="10"/>
      <c r="C5452" s="59"/>
      <c r="D5452" s="87"/>
      <c r="E5452" s="89"/>
      <c r="F5452" s="89"/>
    </row>
    <row r="5453" spans="1:6" x14ac:dyDescent="0.25">
      <c r="A5453" s="10"/>
      <c r="B5453" s="10"/>
      <c r="C5453" s="59"/>
      <c r="D5453" s="87"/>
      <c r="E5453" s="89"/>
      <c r="F5453" s="89"/>
    </row>
    <row r="5454" spans="1:6" x14ac:dyDescent="0.25">
      <c r="A5454" s="10"/>
      <c r="B5454" s="10"/>
      <c r="C5454" s="59"/>
      <c r="D5454" s="87"/>
      <c r="E5454" s="89"/>
      <c r="F5454" s="89"/>
    </row>
    <row r="5455" spans="1:6" x14ac:dyDescent="0.25">
      <c r="A5455" s="10"/>
      <c r="B5455" s="10"/>
      <c r="C5455" s="59"/>
      <c r="D5455" s="87"/>
      <c r="E5455" s="89"/>
      <c r="F5455" s="89"/>
    </row>
    <row r="5456" spans="1:6" x14ac:dyDescent="0.25">
      <c r="A5456" s="10"/>
      <c r="B5456" s="10"/>
      <c r="C5456" s="59"/>
      <c r="D5456" s="87"/>
      <c r="E5456" s="89"/>
      <c r="F5456" s="89"/>
    </row>
    <row r="5457" spans="1:6" x14ac:dyDescent="0.25">
      <c r="A5457" s="10"/>
      <c r="B5457" s="10"/>
      <c r="C5457" s="59"/>
      <c r="D5457" s="87"/>
      <c r="E5457" s="89"/>
      <c r="F5457" s="89"/>
    </row>
    <row r="5458" spans="1:6" x14ac:dyDescent="0.25">
      <c r="A5458" s="10"/>
      <c r="B5458" s="10"/>
      <c r="C5458" s="59"/>
      <c r="D5458" s="87"/>
      <c r="E5458" s="89"/>
      <c r="F5458" s="89"/>
    </row>
    <row r="5459" spans="1:6" x14ac:dyDescent="0.25">
      <c r="A5459" s="10"/>
      <c r="B5459" s="10"/>
      <c r="C5459" s="59"/>
      <c r="D5459" s="87"/>
      <c r="E5459" s="89"/>
      <c r="F5459" s="89"/>
    </row>
    <row r="5460" spans="1:6" x14ac:dyDescent="0.25">
      <c r="A5460" s="10"/>
      <c r="B5460" s="10"/>
      <c r="C5460" s="59"/>
      <c r="D5460" s="87"/>
      <c r="E5460" s="89"/>
      <c r="F5460" s="89"/>
    </row>
    <row r="5461" spans="1:6" x14ac:dyDescent="0.25">
      <c r="A5461" s="10"/>
      <c r="B5461" s="10"/>
      <c r="C5461" s="59"/>
      <c r="D5461" s="87"/>
      <c r="E5461" s="89"/>
      <c r="F5461" s="89"/>
    </row>
    <row r="5462" spans="1:6" x14ac:dyDescent="0.25">
      <c r="A5462" s="10"/>
      <c r="B5462" s="10"/>
      <c r="C5462" s="59"/>
      <c r="D5462" s="87"/>
      <c r="E5462" s="89"/>
      <c r="F5462" s="89"/>
    </row>
    <row r="5463" spans="1:6" x14ac:dyDescent="0.25">
      <c r="A5463" s="10"/>
      <c r="B5463" s="10"/>
      <c r="C5463" s="59"/>
      <c r="D5463" s="87"/>
      <c r="E5463" s="89"/>
      <c r="F5463" s="89"/>
    </row>
    <row r="5464" spans="1:6" x14ac:dyDescent="0.25">
      <c r="A5464" s="10"/>
      <c r="B5464" s="10"/>
      <c r="C5464" s="59"/>
      <c r="D5464" s="87"/>
      <c r="E5464" s="89"/>
      <c r="F5464" s="89"/>
    </row>
    <row r="5465" spans="1:6" x14ac:dyDescent="0.25">
      <c r="A5465" s="10"/>
      <c r="B5465" s="10"/>
      <c r="C5465" s="59"/>
      <c r="D5465" s="87"/>
      <c r="E5465" s="89"/>
      <c r="F5465" s="89"/>
    </row>
    <row r="5466" spans="1:6" x14ac:dyDescent="0.25">
      <c r="A5466" s="10"/>
      <c r="B5466" s="10"/>
      <c r="C5466" s="59"/>
      <c r="D5466" s="87"/>
      <c r="E5466" s="89"/>
      <c r="F5466" s="89"/>
    </row>
    <row r="5467" spans="1:6" x14ac:dyDescent="0.25">
      <c r="A5467" s="10"/>
      <c r="B5467" s="10"/>
      <c r="C5467" s="59"/>
      <c r="D5467" s="87"/>
      <c r="E5467" s="89"/>
      <c r="F5467" s="89"/>
    </row>
    <row r="5468" spans="1:6" x14ac:dyDescent="0.25">
      <c r="A5468" s="10"/>
      <c r="B5468" s="10"/>
      <c r="C5468" s="59"/>
      <c r="D5468" s="87"/>
      <c r="E5468" s="89"/>
      <c r="F5468" s="89"/>
    </row>
    <row r="5469" spans="1:6" x14ac:dyDescent="0.25">
      <c r="A5469" s="10"/>
      <c r="B5469" s="10"/>
      <c r="C5469" s="59"/>
      <c r="D5469" s="87"/>
      <c r="E5469" s="89"/>
      <c r="F5469" s="89"/>
    </row>
    <row r="5470" spans="1:6" x14ac:dyDescent="0.25">
      <c r="A5470" s="10"/>
      <c r="B5470" s="10"/>
      <c r="C5470" s="59"/>
      <c r="D5470" s="87"/>
      <c r="E5470" s="89"/>
      <c r="F5470" s="89"/>
    </row>
    <row r="5471" spans="1:6" x14ac:dyDescent="0.25">
      <c r="A5471" s="10"/>
      <c r="B5471" s="10"/>
      <c r="C5471" s="59"/>
      <c r="D5471" s="87"/>
      <c r="E5471" s="89"/>
      <c r="F5471" s="89"/>
    </row>
    <row r="5472" spans="1:6" x14ac:dyDescent="0.25">
      <c r="A5472" s="10"/>
      <c r="B5472" s="10"/>
      <c r="C5472" s="59"/>
      <c r="D5472" s="87"/>
      <c r="E5472" s="89"/>
      <c r="F5472" s="89"/>
    </row>
    <row r="5473" spans="1:6" x14ac:dyDescent="0.25">
      <c r="A5473" s="10"/>
      <c r="B5473" s="10"/>
      <c r="C5473" s="59"/>
      <c r="D5473" s="87"/>
      <c r="E5473" s="89"/>
      <c r="F5473" s="89"/>
    </row>
    <row r="5474" spans="1:6" x14ac:dyDescent="0.25">
      <c r="A5474" s="10"/>
      <c r="B5474" s="10"/>
      <c r="C5474" s="59"/>
      <c r="D5474" s="87"/>
      <c r="E5474" s="89"/>
      <c r="F5474" s="89"/>
    </row>
    <row r="5475" spans="1:6" x14ac:dyDescent="0.25">
      <c r="A5475" s="10"/>
      <c r="B5475" s="10"/>
      <c r="C5475" s="59"/>
      <c r="D5475" s="87"/>
      <c r="E5475" s="89"/>
      <c r="F5475" s="89"/>
    </row>
    <row r="5476" spans="1:6" x14ac:dyDescent="0.25">
      <c r="A5476" s="10"/>
      <c r="B5476" s="10"/>
      <c r="C5476" s="59"/>
      <c r="D5476" s="87"/>
      <c r="E5476" s="89"/>
      <c r="F5476" s="89"/>
    </row>
    <row r="5477" spans="1:6" x14ac:dyDescent="0.25">
      <c r="A5477" s="10"/>
      <c r="B5477" s="10"/>
      <c r="C5477" s="59"/>
      <c r="D5477" s="87"/>
      <c r="E5477" s="89"/>
      <c r="F5477" s="89"/>
    </row>
    <row r="5478" spans="1:6" x14ac:dyDescent="0.25">
      <c r="A5478" s="10"/>
      <c r="B5478" s="10"/>
      <c r="C5478" s="59"/>
      <c r="D5478" s="87"/>
      <c r="E5478" s="89"/>
      <c r="F5478" s="89"/>
    </row>
    <row r="5479" spans="1:6" x14ac:dyDescent="0.25">
      <c r="A5479" s="10"/>
      <c r="B5479" s="10"/>
      <c r="C5479" s="59"/>
      <c r="D5479" s="87"/>
      <c r="E5479" s="89"/>
      <c r="F5479" s="89"/>
    </row>
    <row r="5480" spans="1:6" x14ac:dyDescent="0.25">
      <c r="A5480" s="10"/>
      <c r="B5480" s="10"/>
      <c r="C5480" s="59"/>
      <c r="D5480" s="87"/>
      <c r="E5480" s="89"/>
      <c r="F5480" s="89"/>
    </row>
    <row r="5481" spans="1:6" x14ac:dyDescent="0.25">
      <c r="A5481" s="10"/>
      <c r="B5481" s="10"/>
      <c r="C5481" s="59"/>
      <c r="D5481" s="87"/>
      <c r="E5481" s="89"/>
      <c r="F5481" s="89"/>
    </row>
    <row r="5482" spans="1:6" x14ac:dyDescent="0.25">
      <c r="A5482" s="10"/>
      <c r="B5482" s="10"/>
      <c r="C5482" s="59"/>
      <c r="D5482" s="87"/>
      <c r="E5482" s="89"/>
      <c r="F5482" s="89"/>
    </row>
    <row r="5483" spans="1:6" x14ac:dyDescent="0.25">
      <c r="A5483" s="10"/>
      <c r="B5483" s="10"/>
      <c r="C5483" s="59"/>
      <c r="D5483" s="87"/>
      <c r="E5483" s="89"/>
      <c r="F5483" s="89"/>
    </row>
    <row r="5484" spans="1:6" x14ac:dyDescent="0.25">
      <c r="A5484" s="10"/>
      <c r="B5484" s="10"/>
      <c r="C5484" s="59"/>
      <c r="D5484" s="87"/>
      <c r="E5484" s="89"/>
      <c r="F5484" s="89"/>
    </row>
    <row r="5485" spans="1:6" x14ac:dyDescent="0.25">
      <c r="A5485" s="10"/>
      <c r="B5485" s="10"/>
      <c r="C5485" s="59"/>
      <c r="D5485" s="87"/>
      <c r="E5485" s="89"/>
      <c r="F5485" s="89"/>
    </row>
    <row r="5486" spans="1:6" x14ac:dyDescent="0.25">
      <c r="A5486" s="10"/>
      <c r="B5486" s="10"/>
      <c r="C5486" s="59"/>
      <c r="D5486" s="87"/>
      <c r="E5486" s="89"/>
      <c r="F5486" s="89"/>
    </row>
    <row r="5487" spans="1:6" x14ac:dyDescent="0.25">
      <c r="A5487" s="10"/>
      <c r="B5487" s="10"/>
      <c r="C5487" s="59"/>
      <c r="D5487" s="87"/>
      <c r="E5487" s="89"/>
      <c r="F5487" s="89"/>
    </row>
    <row r="5488" spans="1:6" x14ac:dyDescent="0.25">
      <c r="A5488" s="10"/>
      <c r="B5488" s="10"/>
      <c r="C5488" s="59"/>
      <c r="D5488" s="87"/>
      <c r="E5488" s="89"/>
      <c r="F5488" s="89"/>
    </row>
    <row r="5489" spans="1:6" x14ac:dyDescent="0.25">
      <c r="A5489" s="10"/>
      <c r="B5489" s="10"/>
      <c r="C5489" s="59"/>
      <c r="D5489" s="87"/>
      <c r="E5489" s="89"/>
      <c r="F5489" s="89"/>
    </row>
    <row r="5490" spans="1:6" x14ac:dyDescent="0.25">
      <c r="A5490" s="10"/>
      <c r="B5490" s="10"/>
      <c r="C5490" s="59"/>
      <c r="D5490" s="87"/>
      <c r="E5490" s="89"/>
      <c r="F5490" s="89"/>
    </row>
    <row r="5491" spans="1:6" x14ac:dyDescent="0.25">
      <c r="A5491" s="10"/>
      <c r="B5491" s="10"/>
      <c r="C5491" s="59"/>
      <c r="D5491" s="87"/>
      <c r="E5491" s="89"/>
      <c r="F5491" s="89"/>
    </row>
    <row r="5492" spans="1:6" x14ac:dyDescent="0.25">
      <c r="A5492" s="10"/>
      <c r="B5492" s="10"/>
      <c r="C5492" s="59"/>
      <c r="D5492" s="87"/>
      <c r="E5492" s="89"/>
      <c r="F5492" s="89"/>
    </row>
    <row r="5493" spans="1:6" x14ac:dyDescent="0.25">
      <c r="A5493" s="10"/>
      <c r="B5493" s="10"/>
      <c r="C5493" s="59"/>
      <c r="D5493" s="87"/>
      <c r="E5493" s="89"/>
      <c r="F5493" s="89"/>
    </row>
    <row r="5494" spans="1:6" x14ac:dyDescent="0.25">
      <c r="A5494" s="10"/>
      <c r="B5494" s="10"/>
      <c r="C5494" s="59"/>
      <c r="D5494" s="87"/>
      <c r="E5494" s="89"/>
      <c r="F5494" s="89"/>
    </row>
    <row r="5495" spans="1:6" x14ac:dyDescent="0.25">
      <c r="A5495" s="10"/>
      <c r="B5495" s="10"/>
      <c r="C5495" s="59"/>
      <c r="D5495" s="87"/>
      <c r="E5495" s="89"/>
      <c r="F5495" s="89"/>
    </row>
    <row r="5496" spans="1:6" x14ac:dyDescent="0.25">
      <c r="A5496" s="10"/>
      <c r="B5496" s="10"/>
      <c r="C5496" s="59"/>
      <c r="D5496" s="87"/>
      <c r="E5496" s="89"/>
      <c r="F5496" s="89"/>
    </row>
    <row r="5497" spans="1:6" x14ac:dyDescent="0.25">
      <c r="A5497" s="10"/>
      <c r="B5497" s="10"/>
      <c r="C5497" s="59"/>
      <c r="D5497" s="87"/>
      <c r="E5497" s="89"/>
      <c r="F5497" s="89"/>
    </row>
    <row r="5498" spans="1:6" x14ac:dyDescent="0.25">
      <c r="A5498" s="10"/>
      <c r="B5498" s="10"/>
      <c r="C5498" s="59"/>
      <c r="D5498" s="87"/>
      <c r="E5498" s="89"/>
      <c r="F5498" s="89"/>
    </row>
    <row r="5499" spans="1:6" x14ac:dyDescent="0.25">
      <c r="A5499" s="10"/>
      <c r="B5499" s="10"/>
      <c r="C5499" s="59"/>
      <c r="D5499" s="87"/>
      <c r="E5499" s="89"/>
      <c r="F5499" s="89"/>
    </row>
    <row r="5500" spans="1:6" x14ac:dyDescent="0.25">
      <c r="A5500" s="10"/>
      <c r="B5500" s="10"/>
      <c r="C5500" s="59"/>
      <c r="D5500" s="87"/>
      <c r="E5500" s="89"/>
      <c r="F5500" s="89"/>
    </row>
    <row r="5501" spans="1:6" x14ac:dyDescent="0.25">
      <c r="A5501" s="10"/>
      <c r="B5501" s="10"/>
      <c r="C5501" s="59"/>
      <c r="D5501" s="87"/>
      <c r="E5501" s="89"/>
      <c r="F5501" s="89"/>
    </row>
    <row r="5502" spans="1:6" x14ac:dyDescent="0.25">
      <c r="A5502" s="10"/>
      <c r="B5502" s="10"/>
      <c r="C5502" s="59"/>
      <c r="D5502" s="87"/>
      <c r="E5502" s="89"/>
      <c r="F5502" s="89"/>
    </row>
    <row r="5503" spans="1:6" x14ac:dyDescent="0.25">
      <c r="A5503" s="10"/>
      <c r="B5503" s="10"/>
      <c r="C5503" s="59"/>
      <c r="D5503" s="87"/>
      <c r="E5503" s="89"/>
      <c r="F5503" s="89"/>
    </row>
    <row r="5504" spans="1:6" x14ac:dyDescent="0.25">
      <c r="A5504" s="10"/>
      <c r="B5504" s="10"/>
      <c r="C5504" s="59"/>
      <c r="D5504" s="87"/>
      <c r="E5504" s="89"/>
      <c r="F5504" s="89"/>
    </row>
    <row r="5505" spans="1:6" x14ac:dyDescent="0.25">
      <c r="A5505" s="10"/>
      <c r="B5505" s="10"/>
      <c r="C5505" s="59"/>
      <c r="D5505" s="87"/>
      <c r="E5505" s="89"/>
      <c r="F5505" s="89"/>
    </row>
    <row r="5506" spans="1:6" x14ac:dyDescent="0.25">
      <c r="A5506" s="10"/>
      <c r="B5506" s="10"/>
      <c r="C5506" s="59"/>
      <c r="D5506" s="87"/>
      <c r="E5506" s="89"/>
      <c r="F5506" s="89"/>
    </row>
    <row r="5507" spans="1:6" x14ac:dyDescent="0.25">
      <c r="A5507" s="10"/>
      <c r="B5507" s="10"/>
      <c r="C5507" s="59"/>
      <c r="D5507" s="87"/>
      <c r="E5507" s="89"/>
      <c r="F5507" s="89"/>
    </row>
    <row r="5508" spans="1:6" x14ac:dyDescent="0.25">
      <c r="A5508" s="10"/>
      <c r="B5508" s="10"/>
      <c r="C5508" s="59"/>
      <c r="D5508" s="87"/>
      <c r="E5508" s="89"/>
      <c r="F5508" s="89"/>
    </row>
    <row r="5509" spans="1:6" x14ac:dyDescent="0.25">
      <c r="A5509" s="10"/>
      <c r="B5509" s="10"/>
      <c r="C5509" s="59"/>
      <c r="D5509" s="87"/>
      <c r="E5509" s="89"/>
      <c r="F5509" s="89"/>
    </row>
    <row r="5510" spans="1:6" x14ac:dyDescent="0.25">
      <c r="A5510" s="10"/>
      <c r="B5510" s="10"/>
      <c r="C5510" s="59"/>
      <c r="D5510" s="87"/>
      <c r="E5510" s="89"/>
      <c r="F5510" s="89"/>
    </row>
    <row r="5511" spans="1:6" x14ac:dyDescent="0.25">
      <c r="A5511" s="10"/>
      <c r="B5511" s="10"/>
      <c r="C5511" s="59"/>
      <c r="D5511" s="87"/>
      <c r="E5511" s="89"/>
      <c r="F5511" s="89"/>
    </row>
    <row r="5512" spans="1:6" x14ac:dyDescent="0.25">
      <c r="A5512" s="10"/>
      <c r="B5512" s="10"/>
      <c r="C5512" s="59"/>
      <c r="D5512" s="87"/>
      <c r="E5512" s="89"/>
      <c r="F5512" s="89"/>
    </row>
    <row r="5513" spans="1:6" x14ac:dyDescent="0.25">
      <c r="A5513" s="10"/>
      <c r="B5513" s="10"/>
      <c r="C5513" s="59"/>
      <c r="D5513" s="87"/>
      <c r="E5513" s="89"/>
      <c r="F5513" s="89"/>
    </row>
    <row r="5514" spans="1:6" x14ac:dyDescent="0.25">
      <c r="A5514" s="10"/>
      <c r="B5514" s="10"/>
      <c r="C5514" s="59"/>
      <c r="D5514" s="87"/>
      <c r="E5514" s="89"/>
      <c r="F5514" s="89"/>
    </row>
    <row r="5515" spans="1:6" x14ac:dyDescent="0.25">
      <c r="A5515" s="10"/>
      <c r="B5515" s="10"/>
      <c r="C5515" s="59"/>
      <c r="D5515" s="87"/>
      <c r="E5515" s="89"/>
      <c r="F5515" s="89"/>
    </row>
    <row r="5516" spans="1:6" x14ac:dyDescent="0.25">
      <c r="A5516" s="10"/>
      <c r="B5516" s="10"/>
      <c r="C5516" s="59"/>
      <c r="D5516" s="87"/>
      <c r="E5516" s="89"/>
      <c r="F5516" s="89"/>
    </row>
    <row r="5517" spans="1:6" x14ac:dyDescent="0.25">
      <c r="A5517" s="10"/>
      <c r="B5517" s="10"/>
      <c r="C5517" s="59"/>
      <c r="D5517" s="87"/>
      <c r="E5517" s="89"/>
      <c r="F5517" s="89"/>
    </row>
    <row r="5518" spans="1:6" x14ac:dyDescent="0.25">
      <c r="A5518" s="10"/>
      <c r="B5518" s="10"/>
      <c r="C5518" s="59"/>
      <c r="D5518" s="87"/>
      <c r="E5518" s="89"/>
      <c r="F5518" s="89"/>
    </row>
    <row r="5519" spans="1:6" x14ac:dyDescent="0.25">
      <c r="A5519" s="10"/>
      <c r="B5519" s="10"/>
      <c r="C5519" s="59"/>
      <c r="D5519" s="87"/>
      <c r="E5519" s="89"/>
      <c r="F5519" s="89"/>
    </row>
    <row r="5520" spans="1:6" x14ac:dyDescent="0.25">
      <c r="A5520" s="10"/>
      <c r="B5520" s="10"/>
      <c r="C5520" s="59"/>
      <c r="D5520" s="87"/>
      <c r="E5520" s="89"/>
      <c r="F5520" s="89"/>
    </row>
    <row r="5521" spans="1:6" x14ac:dyDescent="0.25">
      <c r="A5521" s="10"/>
      <c r="B5521" s="10"/>
      <c r="C5521" s="59"/>
      <c r="D5521" s="87"/>
      <c r="E5521" s="89"/>
      <c r="F5521" s="89"/>
    </row>
    <row r="5522" spans="1:6" x14ac:dyDescent="0.25">
      <c r="A5522" s="10"/>
      <c r="B5522" s="10"/>
      <c r="C5522" s="59"/>
      <c r="D5522" s="87"/>
      <c r="E5522" s="89"/>
      <c r="F5522" s="89"/>
    </row>
    <row r="5523" spans="1:6" x14ac:dyDescent="0.25">
      <c r="A5523" s="10"/>
      <c r="B5523" s="10"/>
      <c r="C5523" s="59"/>
      <c r="D5523" s="87"/>
      <c r="E5523" s="89"/>
      <c r="F5523" s="89"/>
    </row>
    <row r="5524" spans="1:6" x14ac:dyDescent="0.25">
      <c r="A5524" s="10"/>
      <c r="B5524" s="10"/>
      <c r="C5524" s="59"/>
      <c r="D5524" s="87"/>
      <c r="E5524" s="89"/>
      <c r="F5524" s="89"/>
    </row>
    <row r="5525" spans="1:6" x14ac:dyDescent="0.25">
      <c r="A5525" s="10"/>
      <c r="B5525" s="10"/>
      <c r="C5525" s="59"/>
      <c r="D5525" s="87"/>
      <c r="E5525" s="89"/>
      <c r="F5525" s="89"/>
    </row>
    <row r="5526" spans="1:6" x14ac:dyDescent="0.25">
      <c r="A5526" s="10"/>
      <c r="B5526" s="10"/>
      <c r="C5526" s="59"/>
      <c r="D5526" s="87"/>
      <c r="E5526" s="89"/>
      <c r="F5526" s="89"/>
    </row>
    <row r="5527" spans="1:6" x14ac:dyDescent="0.25">
      <c r="A5527" s="10"/>
      <c r="B5527" s="10"/>
      <c r="C5527" s="59"/>
      <c r="D5527" s="87"/>
      <c r="E5527" s="89"/>
      <c r="F5527" s="89"/>
    </row>
    <row r="5528" spans="1:6" x14ac:dyDescent="0.25">
      <c r="A5528" s="10"/>
      <c r="B5528" s="10"/>
      <c r="C5528" s="59"/>
      <c r="D5528" s="87"/>
      <c r="E5528" s="89"/>
      <c r="F5528" s="89"/>
    </row>
    <row r="5529" spans="1:6" x14ac:dyDescent="0.25">
      <c r="A5529" s="10"/>
      <c r="B5529" s="10"/>
      <c r="C5529" s="59"/>
      <c r="D5529" s="87"/>
      <c r="E5529" s="89"/>
      <c r="F5529" s="89"/>
    </row>
    <row r="5530" spans="1:6" x14ac:dyDescent="0.25">
      <c r="A5530" s="10"/>
      <c r="B5530" s="10"/>
      <c r="C5530" s="59"/>
      <c r="D5530" s="87"/>
      <c r="E5530" s="89"/>
      <c r="F5530" s="89"/>
    </row>
    <row r="5531" spans="1:6" x14ac:dyDescent="0.25">
      <c r="A5531" s="10"/>
      <c r="B5531" s="10"/>
      <c r="C5531" s="59"/>
      <c r="D5531" s="87"/>
      <c r="E5531" s="89"/>
      <c r="F5531" s="89"/>
    </row>
    <row r="5532" spans="1:6" x14ac:dyDescent="0.25">
      <c r="A5532" s="10"/>
      <c r="B5532" s="10"/>
      <c r="C5532" s="59"/>
      <c r="D5532" s="87"/>
      <c r="E5532" s="89"/>
      <c r="F5532" s="89"/>
    </row>
    <row r="5533" spans="1:6" x14ac:dyDescent="0.25">
      <c r="A5533" s="10"/>
      <c r="B5533" s="10"/>
      <c r="C5533" s="59"/>
      <c r="D5533" s="87"/>
      <c r="E5533" s="89"/>
      <c r="F5533" s="89"/>
    </row>
    <row r="5534" spans="1:6" x14ac:dyDescent="0.25">
      <c r="A5534" s="10"/>
      <c r="B5534" s="10"/>
      <c r="C5534" s="59"/>
      <c r="D5534" s="87"/>
      <c r="E5534" s="89"/>
      <c r="F5534" s="89"/>
    </row>
    <row r="5535" spans="1:6" x14ac:dyDescent="0.25">
      <c r="A5535" s="10"/>
      <c r="B5535" s="10"/>
      <c r="C5535" s="59"/>
      <c r="D5535" s="87"/>
      <c r="E5535" s="89"/>
      <c r="F5535" s="89"/>
    </row>
    <row r="5536" spans="1:6" x14ac:dyDescent="0.25">
      <c r="A5536" s="10"/>
      <c r="B5536" s="10"/>
      <c r="C5536" s="59"/>
      <c r="D5536" s="87"/>
      <c r="E5536" s="89"/>
      <c r="F5536" s="89"/>
    </row>
    <row r="5537" spans="1:6" x14ac:dyDescent="0.25">
      <c r="A5537" s="10"/>
      <c r="B5537" s="10"/>
      <c r="C5537" s="59"/>
      <c r="D5537" s="87"/>
      <c r="E5537" s="89"/>
      <c r="F5537" s="89"/>
    </row>
    <row r="5538" spans="1:6" x14ac:dyDescent="0.25">
      <c r="A5538" s="10"/>
      <c r="B5538" s="10"/>
      <c r="C5538" s="59"/>
      <c r="D5538" s="87"/>
      <c r="E5538" s="89"/>
      <c r="F5538" s="89"/>
    </row>
    <row r="5539" spans="1:6" x14ac:dyDescent="0.25">
      <c r="A5539" s="10"/>
      <c r="B5539" s="10"/>
      <c r="C5539" s="59"/>
      <c r="D5539" s="87"/>
      <c r="E5539" s="89"/>
      <c r="F5539" s="89"/>
    </row>
    <row r="5540" spans="1:6" x14ac:dyDescent="0.25">
      <c r="A5540" s="10"/>
      <c r="B5540" s="10"/>
      <c r="C5540" s="59"/>
      <c r="D5540" s="87"/>
      <c r="E5540" s="89"/>
      <c r="F5540" s="89"/>
    </row>
    <row r="5541" spans="1:6" x14ac:dyDescent="0.25">
      <c r="A5541" s="10"/>
      <c r="B5541" s="10"/>
      <c r="C5541" s="59"/>
      <c r="D5541" s="87"/>
      <c r="E5541" s="89"/>
      <c r="F5541" s="89"/>
    </row>
    <row r="5542" spans="1:6" x14ac:dyDescent="0.25">
      <c r="A5542" s="10"/>
      <c r="B5542" s="10"/>
      <c r="C5542" s="59"/>
      <c r="D5542" s="87"/>
      <c r="E5542" s="89"/>
      <c r="F5542" s="89"/>
    </row>
    <row r="5543" spans="1:6" x14ac:dyDescent="0.25">
      <c r="A5543" s="10"/>
      <c r="B5543" s="10"/>
      <c r="C5543" s="59"/>
      <c r="D5543" s="87"/>
      <c r="E5543" s="89"/>
      <c r="F5543" s="89"/>
    </row>
    <row r="5544" spans="1:6" x14ac:dyDescent="0.25">
      <c r="A5544" s="10"/>
      <c r="B5544" s="10"/>
      <c r="C5544" s="59"/>
      <c r="D5544" s="87"/>
      <c r="E5544" s="89"/>
      <c r="F5544" s="89"/>
    </row>
    <row r="5545" spans="1:6" x14ac:dyDescent="0.25">
      <c r="A5545" s="10"/>
      <c r="B5545" s="10"/>
      <c r="C5545" s="59"/>
      <c r="D5545" s="87"/>
      <c r="E5545" s="89"/>
      <c r="F5545" s="89"/>
    </row>
    <row r="5546" spans="1:6" x14ac:dyDescent="0.25">
      <c r="A5546" s="10"/>
      <c r="B5546" s="10"/>
      <c r="C5546" s="59"/>
      <c r="D5546" s="87"/>
      <c r="E5546" s="89"/>
      <c r="F5546" s="89"/>
    </row>
    <row r="5547" spans="1:6" x14ac:dyDescent="0.25">
      <c r="A5547" s="10"/>
      <c r="B5547" s="10"/>
      <c r="C5547" s="59"/>
      <c r="D5547" s="87"/>
      <c r="E5547" s="89"/>
      <c r="F5547" s="89"/>
    </row>
    <row r="5548" spans="1:6" x14ac:dyDescent="0.25">
      <c r="A5548" s="10"/>
      <c r="B5548" s="10"/>
      <c r="C5548" s="59"/>
      <c r="D5548" s="87"/>
      <c r="E5548" s="89"/>
      <c r="F5548" s="89"/>
    </row>
    <row r="5549" spans="1:6" x14ac:dyDescent="0.25">
      <c r="A5549" s="10"/>
      <c r="B5549" s="10"/>
      <c r="C5549" s="59"/>
      <c r="D5549" s="87"/>
      <c r="E5549" s="89"/>
      <c r="F5549" s="89"/>
    </row>
    <row r="5550" spans="1:6" x14ac:dyDescent="0.25">
      <c r="A5550" s="10"/>
      <c r="B5550" s="10"/>
      <c r="C5550" s="59"/>
      <c r="D5550" s="87"/>
      <c r="E5550" s="89"/>
      <c r="F5550" s="89"/>
    </row>
    <row r="5551" spans="1:6" x14ac:dyDescent="0.25">
      <c r="A5551" s="10"/>
      <c r="B5551" s="10"/>
      <c r="C5551" s="59"/>
      <c r="D5551" s="87"/>
      <c r="E5551" s="89"/>
      <c r="F5551" s="89"/>
    </row>
    <row r="5552" spans="1:6" x14ac:dyDescent="0.25">
      <c r="A5552" s="10"/>
      <c r="B5552" s="10"/>
      <c r="C5552" s="59"/>
      <c r="D5552" s="87"/>
      <c r="E5552" s="89"/>
      <c r="F5552" s="89"/>
    </row>
    <row r="5553" spans="1:6" x14ac:dyDescent="0.25">
      <c r="A5553" s="10"/>
      <c r="B5553" s="10"/>
      <c r="C5553" s="59"/>
      <c r="D5553" s="87"/>
      <c r="E5553" s="89"/>
      <c r="F5553" s="89"/>
    </row>
    <row r="5554" spans="1:6" x14ac:dyDescent="0.25">
      <c r="A5554" s="10"/>
      <c r="B5554" s="10"/>
      <c r="C5554" s="59"/>
      <c r="D5554" s="87"/>
      <c r="E5554" s="89"/>
      <c r="F5554" s="89"/>
    </row>
    <row r="5555" spans="1:6" x14ac:dyDescent="0.25">
      <c r="A5555" s="10"/>
      <c r="B5555" s="10"/>
      <c r="C5555" s="59"/>
      <c r="D5555" s="87"/>
      <c r="E5555" s="89"/>
      <c r="F5555" s="89"/>
    </row>
    <row r="5556" spans="1:6" x14ac:dyDescent="0.25">
      <c r="A5556" s="10"/>
      <c r="B5556" s="10"/>
      <c r="C5556" s="59"/>
      <c r="D5556" s="87"/>
      <c r="E5556" s="89"/>
      <c r="F5556" s="89"/>
    </row>
    <row r="5557" spans="1:6" x14ac:dyDescent="0.25">
      <c r="A5557" s="10"/>
      <c r="B5557" s="10"/>
      <c r="C5557" s="59"/>
      <c r="D5557" s="87"/>
      <c r="E5557" s="89"/>
      <c r="F5557" s="89"/>
    </row>
    <row r="5558" spans="1:6" x14ac:dyDescent="0.25">
      <c r="A5558" s="10"/>
      <c r="B5558" s="10"/>
      <c r="C5558" s="59"/>
      <c r="D5558" s="87"/>
      <c r="E5558" s="89"/>
      <c r="F5558" s="89"/>
    </row>
    <row r="5559" spans="1:6" x14ac:dyDescent="0.25">
      <c r="A5559" s="10"/>
      <c r="B5559" s="10"/>
      <c r="C5559" s="59"/>
      <c r="D5559" s="87"/>
      <c r="E5559" s="89"/>
      <c r="F5559" s="89"/>
    </row>
    <row r="5560" spans="1:6" x14ac:dyDescent="0.25">
      <c r="A5560" s="10"/>
      <c r="B5560" s="10"/>
      <c r="C5560" s="59"/>
      <c r="D5560" s="87"/>
      <c r="E5560" s="89"/>
      <c r="F5560" s="89"/>
    </row>
    <row r="5561" spans="1:6" x14ac:dyDescent="0.25">
      <c r="A5561" s="10"/>
      <c r="B5561" s="10"/>
      <c r="C5561" s="59"/>
      <c r="D5561" s="87"/>
      <c r="E5561" s="89"/>
      <c r="F5561" s="89"/>
    </row>
    <row r="5562" spans="1:6" x14ac:dyDescent="0.25">
      <c r="A5562" s="10"/>
      <c r="B5562" s="10"/>
      <c r="C5562" s="59"/>
      <c r="D5562" s="87"/>
      <c r="E5562" s="89"/>
      <c r="F5562" s="89"/>
    </row>
    <row r="5563" spans="1:6" x14ac:dyDescent="0.25">
      <c r="A5563" s="10"/>
      <c r="B5563" s="10"/>
      <c r="C5563" s="59"/>
      <c r="D5563" s="87"/>
      <c r="E5563" s="89"/>
      <c r="F5563" s="89"/>
    </row>
    <row r="5564" spans="1:6" x14ac:dyDescent="0.25">
      <c r="A5564" s="10"/>
      <c r="B5564" s="10"/>
      <c r="C5564" s="59"/>
      <c r="D5564" s="87"/>
      <c r="E5564" s="89"/>
      <c r="F5564" s="89"/>
    </row>
    <row r="5565" spans="1:6" x14ac:dyDescent="0.25">
      <c r="A5565" s="10"/>
      <c r="B5565" s="10"/>
      <c r="C5565" s="59"/>
      <c r="D5565" s="87"/>
      <c r="E5565" s="89"/>
      <c r="F5565" s="89"/>
    </row>
    <row r="5566" spans="1:6" x14ac:dyDescent="0.25">
      <c r="A5566" s="10"/>
      <c r="B5566" s="10"/>
      <c r="C5566" s="59"/>
      <c r="D5566" s="87"/>
      <c r="E5566" s="89"/>
      <c r="F5566" s="89"/>
    </row>
    <row r="5567" spans="1:6" x14ac:dyDescent="0.25">
      <c r="A5567" s="10"/>
      <c r="B5567" s="10"/>
      <c r="C5567" s="59"/>
      <c r="D5567" s="87"/>
      <c r="E5567" s="89"/>
      <c r="F5567" s="89"/>
    </row>
    <row r="5568" spans="1:6" x14ac:dyDescent="0.25">
      <c r="A5568" s="10"/>
      <c r="B5568" s="10"/>
      <c r="C5568" s="59"/>
      <c r="D5568" s="87"/>
      <c r="E5568" s="89"/>
      <c r="F5568" s="89"/>
    </row>
    <row r="5569" spans="1:6" x14ac:dyDescent="0.25">
      <c r="A5569" s="10"/>
      <c r="B5569" s="10"/>
      <c r="C5569" s="59"/>
      <c r="D5569" s="87"/>
      <c r="E5569" s="89"/>
      <c r="F5569" s="89"/>
    </row>
    <row r="5570" spans="1:6" x14ac:dyDescent="0.25">
      <c r="A5570" s="10"/>
      <c r="B5570" s="10"/>
      <c r="C5570" s="59"/>
      <c r="D5570" s="87"/>
      <c r="E5570" s="89"/>
      <c r="F5570" s="89"/>
    </row>
    <row r="5571" spans="1:6" x14ac:dyDescent="0.25">
      <c r="A5571" s="10"/>
      <c r="B5571" s="10"/>
      <c r="C5571" s="59"/>
      <c r="D5571" s="87"/>
      <c r="E5571" s="89"/>
      <c r="F5571" s="89"/>
    </row>
    <row r="5572" spans="1:6" x14ac:dyDescent="0.25">
      <c r="A5572" s="10"/>
      <c r="B5572" s="10"/>
      <c r="C5572" s="59"/>
      <c r="D5572" s="87"/>
      <c r="E5572" s="89"/>
      <c r="F5572" s="89"/>
    </row>
    <row r="5573" spans="1:6" x14ac:dyDescent="0.25">
      <c r="A5573" s="10"/>
      <c r="B5573" s="10"/>
      <c r="C5573" s="59"/>
      <c r="D5573" s="87"/>
      <c r="E5573" s="89"/>
      <c r="F5573" s="89"/>
    </row>
    <row r="5574" spans="1:6" x14ac:dyDescent="0.25">
      <c r="A5574" s="10"/>
      <c r="B5574" s="10"/>
      <c r="C5574" s="59"/>
      <c r="D5574" s="87"/>
      <c r="E5574" s="89"/>
      <c r="F5574" s="89"/>
    </row>
    <row r="5575" spans="1:6" x14ac:dyDescent="0.25">
      <c r="A5575" s="10"/>
      <c r="B5575" s="10"/>
      <c r="C5575" s="59"/>
      <c r="D5575" s="87"/>
      <c r="E5575" s="89"/>
      <c r="F5575" s="89"/>
    </row>
    <row r="5576" spans="1:6" x14ac:dyDescent="0.25">
      <c r="A5576" s="10"/>
      <c r="B5576" s="10"/>
      <c r="C5576" s="59"/>
      <c r="D5576" s="87"/>
      <c r="E5576" s="89"/>
      <c r="F5576" s="89"/>
    </row>
    <row r="5577" spans="1:6" x14ac:dyDescent="0.25">
      <c r="A5577" s="10"/>
      <c r="B5577" s="10"/>
      <c r="C5577" s="59"/>
      <c r="D5577" s="87"/>
      <c r="E5577" s="89"/>
      <c r="F5577" s="89"/>
    </row>
    <row r="5578" spans="1:6" x14ac:dyDescent="0.25">
      <c r="A5578" s="10"/>
      <c r="B5578" s="10"/>
      <c r="C5578" s="59"/>
      <c r="D5578" s="87"/>
      <c r="E5578" s="89"/>
      <c r="F5578" s="89"/>
    </row>
    <row r="5579" spans="1:6" x14ac:dyDescent="0.25">
      <c r="A5579" s="10"/>
      <c r="B5579" s="10"/>
      <c r="C5579" s="59"/>
      <c r="D5579" s="87"/>
      <c r="E5579" s="89"/>
      <c r="F5579" s="89"/>
    </row>
    <row r="5580" spans="1:6" x14ac:dyDescent="0.25">
      <c r="A5580" s="10"/>
      <c r="B5580" s="10"/>
      <c r="C5580" s="59"/>
      <c r="D5580" s="87"/>
      <c r="E5580" s="89"/>
      <c r="F5580" s="89"/>
    </row>
    <row r="5581" spans="1:6" x14ac:dyDescent="0.25">
      <c r="A5581" s="10"/>
      <c r="B5581" s="10"/>
      <c r="C5581" s="59"/>
      <c r="D5581" s="87"/>
      <c r="E5581" s="89"/>
      <c r="F5581" s="89"/>
    </row>
    <row r="5582" spans="1:6" x14ac:dyDescent="0.25">
      <c r="A5582" s="10"/>
      <c r="B5582" s="10"/>
      <c r="C5582" s="59"/>
      <c r="D5582" s="87"/>
      <c r="E5582" s="89"/>
      <c r="F5582" s="89"/>
    </row>
    <row r="5583" spans="1:6" x14ac:dyDescent="0.25">
      <c r="A5583" s="10"/>
      <c r="B5583" s="10"/>
      <c r="C5583" s="59"/>
      <c r="D5583" s="87"/>
      <c r="E5583" s="89"/>
      <c r="F5583" s="89"/>
    </row>
    <row r="5584" spans="1:6" x14ac:dyDescent="0.25">
      <c r="A5584" s="10"/>
      <c r="B5584" s="10"/>
      <c r="C5584" s="59"/>
      <c r="D5584" s="87"/>
      <c r="E5584" s="89"/>
      <c r="F5584" s="89"/>
    </row>
    <row r="5585" spans="1:6" x14ac:dyDescent="0.25">
      <c r="A5585" s="10"/>
      <c r="B5585" s="10"/>
      <c r="C5585" s="59"/>
      <c r="D5585" s="87"/>
      <c r="E5585" s="89"/>
      <c r="F5585" s="89"/>
    </row>
    <row r="5586" spans="1:6" x14ac:dyDescent="0.25">
      <c r="A5586" s="10"/>
      <c r="B5586" s="10"/>
      <c r="C5586" s="59"/>
      <c r="D5586" s="87"/>
      <c r="E5586" s="89"/>
      <c r="F5586" s="89"/>
    </row>
    <row r="5587" spans="1:6" x14ac:dyDescent="0.25">
      <c r="A5587" s="10"/>
      <c r="B5587" s="10"/>
      <c r="C5587" s="59"/>
      <c r="D5587" s="87"/>
      <c r="E5587" s="89"/>
      <c r="F5587" s="89"/>
    </row>
    <row r="5588" spans="1:6" x14ac:dyDescent="0.25">
      <c r="A5588" s="10"/>
      <c r="B5588" s="10"/>
      <c r="C5588" s="59"/>
      <c r="D5588" s="87"/>
      <c r="E5588" s="89"/>
      <c r="F5588" s="89"/>
    </row>
    <row r="5589" spans="1:6" x14ac:dyDescent="0.25">
      <c r="A5589" s="10"/>
      <c r="B5589" s="10"/>
      <c r="C5589" s="59"/>
      <c r="D5589" s="87"/>
      <c r="E5589" s="89"/>
      <c r="F5589" s="89"/>
    </row>
    <row r="5590" spans="1:6" x14ac:dyDescent="0.25">
      <c r="A5590" s="10"/>
      <c r="B5590" s="10"/>
      <c r="C5590" s="59"/>
      <c r="D5590" s="87"/>
      <c r="E5590" s="89"/>
      <c r="F5590" s="89"/>
    </row>
    <row r="5591" spans="1:6" x14ac:dyDescent="0.25">
      <c r="A5591" s="10"/>
      <c r="B5591" s="10"/>
      <c r="C5591" s="59"/>
      <c r="D5591" s="87"/>
      <c r="E5591" s="89"/>
      <c r="F5591" s="89"/>
    </row>
    <row r="5592" spans="1:6" x14ac:dyDescent="0.25">
      <c r="A5592" s="10"/>
      <c r="B5592" s="10"/>
      <c r="C5592" s="59"/>
      <c r="D5592" s="87"/>
      <c r="E5592" s="89"/>
      <c r="F5592" s="89"/>
    </row>
    <row r="5593" spans="1:6" x14ac:dyDescent="0.25">
      <c r="A5593" s="10"/>
      <c r="B5593" s="10"/>
      <c r="C5593" s="59"/>
      <c r="D5593" s="87"/>
      <c r="E5593" s="89"/>
      <c r="F5593" s="89"/>
    </row>
    <row r="5594" spans="1:6" x14ac:dyDescent="0.25">
      <c r="A5594" s="10"/>
      <c r="B5594" s="10"/>
      <c r="C5594" s="59"/>
      <c r="D5594" s="87"/>
      <c r="E5594" s="89"/>
      <c r="F5594" s="89"/>
    </row>
    <row r="5595" spans="1:6" x14ac:dyDescent="0.25">
      <c r="A5595" s="10"/>
      <c r="B5595" s="10"/>
      <c r="C5595" s="59"/>
      <c r="D5595" s="87"/>
      <c r="E5595" s="89"/>
      <c r="F5595" s="89"/>
    </row>
    <row r="5596" spans="1:6" x14ac:dyDescent="0.25">
      <c r="A5596" s="10"/>
      <c r="B5596" s="10"/>
      <c r="C5596" s="59"/>
      <c r="D5596" s="87"/>
      <c r="E5596" s="89"/>
      <c r="F5596" s="89"/>
    </row>
    <row r="5597" spans="1:6" x14ac:dyDescent="0.25">
      <c r="A5597" s="10"/>
      <c r="B5597" s="10"/>
      <c r="C5597" s="59"/>
      <c r="D5597" s="87"/>
      <c r="E5597" s="89"/>
      <c r="F5597" s="89"/>
    </row>
    <row r="5598" spans="1:6" x14ac:dyDescent="0.25">
      <c r="A5598" s="10"/>
      <c r="B5598" s="10"/>
      <c r="C5598" s="59"/>
      <c r="D5598" s="87"/>
      <c r="E5598" s="89"/>
      <c r="F5598" s="89"/>
    </row>
    <row r="5599" spans="1:6" x14ac:dyDescent="0.25">
      <c r="A5599" s="10"/>
      <c r="B5599" s="10"/>
      <c r="C5599" s="59"/>
      <c r="D5599" s="87"/>
      <c r="E5599" s="89"/>
      <c r="F5599" s="89"/>
    </row>
    <row r="5600" spans="1:6" x14ac:dyDescent="0.25">
      <c r="A5600" s="10"/>
      <c r="B5600" s="10"/>
      <c r="C5600" s="59"/>
      <c r="D5600" s="87"/>
      <c r="E5600" s="89"/>
      <c r="F5600" s="89"/>
    </row>
    <row r="5601" spans="1:6" x14ac:dyDescent="0.25">
      <c r="A5601" s="10"/>
      <c r="B5601" s="10"/>
      <c r="C5601" s="59"/>
      <c r="D5601" s="87"/>
      <c r="E5601" s="89"/>
      <c r="F5601" s="89"/>
    </row>
    <row r="5602" spans="1:6" x14ac:dyDescent="0.25">
      <c r="A5602" s="10"/>
      <c r="B5602" s="10"/>
      <c r="C5602" s="59"/>
      <c r="D5602" s="87"/>
      <c r="E5602" s="89"/>
      <c r="F5602" s="89"/>
    </row>
    <row r="5603" spans="1:6" x14ac:dyDescent="0.25">
      <c r="A5603" s="10"/>
      <c r="B5603" s="10"/>
      <c r="C5603" s="59"/>
      <c r="D5603" s="87"/>
      <c r="E5603" s="89"/>
      <c r="F5603" s="89"/>
    </row>
    <row r="5604" spans="1:6" x14ac:dyDescent="0.25">
      <c r="A5604" s="10"/>
      <c r="B5604" s="10"/>
      <c r="C5604" s="59"/>
      <c r="D5604" s="87"/>
      <c r="E5604" s="89"/>
      <c r="F5604" s="89"/>
    </row>
    <row r="5605" spans="1:6" x14ac:dyDescent="0.25">
      <c r="A5605" s="10"/>
      <c r="B5605" s="10"/>
      <c r="C5605" s="59"/>
      <c r="D5605" s="87"/>
      <c r="E5605" s="89"/>
      <c r="F5605" s="89"/>
    </row>
    <row r="5606" spans="1:6" x14ac:dyDescent="0.25">
      <c r="A5606" s="10"/>
      <c r="B5606" s="10"/>
      <c r="C5606" s="59"/>
      <c r="D5606" s="87"/>
      <c r="E5606" s="89"/>
      <c r="F5606" s="89"/>
    </row>
    <row r="5607" spans="1:6" x14ac:dyDescent="0.25">
      <c r="A5607" s="10"/>
      <c r="B5607" s="10"/>
      <c r="C5607" s="59"/>
      <c r="D5607" s="87"/>
      <c r="E5607" s="89"/>
      <c r="F5607" s="89"/>
    </row>
    <row r="5608" spans="1:6" x14ac:dyDescent="0.25">
      <c r="A5608" s="10"/>
      <c r="B5608" s="10"/>
      <c r="C5608" s="59"/>
      <c r="D5608" s="87"/>
      <c r="E5608" s="89"/>
      <c r="F5608" s="89"/>
    </row>
    <row r="5609" spans="1:6" x14ac:dyDescent="0.25">
      <c r="A5609" s="10"/>
      <c r="B5609" s="10"/>
      <c r="C5609" s="59"/>
      <c r="D5609" s="87"/>
      <c r="E5609" s="89"/>
      <c r="F5609" s="89"/>
    </row>
    <row r="5610" spans="1:6" x14ac:dyDescent="0.25">
      <c r="A5610" s="10"/>
      <c r="B5610" s="10"/>
      <c r="C5610" s="59"/>
      <c r="D5610" s="87"/>
      <c r="E5610" s="89"/>
      <c r="F5610" s="89"/>
    </row>
    <row r="5611" spans="1:6" x14ac:dyDescent="0.25">
      <c r="A5611" s="10"/>
      <c r="B5611" s="10"/>
      <c r="C5611" s="59"/>
      <c r="D5611" s="87"/>
      <c r="E5611" s="89"/>
      <c r="F5611" s="89"/>
    </row>
    <row r="5612" spans="1:6" x14ac:dyDescent="0.25">
      <c r="A5612" s="10"/>
      <c r="B5612" s="10"/>
      <c r="C5612" s="59"/>
      <c r="D5612" s="87"/>
      <c r="E5612" s="89"/>
      <c r="F5612" s="89"/>
    </row>
    <row r="5613" spans="1:6" x14ac:dyDescent="0.25">
      <c r="A5613" s="10"/>
      <c r="B5613" s="10"/>
      <c r="C5613" s="59"/>
      <c r="D5613" s="87"/>
      <c r="E5613" s="89"/>
      <c r="F5613" s="89"/>
    </row>
    <row r="5614" spans="1:6" x14ac:dyDescent="0.25">
      <c r="A5614" s="10"/>
      <c r="B5614" s="10"/>
      <c r="C5614" s="59"/>
      <c r="D5614" s="87"/>
      <c r="E5614" s="89"/>
      <c r="F5614" s="89"/>
    </row>
    <row r="5615" spans="1:6" x14ac:dyDescent="0.25">
      <c r="A5615" s="10"/>
      <c r="B5615" s="10"/>
      <c r="C5615" s="59"/>
      <c r="D5615" s="87"/>
      <c r="E5615" s="89"/>
      <c r="F5615" s="89"/>
    </row>
    <row r="5616" spans="1:6" x14ac:dyDescent="0.25">
      <c r="A5616" s="10"/>
      <c r="B5616" s="10"/>
      <c r="C5616" s="59"/>
      <c r="D5616" s="87"/>
      <c r="E5616" s="89"/>
      <c r="F5616" s="89"/>
    </row>
    <row r="5617" spans="1:6" x14ac:dyDescent="0.25">
      <c r="A5617" s="10"/>
      <c r="B5617" s="10"/>
      <c r="C5617" s="59"/>
      <c r="D5617" s="87"/>
      <c r="E5617" s="89"/>
      <c r="F5617" s="89"/>
    </row>
    <row r="5618" spans="1:6" x14ac:dyDescent="0.25">
      <c r="A5618" s="10"/>
      <c r="B5618" s="10"/>
      <c r="C5618" s="59"/>
      <c r="D5618" s="87"/>
      <c r="E5618" s="89"/>
      <c r="F5618" s="89"/>
    </row>
    <row r="5619" spans="1:6" x14ac:dyDescent="0.25">
      <c r="A5619" s="10"/>
      <c r="B5619" s="10"/>
      <c r="C5619" s="59"/>
      <c r="D5619" s="87"/>
      <c r="E5619" s="89"/>
      <c r="F5619" s="89"/>
    </row>
    <row r="5620" spans="1:6" x14ac:dyDescent="0.25">
      <c r="A5620" s="10"/>
      <c r="B5620" s="10"/>
      <c r="C5620" s="59"/>
      <c r="D5620" s="87"/>
      <c r="E5620" s="89"/>
      <c r="F5620" s="89"/>
    </row>
    <row r="5621" spans="1:6" x14ac:dyDescent="0.25">
      <c r="A5621" s="10"/>
      <c r="B5621" s="10"/>
      <c r="C5621" s="59"/>
      <c r="D5621" s="87"/>
      <c r="E5621" s="89"/>
      <c r="F5621" s="89"/>
    </row>
    <row r="5622" spans="1:6" x14ac:dyDescent="0.25">
      <c r="A5622" s="10"/>
      <c r="B5622" s="10"/>
      <c r="C5622" s="59"/>
      <c r="D5622" s="87"/>
      <c r="E5622" s="89"/>
      <c r="F5622" s="89"/>
    </row>
    <row r="5623" spans="1:6" x14ac:dyDescent="0.25">
      <c r="A5623" s="10"/>
      <c r="B5623" s="10"/>
      <c r="C5623" s="59"/>
      <c r="D5623" s="87"/>
      <c r="E5623" s="89"/>
      <c r="F5623" s="89"/>
    </row>
    <row r="5624" spans="1:6" x14ac:dyDescent="0.25">
      <c r="A5624" s="10"/>
      <c r="B5624" s="10"/>
      <c r="C5624" s="59"/>
      <c r="D5624" s="87"/>
      <c r="E5624" s="89"/>
      <c r="F5624" s="89"/>
    </row>
    <row r="5625" spans="1:6" x14ac:dyDescent="0.25">
      <c r="A5625" s="10"/>
      <c r="B5625" s="10"/>
      <c r="C5625" s="59"/>
      <c r="D5625" s="87"/>
      <c r="E5625" s="89"/>
      <c r="F5625" s="89"/>
    </row>
    <row r="5626" spans="1:6" x14ac:dyDescent="0.25">
      <c r="A5626" s="10"/>
      <c r="B5626" s="10"/>
      <c r="C5626" s="59"/>
      <c r="D5626" s="87"/>
      <c r="E5626" s="89"/>
      <c r="F5626" s="89"/>
    </row>
    <row r="5627" spans="1:6" x14ac:dyDescent="0.25">
      <c r="A5627" s="10"/>
      <c r="B5627" s="10"/>
      <c r="C5627" s="59"/>
      <c r="D5627" s="87"/>
      <c r="E5627" s="89"/>
      <c r="F5627" s="89"/>
    </row>
    <row r="5628" spans="1:6" x14ac:dyDescent="0.25">
      <c r="A5628" s="10"/>
      <c r="B5628" s="10"/>
      <c r="C5628" s="59"/>
      <c r="D5628" s="87"/>
      <c r="E5628" s="89"/>
      <c r="F5628" s="89"/>
    </row>
    <row r="5629" spans="1:6" x14ac:dyDescent="0.25">
      <c r="A5629" s="10"/>
      <c r="B5629" s="10"/>
      <c r="C5629" s="59"/>
      <c r="D5629" s="87"/>
      <c r="E5629" s="89"/>
      <c r="F5629" s="89"/>
    </row>
    <row r="5630" spans="1:6" x14ac:dyDescent="0.25">
      <c r="A5630" s="10"/>
      <c r="B5630" s="10"/>
      <c r="C5630" s="59"/>
      <c r="D5630" s="87"/>
      <c r="E5630" s="89"/>
      <c r="F5630" s="89"/>
    </row>
    <row r="5631" spans="1:6" x14ac:dyDescent="0.25">
      <c r="A5631" s="10"/>
      <c r="B5631" s="10"/>
      <c r="C5631" s="59"/>
      <c r="D5631" s="87"/>
      <c r="E5631" s="89"/>
      <c r="F5631" s="89"/>
    </row>
    <row r="5632" spans="1:6" x14ac:dyDescent="0.25">
      <c r="A5632" s="10"/>
      <c r="B5632" s="10"/>
      <c r="C5632" s="59"/>
      <c r="D5632" s="87"/>
      <c r="E5632" s="89"/>
      <c r="F5632" s="89"/>
    </row>
    <row r="5633" spans="1:6" x14ac:dyDescent="0.25">
      <c r="A5633" s="10"/>
      <c r="B5633" s="10"/>
      <c r="C5633" s="59"/>
      <c r="D5633" s="87"/>
      <c r="E5633" s="89"/>
      <c r="F5633" s="89"/>
    </row>
    <row r="5634" spans="1:6" x14ac:dyDescent="0.25">
      <c r="A5634" s="10"/>
      <c r="B5634" s="10"/>
      <c r="C5634" s="59"/>
      <c r="D5634" s="87"/>
      <c r="E5634" s="89"/>
      <c r="F5634" s="89"/>
    </row>
    <row r="5635" spans="1:6" x14ac:dyDescent="0.25">
      <c r="A5635" s="10"/>
      <c r="B5635" s="10"/>
      <c r="C5635" s="59"/>
      <c r="D5635" s="87"/>
      <c r="E5635" s="89"/>
      <c r="F5635" s="89"/>
    </row>
    <row r="5636" spans="1:6" x14ac:dyDescent="0.25">
      <c r="A5636" s="10"/>
      <c r="B5636" s="10"/>
      <c r="C5636" s="59"/>
      <c r="D5636" s="87"/>
      <c r="E5636" s="89"/>
      <c r="F5636" s="89"/>
    </row>
    <row r="5637" spans="1:6" x14ac:dyDescent="0.25">
      <c r="A5637" s="10"/>
      <c r="B5637" s="10"/>
      <c r="C5637" s="59"/>
      <c r="D5637" s="87"/>
      <c r="E5637" s="89"/>
      <c r="F5637" s="89"/>
    </row>
    <row r="5638" spans="1:6" x14ac:dyDescent="0.25">
      <c r="A5638" s="10"/>
      <c r="B5638" s="10"/>
      <c r="C5638" s="59"/>
      <c r="D5638" s="87"/>
      <c r="E5638" s="89"/>
      <c r="F5638" s="89"/>
    </row>
    <row r="5639" spans="1:6" x14ac:dyDescent="0.25">
      <c r="A5639" s="10"/>
      <c r="B5639" s="10"/>
      <c r="C5639" s="59"/>
      <c r="D5639" s="87"/>
      <c r="E5639" s="89"/>
      <c r="F5639" s="89"/>
    </row>
    <row r="5640" spans="1:6" x14ac:dyDescent="0.25">
      <c r="A5640" s="10"/>
      <c r="B5640" s="10"/>
      <c r="C5640" s="59"/>
      <c r="D5640" s="87"/>
      <c r="E5640" s="89"/>
      <c r="F5640" s="89"/>
    </row>
    <row r="5641" spans="1:6" x14ac:dyDescent="0.25">
      <c r="A5641" s="10"/>
      <c r="B5641" s="10"/>
      <c r="C5641" s="59"/>
      <c r="D5641" s="87"/>
      <c r="E5641" s="89"/>
      <c r="F5641" s="89"/>
    </row>
    <row r="5642" spans="1:6" x14ac:dyDescent="0.25">
      <c r="A5642" s="10"/>
      <c r="B5642" s="10"/>
      <c r="C5642" s="59"/>
      <c r="D5642" s="87"/>
      <c r="E5642" s="89"/>
      <c r="F5642" s="89"/>
    </row>
    <row r="5643" spans="1:6" x14ac:dyDescent="0.25">
      <c r="A5643" s="10"/>
      <c r="B5643" s="10"/>
      <c r="C5643" s="59"/>
      <c r="D5643" s="87"/>
      <c r="E5643" s="89"/>
      <c r="F5643" s="89"/>
    </row>
    <row r="5644" spans="1:6" x14ac:dyDescent="0.25">
      <c r="A5644" s="10"/>
      <c r="B5644" s="10"/>
      <c r="C5644" s="59"/>
      <c r="D5644" s="87"/>
      <c r="E5644" s="89"/>
      <c r="F5644" s="89"/>
    </row>
    <row r="5645" spans="1:6" x14ac:dyDescent="0.25">
      <c r="A5645" s="10"/>
      <c r="B5645" s="10"/>
      <c r="C5645" s="59"/>
      <c r="D5645" s="87"/>
      <c r="E5645" s="89"/>
      <c r="F5645" s="89"/>
    </row>
    <row r="5646" spans="1:6" x14ac:dyDescent="0.25">
      <c r="A5646" s="10"/>
      <c r="B5646" s="10"/>
      <c r="C5646" s="59"/>
      <c r="D5646" s="87"/>
      <c r="E5646" s="89"/>
      <c r="F5646" s="89"/>
    </row>
    <row r="5647" spans="1:6" x14ac:dyDescent="0.25">
      <c r="A5647" s="10"/>
      <c r="B5647" s="10"/>
      <c r="C5647" s="59"/>
      <c r="D5647" s="87"/>
      <c r="E5647" s="89"/>
      <c r="F5647" s="89"/>
    </row>
    <row r="5648" spans="1:6" x14ac:dyDescent="0.25">
      <c r="A5648" s="10"/>
      <c r="B5648" s="10"/>
      <c r="C5648" s="59"/>
      <c r="D5648" s="87"/>
      <c r="E5648" s="89"/>
      <c r="F5648" s="89"/>
    </row>
    <row r="5649" spans="1:6" x14ac:dyDescent="0.25">
      <c r="A5649" s="10"/>
      <c r="B5649" s="10"/>
      <c r="C5649" s="59"/>
      <c r="D5649" s="87"/>
      <c r="E5649" s="89"/>
      <c r="F5649" s="89"/>
    </row>
    <row r="5650" spans="1:6" x14ac:dyDescent="0.25">
      <c r="A5650" s="10"/>
      <c r="B5650" s="10"/>
      <c r="C5650" s="59"/>
      <c r="D5650" s="87"/>
      <c r="E5650" s="89"/>
      <c r="F5650" s="89"/>
    </row>
    <row r="5651" spans="1:6" x14ac:dyDescent="0.25">
      <c r="A5651" s="10"/>
      <c r="B5651" s="10"/>
      <c r="C5651" s="59"/>
      <c r="D5651" s="87"/>
      <c r="E5651" s="89"/>
      <c r="F5651" s="89"/>
    </row>
    <row r="5652" spans="1:6" x14ac:dyDescent="0.25">
      <c r="A5652" s="10"/>
      <c r="B5652" s="10"/>
      <c r="C5652" s="59"/>
      <c r="D5652" s="87"/>
      <c r="E5652" s="89"/>
      <c r="F5652" s="89"/>
    </row>
    <row r="5653" spans="1:6" x14ac:dyDescent="0.25">
      <c r="A5653" s="10"/>
      <c r="B5653" s="10"/>
      <c r="C5653" s="59"/>
      <c r="D5653" s="87"/>
      <c r="E5653" s="89"/>
      <c r="F5653" s="89"/>
    </row>
    <row r="5654" spans="1:6" x14ac:dyDescent="0.25">
      <c r="A5654" s="10"/>
      <c r="B5654" s="10"/>
      <c r="C5654" s="59"/>
      <c r="D5654" s="87"/>
      <c r="E5654" s="89"/>
      <c r="F5654" s="89"/>
    </row>
    <row r="5655" spans="1:6" x14ac:dyDescent="0.25">
      <c r="A5655" s="10"/>
      <c r="B5655" s="10"/>
      <c r="C5655" s="59"/>
      <c r="D5655" s="87"/>
      <c r="E5655" s="89"/>
      <c r="F5655" s="89"/>
    </row>
    <row r="5656" spans="1:6" x14ac:dyDescent="0.25">
      <c r="A5656" s="10"/>
      <c r="B5656" s="10"/>
      <c r="C5656" s="59"/>
      <c r="D5656" s="87"/>
      <c r="E5656" s="89"/>
      <c r="F5656" s="89"/>
    </row>
    <row r="5657" spans="1:6" x14ac:dyDescent="0.25">
      <c r="A5657" s="10"/>
      <c r="B5657" s="10"/>
      <c r="C5657" s="59"/>
      <c r="D5657" s="87"/>
      <c r="E5657" s="89"/>
      <c r="F5657" s="89"/>
    </row>
    <row r="5658" spans="1:6" x14ac:dyDescent="0.25">
      <c r="A5658" s="10"/>
      <c r="B5658" s="10"/>
      <c r="C5658" s="59"/>
      <c r="D5658" s="87"/>
      <c r="E5658" s="89"/>
      <c r="F5658" s="89"/>
    </row>
    <row r="5659" spans="1:6" x14ac:dyDescent="0.25">
      <c r="A5659" s="10"/>
      <c r="B5659" s="10"/>
      <c r="C5659" s="59"/>
      <c r="D5659" s="87"/>
      <c r="E5659" s="89"/>
      <c r="F5659" s="89"/>
    </row>
    <row r="5660" spans="1:6" x14ac:dyDescent="0.25">
      <c r="A5660" s="10"/>
      <c r="B5660" s="10"/>
      <c r="C5660" s="59"/>
      <c r="D5660" s="87"/>
      <c r="E5660" s="89"/>
      <c r="F5660" s="89"/>
    </row>
    <row r="5661" spans="1:6" x14ac:dyDescent="0.25">
      <c r="A5661" s="10"/>
      <c r="B5661" s="10"/>
      <c r="C5661" s="59"/>
      <c r="D5661" s="87"/>
      <c r="E5661" s="89"/>
      <c r="F5661" s="89"/>
    </row>
    <row r="5662" spans="1:6" x14ac:dyDescent="0.25">
      <c r="A5662" s="10"/>
      <c r="B5662" s="10"/>
      <c r="C5662" s="59"/>
      <c r="D5662" s="87"/>
      <c r="E5662" s="89"/>
      <c r="F5662" s="89"/>
    </row>
    <row r="5663" spans="1:6" x14ac:dyDescent="0.25">
      <c r="A5663" s="10"/>
      <c r="B5663" s="10"/>
      <c r="C5663" s="59"/>
      <c r="D5663" s="87"/>
      <c r="E5663" s="89"/>
      <c r="F5663" s="89"/>
    </row>
    <row r="5664" spans="1:6" x14ac:dyDescent="0.25">
      <c r="A5664" s="10"/>
      <c r="B5664" s="10"/>
      <c r="C5664" s="59"/>
      <c r="D5664" s="87"/>
      <c r="E5664" s="89"/>
      <c r="F5664" s="89"/>
    </row>
    <row r="5665" spans="1:6" x14ac:dyDescent="0.25">
      <c r="A5665" s="10"/>
      <c r="B5665" s="10"/>
      <c r="C5665" s="59"/>
      <c r="D5665" s="87"/>
      <c r="E5665" s="89"/>
      <c r="F5665" s="89"/>
    </row>
    <row r="5666" spans="1:6" x14ac:dyDescent="0.25">
      <c r="A5666" s="10"/>
      <c r="B5666" s="10"/>
      <c r="C5666" s="59"/>
      <c r="D5666" s="87"/>
      <c r="E5666" s="89"/>
      <c r="F5666" s="89"/>
    </row>
    <row r="5667" spans="1:6" x14ac:dyDescent="0.25">
      <c r="A5667" s="10"/>
      <c r="B5667" s="10"/>
      <c r="C5667" s="59"/>
      <c r="D5667" s="87"/>
      <c r="E5667" s="89"/>
      <c r="F5667" s="89"/>
    </row>
    <row r="5668" spans="1:6" x14ac:dyDescent="0.25">
      <c r="A5668" s="10"/>
      <c r="B5668" s="10"/>
      <c r="C5668" s="59"/>
      <c r="D5668" s="87"/>
      <c r="E5668" s="89"/>
      <c r="F5668" s="89"/>
    </row>
    <row r="5669" spans="1:6" x14ac:dyDescent="0.25">
      <c r="A5669" s="10"/>
      <c r="B5669" s="10"/>
      <c r="C5669" s="59"/>
      <c r="D5669" s="87"/>
      <c r="E5669" s="89"/>
      <c r="F5669" s="89"/>
    </row>
    <row r="5670" spans="1:6" x14ac:dyDescent="0.25">
      <c r="A5670" s="10"/>
      <c r="B5670" s="10"/>
      <c r="C5670" s="59"/>
      <c r="D5670" s="87"/>
      <c r="E5670" s="89"/>
      <c r="F5670" s="89"/>
    </row>
    <row r="5671" spans="1:6" x14ac:dyDescent="0.25">
      <c r="A5671" s="10"/>
      <c r="B5671" s="10"/>
      <c r="C5671" s="59"/>
      <c r="D5671" s="87"/>
      <c r="E5671" s="89"/>
      <c r="F5671" s="89"/>
    </row>
    <row r="5672" spans="1:6" x14ac:dyDescent="0.25">
      <c r="A5672" s="10"/>
      <c r="B5672" s="10"/>
      <c r="C5672" s="59"/>
      <c r="D5672" s="87"/>
      <c r="E5672" s="89"/>
      <c r="F5672" s="89"/>
    </row>
    <row r="5673" spans="1:6" x14ac:dyDescent="0.25">
      <c r="A5673" s="10"/>
      <c r="B5673" s="10"/>
      <c r="C5673" s="59"/>
      <c r="D5673" s="87"/>
      <c r="E5673" s="89"/>
      <c r="F5673" s="89"/>
    </row>
    <row r="5674" spans="1:6" x14ac:dyDescent="0.25">
      <c r="A5674" s="10"/>
      <c r="B5674" s="10"/>
      <c r="C5674" s="59"/>
      <c r="D5674" s="87"/>
      <c r="E5674" s="89"/>
      <c r="F5674" s="89"/>
    </row>
    <row r="5675" spans="1:6" x14ac:dyDescent="0.25">
      <c r="A5675" s="10"/>
      <c r="B5675" s="10"/>
      <c r="C5675" s="59"/>
      <c r="D5675" s="87"/>
      <c r="E5675" s="89"/>
      <c r="F5675" s="89"/>
    </row>
    <row r="5676" spans="1:6" x14ac:dyDescent="0.25">
      <c r="A5676" s="10"/>
      <c r="B5676" s="10"/>
      <c r="C5676" s="59"/>
      <c r="D5676" s="87"/>
      <c r="E5676" s="89"/>
      <c r="F5676" s="89"/>
    </row>
    <row r="5677" spans="1:6" x14ac:dyDescent="0.25">
      <c r="A5677" s="10"/>
      <c r="B5677" s="10"/>
      <c r="C5677" s="59"/>
      <c r="D5677" s="87"/>
      <c r="E5677" s="89"/>
      <c r="F5677" s="89"/>
    </row>
    <row r="5678" spans="1:6" x14ac:dyDescent="0.25">
      <c r="A5678" s="10"/>
      <c r="B5678" s="10"/>
      <c r="C5678" s="59"/>
      <c r="D5678" s="87"/>
      <c r="E5678" s="89"/>
      <c r="F5678" s="89"/>
    </row>
    <row r="5679" spans="1:6" x14ac:dyDescent="0.25">
      <c r="A5679" s="10"/>
      <c r="B5679" s="10"/>
      <c r="C5679" s="59"/>
      <c r="D5679" s="87"/>
      <c r="E5679" s="89"/>
      <c r="F5679" s="89"/>
    </row>
    <row r="5680" spans="1:6" x14ac:dyDescent="0.25">
      <c r="A5680" s="10"/>
      <c r="B5680" s="10"/>
      <c r="C5680" s="59"/>
      <c r="D5680" s="87"/>
      <c r="E5680" s="89"/>
      <c r="F5680" s="89"/>
    </row>
    <row r="5681" spans="1:6" x14ac:dyDescent="0.25">
      <c r="A5681" s="10"/>
      <c r="B5681" s="10"/>
      <c r="C5681" s="59"/>
      <c r="D5681" s="87"/>
      <c r="E5681" s="89"/>
      <c r="F5681" s="89"/>
    </row>
    <row r="5682" spans="1:6" x14ac:dyDescent="0.25">
      <c r="A5682" s="10"/>
      <c r="B5682" s="10"/>
      <c r="C5682" s="59"/>
      <c r="D5682" s="87"/>
      <c r="E5682" s="89"/>
      <c r="F5682" s="89"/>
    </row>
    <row r="5683" spans="1:6" x14ac:dyDescent="0.25">
      <c r="A5683" s="10"/>
      <c r="B5683" s="10"/>
      <c r="C5683" s="59"/>
      <c r="D5683" s="87"/>
      <c r="E5683" s="89"/>
      <c r="F5683" s="89"/>
    </row>
    <row r="5684" spans="1:6" x14ac:dyDescent="0.25">
      <c r="A5684" s="10"/>
      <c r="B5684" s="10"/>
      <c r="C5684" s="59"/>
      <c r="D5684" s="87"/>
      <c r="E5684" s="89"/>
      <c r="F5684" s="89"/>
    </row>
    <row r="5685" spans="1:6" x14ac:dyDescent="0.25">
      <c r="A5685" s="10"/>
      <c r="B5685" s="10"/>
      <c r="C5685" s="59"/>
      <c r="D5685" s="87"/>
      <c r="E5685" s="89"/>
      <c r="F5685" s="89"/>
    </row>
    <row r="5686" spans="1:6" x14ac:dyDescent="0.25">
      <c r="A5686" s="10"/>
      <c r="B5686" s="10"/>
      <c r="C5686" s="59"/>
      <c r="D5686" s="87"/>
      <c r="E5686" s="89"/>
      <c r="F5686" s="89"/>
    </row>
    <row r="5687" spans="1:6" x14ac:dyDescent="0.25">
      <c r="A5687" s="10"/>
      <c r="B5687" s="10"/>
      <c r="C5687" s="59"/>
      <c r="D5687" s="87"/>
      <c r="E5687" s="89"/>
      <c r="F5687" s="89"/>
    </row>
    <row r="5688" spans="1:6" x14ac:dyDescent="0.25">
      <c r="A5688" s="10"/>
      <c r="B5688" s="10"/>
      <c r="C5688" s="59"/>
      <c r="D5688" s="87"/>
      <c r="E5688" s="89"/>
      <c r="F5688" s="89"/>
    </row>
    <row r="5689" spans="1:6" x14ac:dyDescent="0.25">
      <c r="A5689" s="10"/>
      <c r="B5689" s="10"/>
      <c r="C5689" s="59"/>
      <c r="D5689" s="87"/>
      <c r="E5689" s="89"/>
      <c r="F5689" s="89"/>
    </row>
    <row r="5690" spans="1:6" x14ac:dyDescent="0.25">
      <c r="A5690" s="10"/>
      <c r="B5690" s="10"/>
      <c r="C5690" s="59"/>
      <c r="D5690" s="87"/>
      <c r="E5690" s="89"/>
      <c r="F5690" s="89"/>
    </row>
    <row r="5691" spans="1:6" x14ac:dyDescent="0.25">
      <c r="A5691" s="10"/>
      <c r="B5691" s="10"/>
      <c r="C5691" s="59"/>
      <c r="D5691" s="87"/>
      <c r="E5691" s="89"/>
      <c r="F5691" s="89"/>
    </row>
    <row r="5692" spans="1:6" x14ac:dyDescent="0.25">
      <c r="A5692" s="10"/>
      <c r="B5692" s="10"/>
      <c r="C5692" s="59"/>
      <c r="D5692" s="87"/>
      <c r="E5692" s="89"/>
      <c r="F5692" s="89"/>
    </row>
    <row r="5693" spans="1:6" x14ac:dyDescent="0.25">
      <c r="A5693" s="10"/>
      <c r="B5693" s="10"/>
      <c r="C5693" s="59"/>
      <c r="D5693" s="87"/>
      <c r="E5693" s="89"/>
      <c r="F5693" s="89"/>
    </row>
    <row r="5694" spans="1:6" x14ac:dyDescent="0.25">
      <c r="A5694" s="10"/>
      <c r="B5694" s="10"/>
      <c r="C5694" s="59"/>
      <c r="D5694" s="87"/>
      <c r="E5694" s="89"/>
      <c r="F5694" s="89"/>
    </row>
    <row r="5695" spans="1:6" x14ac:dyDescent="0.25">
      <c r="A5695" s="10"/>
      <c r="B5695" s="10"/>
      <c r="C5695" s="59"/>
      <c r="D5695" s="87"/>
      <c r="E5695" s="89"/>
      <c r="F5695" s="89"/>
    </row>
    <row r="5696" spans="1:6" x14ac:dyDescent="0.25">
      <c r="A5696" s="10"/>
      <c r="B5696" s="10"/>
      <c r="C5696" s="59"/>
      <c r="D5696" s="87"/>
      <c r="E5696" s="89"/>
      <c r="F5696" s="89"/>
    </row>
    <row r="5697" spans="1:6" x14ac:dyDescent="0.25">
      <c r="A5697" s="10"/>
      <c r="B5697" s="10"/>
      <c r="C5697" s="59"/>
      <c r="D5697" s="87"/>
      <c r="E5697" s="89"/>
      <c r="F5697" s="89"/>
    </row>
    <row r="5698" spans="1:6" x14ac:dyDescent="0.25">
      <c r="A5698" s="10"/>
      <c r="B5698" s="10"/>
      <c r="C5698" s="59"/>
      <c r="D5698" s="87"/>
      <c r="E5698" s="89"/>
      <c r="F5698" s="89"/>
    </row>
    <row r="5699" spans="1:6" x14ac:dyDescent="0.25">
      <c r="A5699" s="10"/>
      <c r="B5699" s="10"/>
      <c r="C5699" s="59"/>
      <c r="D5699" s="87"/>
      <c r="E5699" s="89"/>
      <c r="F5699" s="89"/>
    </row>
    <row r="5700" spans="1:6" x14ac:dyDescent="0.25">
      <c r="A5700" s="10"/>
      <c r="B5700" s="10"/>
      <c r="C5700" s="59"/>
      <c r="D5700" s="87"/>
      <c r="E5700" s="89"/>
      <c r="F5700" s="89"/>
    </row>
    <row r="5701" spans="1:6" x14ac:dyDescent="0.25">
      <c r="A5701" s="10"/>
      <c r="B5701" s="10"/>
      <c r="C5701" s="59"/>
      <c r="D5701" s="87"/>
      <c r="E5701" s="89"/>
      <c r="F5701" s="89"/>
    </row>
    <row r="5702" spans="1:6" x14ac:dyDescent="0.25">
      <c r="A5702" s="10"/>
      <c r="B5702" s="10"/>
      <c r="C5702" s="59"/>
      <c r="D5702" s="87"/>
      <c r="E5702" s="89"/>
      <c r="F5702" s="89"/>
    </row>
    <row r="5703" spans="1:6" x14ac:dyDescent="0.25">
      <c r="A5703" s="10"/>
      <c r="B5703" s="10"/>
      <c r="C5703" s="59"/>
      <c r="D5703" s="87"/>
      <c r="E5703" s="89"/>
      <c r="F5703" s="89"/>
    </row>
    <row r="5704" spans="1:6" x14ac:dyDescent="0.25">
      <c r="A5704" s="10"/>
      <c r="B5704" s="10"/>
      <c r="C5704" s="59"/>
      <c r="D5704" s="87"/>
      <c r="E5704" s="89"/>
      <c r="F5704" s="89"/>
    </row>
    <row r="5705" spans="1:6" x14ac:dyDescent="0.25">
      <c r="A5705" s="10"/>
      <c r="B5705" s="10"/>
      <c r="C5705" s="59"/>
      <c r="D5705" s="87"/>
      <c r="E5705" s="89"/>
      <c r="F5705" s="89"/>
    </row>
    <row r="5706" spans="1:6" x14ac:dyDescent="0.25">
      <c r="A5706" s="10"/>
      <c r="B5706" s="10"/>
      <c r="C5706" s="59"/>
      <c r="D5706" s="87"/>
      <c r="E5706" s="89"/>
      <c r="F5706" s="89"/>
    </row>
    <row r="5707" spans="1:6" x14ac:dyDescent="0.25">
      <c r="A5707" s="10"/>
      <c r="B5707" s="10"/>
      <c r="C5707" s="59"/>
      <c r="D5707" s="87"/>
      <c r="E5707" s="89"/>
      <c r="F5707" s="89"/>
    </row>
    <row r="5708" spans="1:6" x14ac:dyDescent="0.25">
      <c r="A5708" s="10"/>
      <c r="B5708" s="10"/>
      <c r="C5708" s="59"/>
      <c r="D5708" s="87"/>
      <c r="E5708" s="89"/>
      <c r="F5708" s="89"/>
    </row>
    <row r="5709" spans="1:6" x14ac:dyDescent="0.25">
      <c r="A5709" s="10"/>
      <c r="B5709" s="10"/>
      <c r="C5709" s="59"/>
      <c r="D5709" s="87"/>
      <c r="E5709" s="89"/>
      <c r="F5709" s="89"/>
    </row>
    <row r="5710" spans="1:6" x14ac:dyDescent="0.25">
      <c r="A5710" s="10"/>
      <c r="B5710" s="10"/>
      <c r="C5710" s="59"/>
      <c r="D5710" s="87"/>
      <c r="E5710" s="89"/>
      <c r="F5710" s="89"/>
    </row>
    <row r="5711" spans="1:6" x14ac:dyDescent="0.25">
      <c r="A5711" s="10"/>
      <c r="B5711" s="10"/>
      <c r="C5711" s="59"/>
      <c r="D5711" s="87"/>
      <c r="E5711" s="89"/>
      <c r="F5711" s="89"/>
    </row>
    <row r="5712" spans="1:6" x14ac:dyDescent="0.25">
      <c r="A5712" s="10"/>
      <c r="B5712" s="10"/>
      <c r="C5712" s="59"/>
      <c r="D5712" s="87"/>
      <c r="E5712" s="89"/>
      <c r="F5712" s="89"/>
    </row>
    <row r="5713" spans="1:6" x14ac:dyDescent="0.25">
      <c r="A5713" s="10"/>
      <c r="B5713" s="10"/>
      <c r="C5713" s="59"/>
      <c r="D5713" s="87"/>
      <c r="E5713" s="89"/>
      <c r="F5713" s="89"/>
    </row>
    <row r="5714" spans="1:6" x14ac:dyDescent="0.25">
      <c r="A5714" s="10"/>
      <c r="B5714" s="10"/>
      <c r="C5714" s="59"/>
      <c r="D5714" s="87"/>
      <c r="E5714" s="89"/>
      <c r="F5714" s="89"/>
    </row>
    <row r="5715" spans="1:6" x14ac:dyDescent="0.25">
      <c r="A5715" s="10"/>
      <c r="B5715" s="10"/>
      <c r="C5715" s="59"/>
      <c r="D5715" s="87"/>
      <c r="E5715" s="89"/>
      <c r="F5715" s="89"/>
    </row>
    <row r="5716" spans="1:6" x14ac:dyDescent="0.25">
      <c r="A5716" s="10"/>
      <c r="B5716" s="10"/>
      <c r="C5716" s="59"/>
      <c r="D5716" s="87"/>
      <c r="E5716" s="89"/>
      <c r="F5716" s="89"/>
    </row>
    <row r="5717" spans="1:6" x14ac:dyDescent="0.25">
      <c r="A5717" s="10"/>
      <c r="B5717" s="10"/>
      <c r="C5717" s="59"/>
      <c r="D5717" s="87"/>
      <c r="E5717" s="89"/>
      <c r="F5717" s="89"/>
    </row>
    <row r="5718" spans="1:6" x14ac:dyDescent="0.25">
      <c r="A5718" s="10"/>
      <c r="B5718" s="10"/>
      <c r="C5718" s="59"/>
      <c r="D5718" s="87"/>
      <c r="E5718" s="89"/>
      <c r="F5718" s="89"/>
    </row>
    <row r="5719" spans="1:6" x14ac:dyDescent="0.25">
      <c r="A5719" s="10"/>
      <c r="B5719" s="10"/>
      <c r="C5719" s="59"/>
      <c r="D5719" s="87"/>
      <c r="E5719" s="89"/>
      <c r="F5719" s="89"/>
    </row>
    <row r="5720" spans="1:6" x14ac:dyDescent="0.25">
      <c r="A5720" s="10"/>
      <c r="B5720" s="10"/>
      <c r="C5720" s="59"/>
      <c r="D5720" s="87"/>
      <c r="E5720" s="89"/>
      <c r="F5720" s="89"/>
    </row>
    <row r="5721" spans="1:6" x14ac:dyDescent="0.25">
      <c r="A5721" s="10"/>
      <c r="B5721" s="10"/>
      <c r="C5721" s="59"/>
      <c r="D5721" s="87"/>
      <c r="E5721" s="89"/>
      <c r="F5721" s="89"/>
    </row>
    <row r="5722" spans="1:6" x14ac:dyDescent="0.25">
      <c r="A5722" s="10"/>
      <c r="B5722" s="10"/>
      <c r="C5722" s="59"/>
      <c r="D5722" s="87"/>
      <c r="E5722" s="89"/>
      <c r="F5722" s="89"/>
    </row>
    <row r="5723" spans="1:6" x14ac:dyDescent="0.25">
      <c r="A5723" s="10"/>
      <c r="B5723" s="10"/>
      <c r="C5723" s="59"/>
      <c r="D5723" s="87"/>
      <c r="E5723" s="89"/>
      <c r="F5723" s="89"/>
    </row>
    <row r="5724" spans="1:6" x14ac:dyDescent="0.25">
      <c r="A5724" s="10"/>
      <c r="B5724" s="10"/>
      <c r="C5724" s="59"/>
      <c r="D5724" s="87"/>
      <c r="E5724" s="89"/>
      <c r="F5724" s="89"/>
    </row>
    <row r="5725" spans="1:6" x14ac:dyDescent="0.25">
      <c r="A5725" s="10"/>
      <c r="B5725" s="10"/>
      <c r="C5725" s="59"/>
      <c r="D5725" s="87"/>
      <c r="E5725" s="89"/>
      <c r="F5725" s="89"/>
    </row>
    <row r="5726" spans="1:6" x14ac:dyDescent="0.25">
      <c r="A5726" s="10"/>
      <c r="B5726" s="10"/>
      <c r="C5726" s="59"/>
      <c r="D5726" s="87"/>
      <c r="E5726" s="89"/>
      <c r="F5726" s="89"/>
    </row>
    <row r="5727" spans="1:6" x14ac:dyDescent="0.25">
      <c r="A5727" s="10"/>
      <c r="B5727" s="10"/>
      <c r="C5727" s="59"/>
      <c r="D5727" s="87"/>
      <c r="E5727" s="89"/>
      <c r="F5727" s="89"/>
    </row>
    <row r="5728" spans="1:6" x14ac:dyDescent="0.25">
      <c r="A5728" s="10"/>
      <c r="B5728" s="10"/>
      <c r="C5728" s="59"/>
      <c r="D5728" s="87"/>
      <c r="E5728" s="89"/>
      <c r="F5728" s="89"/>
    </row>
    <row r="5729" spans="1:6" x14ac:dyDescent="0.25">
      <c r="A5729" s="10"/>
      <c r="B5729" s="10"/>
      <c r="C5729" s="59"/>
      <c r="D5729" s="87"/>
      <c r="E5729" s="89"/>
      <c r="F5729" s="89"/>
    </row>
    <row r="5730" spans="1:6" x14ac:dyDescent="0.25">
      <c r="A5730" s="10"/>
      <c r="B5730" s="10"/>
      <c r="C5730" s="59"/>
      <c r="D5730" s="87"/>
      <c r="E5730" s="89"/>
      <c r="F5730" s="89"/>
    </row>
    <row r="5731" spans="1:6" x14ac:dyDescent="0.25">
      <c r="A5731" s="10"/>
      <c r="B5731" s="10"/>
      <c r="C5731" s="59"/>
      <c r="D5731" s="87"/>
      <c r="E5731" s="89"/>
      <c r="F5731" s="89"/>
    </row>
    <row r="5732" spans="1:6" x14ac:dyDescent="0.25">
      <c r="A5732" s="10"/>
      <c r="B5732" s="10"/>
      <c r="C5732" s="59"/>
      <c r="D5732" s="87"/>
      <c r="E5732" s="89"/>
      <c r="F5732" s="89"/>
    </row>
    <row r="5733" spans="1:6" x14ac:dyDescent="0.25">
      <c r="A5733" s="10"/>
      <c r="B5733" s="10"/>
      <c r="C5733" s="59"/>
      <c r="D5733" s="87"/>
      <c r="E5733" s="89"/>
      <c r="F5733" s="89"/>
    </row>
    <row r="5734" spans="1:6" x14ac:dyDescent="0.25">
      <c r="A5734" s="10"/>
      <c r="B5734" s="10"/>
      <c r="C5734" s="59"/>
      <c r="D5734" s="87"/>
      <c r="E5734" s="89"/>
      <c r="F5734" s="89"/>
    </row>
    <row r="5735" spans="1:6" x14ac:dyDescent="0.25">
      <c r="A5735" s="10"/>
      <c r="B5735" s="10"/>
      <c r="C5735" s="59"/>
      <c r="D5735" s="87"/>
      <c r="E5735" s="89"/>
      <c r="F5735" s="89"/>
    </row>
    <row r="5736" spans="1:6" x14ac:dyDescent="0.25">
      <c r="A5736" s="10"/>
      <c r="B5736" s="10"/>
      <c r="C5736" s="59"/>
      <c r="D5736" s="87"/>
      <c r="E5736" s="89"/>
      <c r="F5736" s="89"/>
    </row>
    <row r="5737" spans="1:6" x14ac:dyDescent="0.25">
      <c r="A5737" s="10"/>
      <c r="B5737" s="10"/>
      <c r="C5737" s="59"/>
      <c r="D5737" s="87"/>
      <c r="E5737" s="89"/>
      <c r="F5737" s="89"/>
    </row>
    <row r="5738" spans="1:6" x14ac:dyDescent="0.25">
      <c r="A5738" s="10"/>
      <c r="B5738" s="10"/>
      <c r="C5738" s="59"/>
      <c r="D5738" s="87"/>
      <c r="E5738" s="89"/>
      <c r="F5738" s="89"/>
    </row>
    <row r="5739" spans="1:6" x14ac:dyDescent="0.25">
      <c r="A5739" s="10"/>
      <c r="B5739" s="10"/>
      <c r="C5739" s="59"/>
      <c r="D5739" s="87"/>
      <c r="E5739" s="89"/>
      <c r="F5739" s="89"/>
    </row>
    <row r="5740" spans="1:6" x14ac:dyDescent="0.25">
      <c r="A5740" s="10"/>
      <c r="B5740" s="10"/>
      <c r="C5740" s="59"/>
      <c r="D5740" s="87"/>
      <c r="E5740" s="89"/>
      <c r="F5740" s="89"/>
    </row>
    <row r="5741" spans="1:6" x14ac:dyDescent="0.25">
      <c r="A5741" s="10"/>
      <c r="B5741" s="10"/>
      <c r="C5741" s="59"/>
      <c r="D5741" s="87"/>
      <c r="E5741" s="89"/>
      <c r="F5741" s="89"/>
    </row>
    <row r="5742" spans="1:6" x14ac:dyDescent="0.25">
      <c r="A5742" s="10"/>
      <c r="B5742" s="10"/>
      <c r="C5742" s="59"/>
      <c r="D5742" s="87"/>
      <c r="E5742" s="89"/>
      <c r="F5742" s="89"/>
    </row>
    <row r="5743" spans="1:6" x14ac:dyDescent="0.25">
      <c r="A5743" s="10"/>
      <c r="B5743" s="10"/>
      <c r="C5743" s="59"/>
      <c r="D5743" s="87"/>
      <c r="E5743" s="89"/>
      <c r="F5743" s="89"/>
    </row>
    <row r="5744" spans="1:6" x14ac:dyDescent="0.25">
      <c r="A5744" s="10"/>
      <c r="B5744" s="10"/>
      <c r="C5744" s="59"/>
      <c r="D5744" s="87"/>
      <c r="E5744" s="89"/>
      <c r="F5744" s="89"/>
    </row>
    <row r="5745" spans="1:6" x14ac:dyDescent="0.25">
      <c r="A5745" s="10"/>
      <c r="B5745" s="10"/>
      <c r="C5745" s="59"/>
      <c r="D5745" s="87"/>
      <c r="E5745" s="89"/>
      <c r="F5745" s="89"/>
    </row>
    <row r="5746" spans="1:6" x14ac:dyDescent="0.25">
      <c r="A5746" s="10"/>
      <c r="B5746" s="10"/>
      <c r="C5746" s="59"/>
      <c r="D5746" s="87"/>
      <c r="E5746" s="89"/>
      <c r="F5746" s="89"/>
    </row>
    <row r="5747" spans="1:6" x14ac:dyDescent="0.25">
      <c r="A5747" s="10"/>
      <c r="B5747" s="10"/>
      <c r="C5747" s="59"/>
      <c r="D5747" s="87"/>
      <c r="E5747" s="89"/>
      <c r="F5747" s="89"/>
    </row>
    <row r="5748" spans="1:6" x14ac:dyDescent="0.25">
      <c r="A5748" s="10"/>
      <c r="B5748" s="10"/>
      <c r="C5748" s="59"/>
      <c r="D5748" s="87"/>
      <c r="E5748" s="89"/>
      <c r="F5748" s="89"/>
    </row>
    <row r="5749" spans="1:6" x14ac:dyDescent="0.25">
      <c r="A5749" s="10"/>
      <c r="B5749" s="10"/>
      <c r="C5749" s="59"/>
      <c r="D5749" s="87"/>
      <c r="E5749" s="89"/>
      <c r="F5749" s="89"/>
    </row>
    <row r="5750" spans="1:6" x14ac:dyDescent="0.25">
      <c r="A5750" s="10"/>
      <c r="B5750" s="10"/>
      <c r="C5750" s="59"/>
      <c r="D5750" s="87"/>
      <c r="E5750" s="89"/>
      <c r="F5750" s="89"/>
    </row>
    <row r="5751" spans="1:6" x14ac:dyDescent="0.25">
      <c r="A5751" s="10"/>
      <c r="B5751" s="10"/>
      <c r="C5751" s="59"/>
      <c r="D5751" s="87"/>
      <c r="E5751" s="89"/>
      <c r="F5751" s="89"/>
    </row>
    <row r="5752" spans="1:6" x14ac:dyDescent="0.25">
      <c r="A5752" s="10"/>
      <c r="B5752" s="10"/>
      <c r="C5752" s="59"/>
      <c r="D5752" s="87"/>
      <c r="E5752" s="89"/>
      <c r="F5752" s="89"/>
    </row>
    <row r="5753" spans="1:6" x14ac:dyDescent="0.25">
      <c r="A5753" s="10"/>
      <c r="B5753" s="10"/>
      <c r="C5753" s="59"/>
      <c r="D5753" s="87"/>
      <c r="E5753" s="89"/>
      <c r="F5753" s="89"/>
    </row>
    <row r="5754" spans="1:6" x14ac:dyDescent="0.25">
      <c r="A5754" s="10"/>
      <c r="B5754" s="10"/>
      <c r="C5754" s="59"/>
      <c r="D5754" s="87"/>
      <c r="E5754" s="89"/>
      <c r="F5754" s="89"/>
    </row>
    <row r="5755" spans="1:6" x14ac:dyDescent="0.25">
      <c r="A5755" s="10"/>
      <c r="B5755" s="10"/>
      <c r="C5755" s="59"/>
      <c r="D5755" s="87"/>
      <c r="E5755" s="89"/>
      <c r="F5755" s="89"/>
    </row>
    <row r="5756" spans="1:6" x14ac:dyDescent="0.25">
      <c r="A5756" s="10"/>
      <c r="B5756" s="10"/>
      <c r="C5756" s="59"/>
      <c r="D5756" s="87"/>
      <c r="E5756" s="89"/>
      <c r="F5756" s="89"/>
    </row>
    <row r="5757" spans="1:6" x14ac:dyDescent="0.25">
      <c r="A5757" s="10"/>
      <c r="B5757" s="10"/>
      <c r="C5757" s="59"/>
      <c r="D5757" s="87"/>
      <c r="E5757" s="89"/>
      <c r="F5757" s="89"/>
    </row>
    <row r="5758" spans="1:6" x14ac:dyDescent="0.25">
      <c r="A5758" s="10"/>
      <c r="B5758" s="10"/>
      <c r="C5758" s="59"/>
      <c r="D5758" s="87"/>
      <c r="E5758" s="89"/>
      <c r="F5758" s="89"/>
    </row>
    <row r="5759" spans="1:6" x14ac:dyDescent="0.25">
      <c r="A5759" s="10"/>
      <c r="B5759" s="10"/>
      <c r="C5759" s="59"/>
      <c r="D5759" s="87"/>
      <c r="E5759" s="89"/>
      <c r="F5759" s="89"/>
    </row>
    <row r="5760" spans="1:6" x14ac:dyDescent="0.25">
      <c r="A5760" s="10"/>
      <c r="B5760" s="10"/>
      <c r="C5760" s="59"/>
      <c r="D5760" s="87"/>
      <c r="E5760" s="89"/>
      <c r="F5760" s="89"/>
    </row>
    <row r="5761" spans="1:6" x14ac:dyDescent="0.25">
      <c r="A5761" s="10"/>
      <c r="B5761" s="10"/>
      <c r="C5761" s="59"/>
      <c r="D5761" s="87"/>
      <c r="E5761" s="89"/>
      <c r="F5761" s="89"/>
    </row>
    <row r="5762" spans="1:6" x14ac:dyDescent="0.25">
      <c r="A5762" s="10"/>
      <c r="B5762" s="10"/>
      <c r="C5762" s="59"/>
      <c r="D5762" s="87"/>
      <c r="E5762" s="89"/>
      <c r="F5762" s="89"/>
    </row>
    <row r="5763" spans="1:6" x14ac:dyDescent="0.25">
      <c r="A5763" s="10"/>
      <c r="B5763" s="10"/>
      <c r="C5763" s="59"/>
      <c r="D5763" s="87"/>
      <c r="E5763" s="89"/>
      <c r="F5763" s="89"/>
    </row>
    <row r="5764" spans="1:6" x14ac:dyDescent="0.25">
      <c r="A5764" s="10"/>
      <c r="B5764" s="10"/>
      <c r="C5764" s="59"/>
      <c r="D5764" s="87"/>
      <c r="E5764" s="89"/>
      <c r="F5764" s="89"/>
    </row>
    <row r="5765" spans="1:6" x14ac:dyDescent="0.25">
      <c r="A5765" s="10"/>
      <c r="B5765" s="10"/>
      <c r="C5765" s="59"/>
      <c r="D5765" s="87"/>
      <c r="E5765" s="89"/>
      <c r="F5765" s="89"/>
    </row>
    <row r="5766" spans="1:6" x14ac:dyDescent="0.25">
      <c r="A5766" s="10"/>
      <c r="B5766" s="10"/>
      <c r="C5766" s="59"/>
      <c r="D5766" s="87"/>
      <c r="E5766" s="89"/>
      <c r="F5766" s="89"/>
    </row>
    <row r="5767" spans="1:6" x14ac:dyDescent="0.25">
      <c r="A5767" s="10"/>
      <c r="B5767" s="10"/>
      <c r="C5767" s="59"/>
      <c r="D5767" s="87"/>
      <c r="E5767" s="89"/>
      <c r="F5767" s="89"/>
    </row>
    <row r="5768" spans="1:6" x14ac:dyDescent="0.25">
      <c r="A5768" s="10"/>
      <c r="B5768" s="10"/>
      <c r="C5768" s="59"/>
      <c r="D5768" s="87"/>
      <c r="E5768" s="89"/>
      <c r="F5768" s="89"/>
    </row>
    <row r="5769" spans="1:6" x14ac:dyDescent="0.25">
      <c r="A5769" s="10"/>
      <c r="B5769" s="10"/>
      <c r="C5769" s="59"/>
      <c r="D5769" s="87"/>
      <c r="E5769" s="89"/>
      <c r="F5769" s="89"/>
    </row>
    <row r="5770" spans="1:6" x14ac:dyDescent="0.25">
      <c r="A5770" s="10"/>
      <c r="B5770" s="10"/>
      <c r="C5770" s="59"/>
      <c r="D5770" s="87"/>
      <c r="E5770" s="89"/>
      <c r="F5770" s="89"/>
    </row>
    <row r="5771" spans="1:6" x14ac:dyDescent="0.25">
      <c r="A5771" s="10"/>
      <c r="B5771" s="10"/>
      <c r="C5771" s="59"/>
      <c r="D5771" s="87"/>
      <c r="E5771" s="89"/>
      <c r="F5771" s="89"/>
    </row>
    <row r="5772" spans="1:6" x14ac:dyDescent="0.25">
      <c r="A5772" s="10"/>
      <c r="B5772" s="10"/>
      <c r="C5772" s="59"/>
      <c r="D5772" s="87"/>
      <c r="E5772" s="89"/>
      <c r="F5772" s="89"/>
    </row>
    <row r="5773" spans="1:6" x14ac:dyDescent="0.25">
      <c r="A5773" s="10"/>
      <c r="B5773" s="10"/>
      <c r="C5773" s="59"/>
      <c r="D5773" s="87"/>
      <c r="E5773" s="89"/>
      <c r="F5773" s="89"/>
    </row>
    <row r="5774" spans="1:6" x14ac:dyDescent="0.25">
      <c r="A5774" s="10"/>
      <c r="B5774" s="10"/>
      <c r="C5774" s="59"/>
      <c r="D5774" s="87"/>
      <c r="E5774" s="89"/>
      <c r="F5774" s="89"/>
    </row>
    <row r="5775" spans="1:6" x14ac:dyDescent="0.25">
      <c r="A5775" s="10"/>
      <c r="B5775" s="10"/>
      <c r="C5775" s="59"/>
      <c r="D5775" s="87"/>
      <c r="E5775" s="89"/>
      <c r="F5775" s="89"/>
    </row>
    <row r="5776" spans="1:6" x14ac:dyDescent="0.25">
      <c r="A5776" s="10"/>
      <c r="B5776" s="10"/>
      <c r="C5776" s="59"/>
      <c r="D5776" s="87"/>
      <c r="E5776" s="89"/>
      <c r="F5776" s="89"/>
    </row>
    <row r="5777" spans="1:6" x14ac:dyDescent="0.25">
      <c r="A5777" s="10"/>
      <c r="B5777" s="10"/>
      <c r="C5777" s="59"/>
      <c r="D5777" s="87"/>
      <c r="E5777" s="89"/>
      <c r="F5777" s="89"/>
    </row>
    <row r="5778" spans="1:6" x14ac:dyDescent="0.25">
      <c r="A5778" s="10"/>
      <c r="B5778" s="10"/>
      <c r="C5778" s="59"/>
      <c r="D5778" s="87"/>
      <c r="E5778" s="89"/>
      <c r="F5778" s="89"/>
    </row>
    <row r="5779" spans="1:6" x14ac:dyDescent="0.25">
      <c r="A5779" s="10"/>
      <c r="B5779" s="10"/>
      <c r="C5779" s="59"/>
      <c r="D5779" s="87"/>
      <c r="E5779" s="89"/>
      <c r="F5779" s="89"/>
    </row>
    <row r="5780" spans="1:6" x14ac:dyDescent="0.25">
      <c r="A5780" s="10"/>
      <c r="B5780" s="10"/>
      <c r="C5780" s="59"/>
      <c r="D5780" s="87"/>
      <c r="E5780" s="89"/>
      <c r="F5780" s="89"/>
    </row>
    <row r="5781" spans="1:6" x14ac:dyDescent="0.25">
      <c r="A5781" s="10"/>
      <c r="B5781" s="10"/>
      <c r="C5781" s="59"/>
      <c r="D5781" s="87"/>
      <c r="E5781" s="89"/>
      <c r="F5781" s="89"/>
    </row>
    <row r="5782" spans="1:6" x14ac:dyDescent="0.25">
      <c r="A5782" s="10"/>
      <c r="B5782" s="10"/>
      <c r="C5782" s="59"/>
      <c r="D5782" s="87"/>
      <c r="E5782" s="89"/>
      <c r="F5782" s="89"/>
    </row>
    <row r="5783" spans="1:6" x14ac:dyDescent="0.25">
      <c r="A5783" s="10"/>
      <c r="B5783" s="10"/>
      <c r="C5783" s="59"/>
      <c r="D5783" s="87"/>
      <c r="E5783" s="89"/>
      <c r="F5783" s="89"/>
    </row>
    <row r="5784" spans="1:6" x14ac:dyDescent="0.25">
      <c r="A5784" s="10"/>
      <c r="B5784" s="10"/>
      <c r="C5784" s="59"/>
      <c r="D5784" s="87"/>
      <c r="E5784" s="89"/>
      <c r="F5784" s="89"/>
    </row>
    <row r="5785" spans="1:6" x14ac:dyDescent="0.25">
      <c r="A5785" s="10"/>
      <c r="B5785" s="10"/>
      <c r="C5785" s="59"/>
      <c r="D5785" s="87"/>
      <c r="E5785" s="89"/>
      <c r="F5785" s="89"/>
    </row>
    <row r="5786" spans="1:6" x14ac:dyDescent="0.25">
      <c r="A5786" s="10"/>
      <c r="B5786" s="10"/>
      <c r="C5786" s="59"/>
      <c r="D5786" s="87"/>
      <c r="E5786" s="89"/>
      <c r="F5786" s="89"/>
    </row>
    <row r="5787" spans="1:6" x14ac:dyDescent="0.25">
      <c r="A5787" s="10"/>
      <c r="B5787" s="10"/>
      <c r="C5787" s="59"/>
      <c r="D5787" s="87"/>
      <c r="E5787" s="89"/>
      <c r="F5787" s="89"/>
    </row>
    <row r="5788" spans="1:6" x14ac:dyDescent="0.25">
      <c r="A5788" s="10"/>
      <c r="B5788" s="10"/>
      <c r="C5788" s="59"/>
      <c r="D5788" s="87"/>
      <c r="E5788" s="89"/>
      <c r="F5788" s="89"/>
    </row>
    <row r="5789" spans="1:6" x14ac:dyDescent="0.25">
      <c r="A5789" s="10"/>
      <c r="B5789" s="10"/>
      <c r="C5789" s="59"/>
      <c r="D5789" s="87"/>
      <c r="E5789" s="89"/>
      <c r="F5789" s="89"/>
    </row>
    <row r="5790" spans="1:6" x14ac:dyDescent="0.25">
      <c r="A5790" s="10"/>
      <c r="B5790" s="10"/>
      <c r="C5790" s="59"/>
      <c r="D5790" s="87"/>
      <c r="E5790" s="89"/>
      <c r="F5790" s="89"/>
    </row>
    <row r="5791" spans="1:6" x14ac:dyDescent="0.25">
      <c r="A5791" s="10"/>
      <c r="B5791" s="10"/>
      <c r="C5791" s="59"/>
      <c r="D5791" s="87"/>
      <c r="E5791" s="89"/>
      <c r="F5791" s="89"/>
    </row>
    <row r="5792" spans="1:6" x14ac:dyDescent="0.25">
      <c r="A5792" s="10"/>
      <c r="B5792" s="10"/>
      <c r="C5792" s="59"/>
      <c r="D5792" s="87"/>
      <c r="E5792" s="89"/>
      <c r="F5792" s="89"/>
    </row>
    <row r="5793" spans="1:6" x14ac:dyDescent="0.25">
      <c r="A5793" s="10"/>
      <c r="B5793" s="10"/>
      <c r="C5793" s="59"/>
      <c r="D5793" s="87"/>
      <c r="E5793" s="89"/>
      <c r="F5793" s="89"/>
    </row>
    <row r="5794" spans="1:6" x14ac:dyDescent="0.25">
      <c r="A5794" s="10"/>
      <c r="B5794" s="10"/>
      <c r="C5794" s="59"/>
      <c r="D5794" s="87"/>
      <c r="E5794" s="89"/>
      <c r="F5794" s="89"/>
    </row>
    <row r="5795" spans="1:6" x14ac:dyDescent="0.25">
      <c r="A5795" s="10"/>
      <c r="B5795" s="10"/>
      <c r="C5795" s="59"/>
      <c r="D5795" s="87"/>
      <c r="E5795" s="89"/>
      <c r="F5795" s="89"/>
    </row>
    <row r="5796" spans="1:6" x14ac:dyDescent="0.25">
      <c r="A5796" s="10"/>
      <c r="B5796" s="10"/>
      <c r="C5796" s="59"/>
      <c r="D5796" s="87"/>
      <c r="E5796" s="89"/>
      <c r="F5796" s="89"/>
    </row>
    <row r="5797" spans="1:6" x14ac:dyDescent="0.25">
      <c r="A5797" s="10"/>
      <c r="B5797" s="10"/>
      <c r="C5797" s="59"/>
      <c r="D5797" s="87"/>
      <c r="E5797" s="89"/>
      <c r="F5797" s="89"/>
    </row>
    <row r="5798" spans="1:6" x14ac:dyDescent="0.25">
      <c r="A5798" s="10"/>
      <c r="B5798" s="10"/>
      <c r="C5798" s="59"/>
      <c r="D5798" s="87"/>
      <c r="E5798" s="89"/>
      <c r="F5798" s="89"/>
    </row>
    <row r="5799" spans="1:6" x14ac:dyDescent="0.25">
      <c r="A5799" s="10"/>
      <c r="B5799" s="10"/>
      <c r="C5799" s="59"/>
      <c r="D5799" s="87"/>
      <c r="E5799" s="89"/>
      <c r="F5799" s="89"/>
    </row>
    <row r="5800" spans="1:6" x14ac:dyDescent="0.25">
      <c r="A5800" s="10"/>
      <c r="B5800" s="10"/>
      <c r="C5800" s="59"/>
      <c r="D5800" s="87"/>
      <c r="E5800" s="89"/>
      <c r="F5800" s="89"/>
    </row>
    <row r="5801" spans="1:6" x14ac:dyDescent="0.25">
      <c r="A5801" s="10"/>
      <c r="B5801" s="10"/>
      <c r="C5801" s="59"/>
      <c r="D5801" s="87"/>
      <c r="E5801" s="89"/>
      <c r="F5801" s="89"/>
    </row>
    <row r="5802" spans="1:6" x14ac:dyDescent="0.25">
      <c r="A5802" s="10"/>
      <c r="B5802" s="10"/>
      <c r="C5802" s="59"/>
      <c r="D5802" s="87"/>
      <c r="E5802" s="89"/>
      <c r="F5802" s="89"/>
    </row>
    <row r="5803" spans="1:6" x14ac:dyDescent="0.25">
      <c r="A5803" s="10"/>
      <c r="B5803" s="10"/>
      <c r="C5803" s="59"/>
      <c r="D5803" s="87"/>
      <c r="E5803" s="89"/>
      <c r="F5803" s="89"/>
    </row>
    <row r="5804" spans="1:6" x14ac:dyDescent="0.25">
      <c r="A5804" s="10"/>
      <c r="B5804" s="10"/>
      <c r="C5804" s="59"/>
      <c r="D5804" s="87"/>
      <c r="E5804" s="89"/>
      <c r="F5804" s="89"/>
    </row>
    <row r="5805" spans="1:6" x14ac:dyDescent="0.25">
      <c r="A5805" s="10"/>
      <c r="B5805" s="10"/>
      <c r="C5805" s="59"/>
      <c r="D5805" s="87"/>
      <c r="E5805" s="89"/>
      <c r="F5805" s="89"/>
    </row>
    <row r="5806" spans="1:6" x14ac:dyDescent="0.25">
      <c r="A5806" s="10"/>
      <c r="B5806" s="10"/>
      <c r="C5806" s="59"/>
      <c r="D5806" s="87"/>
      <c r="E5806" s="89"/>
      <c r="F5806" s="89"/>
    </row>
    <row r="5807" spans="1:6" x14ac:dyDescent="0.25">
      <c r="A5807" s="10"/>
      <c r="B5807" s="10"/>
      <c r="C5807" s="59"/>
      <c r="D5807" s="87"/>
      <c r="E5807" s="89"/>
      <c r="F5807" s="89"/>
    </row>
    <row r="5808" spans="1:6" x14ac:dyDescent="0.25">
      <c r="A5808" s="10"/>
      <c r="B5808" s="10"/>
      <c r="C5808" s="59"/>
      <c r="D5808" s="87"/>
      <c r="E5808" s="89"/>
      <c r="F5808" s="89"/>
    </row>
    <row r="5809" spans="1:6" x14ac:dyDescent="0.25">
      <c r="A5809" s="10"/>
      <c r="B5809" s="10"/>
      <c r="C5809" s="59"/>
      <c r="D5809" s="87"/>
      <c r="E5809" s="89"/>
      <c r="F5809" s="89"/>
    </row>
    <row r="5810" spans="1:6" x14ac:dyDescent="0.25">
      <c r="A5810" s="10"/>
      <c r="B5810" s="10"/>
      <c r="C5810" s="59"/>
      <c r="D5810" s="87"/>
      <c r="E5810" s="89"/>
      <c r="F5810" s="89"/>
    </row>
    <row r="5811" spans="1:6" x14ac:dyDescent="0.25">
      <c r="A5811" s="10"/>
      <c r="B5811" s="10"/>
      <c r="C5811" s="59"/>
      <c r="D5811" s="87"/>
      <c r="E5811" s="89"/>
      <c r="F5811" s="89"/>
    </row>
    <row r="5812" spans="1:6" x14ac:dyDescent="0.25">
      <c r="A5812" s="10"/>
      <c r="B5812" s="10"/>
      <c r="C5812" s="59"/>
      <c r="D5812" s="87"/>
      <c r="E5812" s="89"/>
      <c r="F5812" s="89"/>
    </row>
    <row r="5813" spans="1:6" x14ac:dyDescent="0.25">
      <c r="A5813" s="10"/>
      <c r="B5813" s="10"/>
      <c r="C5813" s="59"/>
      <c r="D5813" s="87"/>
      <c r="E5813" s="89"/>
      <c r="F5813" s="89"/>
    </row>
    <row r="5814" spans="1:6" x14ac:dyDescent="0.25">
      <c r="A5814" s="10"/>
      <c r="B5814" s="10"/>
      <c r="C5814" s="59"/>
      <c r="D5814" s="87"/>
      <c r="E5814" s="89"/>
      <c r="F5814" s="89"/>
    </row>
    <row r="5815" spans="1:6" x14ac:dyDescent="0.25">
      <c r="A5815" s="10"/>
      <c r="B5815" s="10"/>
      <c r="C5815" s="59"/>
      <c r="D5815" s="87"/>
      <c r="E5815" s="89"/>
      <c r="F5815" s="89"/>
    </row>
    <row r="5816" spans="1:6" x14ac:dyDescent="0.25">
      <c r="A5816" s="10"/>
      <c r="B5816" s="10"/>
      <c r="C5816" s="59"/>
      <c r="D5816" s="87"/>
      <c r="E5816" s="89"/>
      <c r="F5816" s="89"/>
    </row>
    <row r="5817" spans="1:6" x14ac:dyDescent="0.25">
      <c r="A5817" s="10"/>
      <c r="B5817" s="10"/>
      <c r="C5817" s="59"/>
      <c r="D5817" s="87"/>
      <c r="E5817" s="89"/>
      <c r="F5817" s="89"/>
    </row>
    <row r="5818" spans="1:6" x14ac:dyDescent="0.25">
      <c r="A5818" s="10"/>
      <c r="B5818" s="10"/>
      <c r="C5818" s="59"/>
      <c r="D5818" s="87"/>
      <c r="E5818" s="89"/>
      <c r="F5818" s="89"/>
    </row>
    <row r="5819" spans="1:6" x14ac:dyDescent="0.25">
      <c r="A5819" s="10"/>
      <c r="B5819" s="10"/>
      <c r="C5819" s="59"/>
      <c r="D5819" s="87"/>
      <c r="E5819" s="89"/>
      <c r="F5819" s="89"/>
    </row>
    <row r="5820" spans="1:6" x14ac:dyDescent="0.25">
      <c r="A5820" s="10"/>
      <c r="B5820" s="10"/>
      <c r="C5820" s="59"/>
      <c r="D5820" s="87"/>
      <c r="E5820" s="89"/>
      <c r="F5820" s="89"/>
    </row>
    <row r="5821" spans="1:6" x14ac:dyDescent="0.25">
      <c r="A5821" s="10"/>
      <c r="B5821" s="10"/>
      <c r="C5821" s="59"/>
      <c r="D5821" s="87"/>
      <c r="E5821" s="89"/>
      <c r="F5821" s="89"/>
    </row>
    <row r="5822" spans="1:6" x14ac:dyDescent="0.25">
      <c r="A5822" s="10"/>
      <c r="B5822" s="10"/>
      <c r="C5822" s="59"/>
      <c r="D5822" s="87"/>
      <c r="E5822" s="89"/>
      <c r="F5822" s="89"/>
    </row>
    <row r="5823" spans="1:6" x14ac:dyDescent="0.25">
      <c r="A5823" s="10"/>
      <c r="B5823" s="10"/>
      <c r="C5823" s="59"/>
      <c r="D5823" s="87"/>
      <c r="E5823" s="89"/>
      <c r="F5823" s="89"/>
    </row>
    <row r="5824" spans="1:6" x14ac:dyDescent="0.25">
      <c r="A5824" s="10"/>
      <c r="B5824" s="10"/>
      <c r="C5824" s="59"/>
      <c r="D5824" s="87"/>
      <c r="E5824" s="89"/>
      <c r="F5824" s="89"/>
    </row>
    <row r="5825" spans="1:6" x14ac:dyDescent="0.25">
      <c r="A5825" s="10"/>
      <c r="B5825" s="10"/>
      <c r="C5825" s="59"/>
      <c r="D5825" s="87"/>
      <c r="E5825" s="89"/>
      <c r="F5825" s="89"/>
    </row>
    <row r="5826" spans="1:6" x14ac:dyDescent="0.25">
      <c r="A5826" s="10"/>
      <c r="B5826" s="10"/>
      <c r="C5826" s="59"/>
      <c r="D5826" s="87"/>
      <c r="E5826" s="89"/>
      <c r="F5826" s="89"/>
    </row>
    <row r="5827" spans="1:6" x14ac:dyDescent="0.25">
      <c r="A5827" s="10"/>
      <c r="B5827" s="10"/>
      <c r="C5827" s="59"/>
      <c r="D5827" s="87"/>
      <c r="E5827" s="89"/>
      <c r="F5827" s="89"/>
    </row>
    <row r="5828" spans="1:6" x14ac:dyDescent="0.25">
      <c r="A5828" s="10"/>
      <c r="B5828" s="10"/>
      <c r="C5828" s="59"/>
      <c r="D5828" s="87"/>
      <c r="E5828" s="89"/>
      <c r="F5828" s="89"/>
    </row>
    <row r="5829" spans="1:6" x14ac:dyDescent="0.25">
      <c r="A5829" s="10"/>
      <c r="B5829" s="10"/>
      <c r="C5829" s="59"/>
      <c r="D5829" s="87"/>
      <c r="E5829" s="89"/>
      <c r="F5829" s="89"/>
    </row>
    <row r="5830" spans="1:6" x14ac:dyDescent="0.25">
      <c r="A5830" s="10"/>
      <c r="B5830" s="10"/>
      <c r="C5830" s="59"/>
      <c r="D5830" s="87"/>
      <c r="E5830" s="89"/>
      <c r="F5830" s="89"/>
    </row>
    <row r="5831" spans="1:6" x14ac:dyDescent="0.25">
      <c r="A5831" s="10"/>
      <c r="B5831" s="10"/>
      <c r="C5831" s="59"/>
      <c r="D5831" s="87"/>
      <c r="E5831" s="89"/>
      <c r="F5831" s="89"/>
    </row>
    <row r="5832" spans="1:6" x14ac:dyDescent="0.25">
      <c r="A5832" s="10"/>
      <c r="B5832" s="10"/>
      <c r="C5832" s="59"/>
      <c r="D5832" s="87"/>
      <c r="E5832" s="89"/>
      <c r="F5832" s="89"/>
    </row>
    <row r="5833" spans="1:6" x14ac:dyDescent="0.25">
      <c r="A5833" s="10"/>
      <c r="B5833" s="10"/>
      <c r="C5833" s="59"/>
      <c r="D5833" s="87"/>
      <c r="E5833" s="89"/>
      <c r="F5833" s="89"/>
    </row>
    <row r="5834" spans="1:6" x14ac:dyDescent="0.25">
      <c r="A5834" s="10"/>
      <c r="B5834" s="10"/>
      <c r="C5834" s="59"/>
      <c r="D5834" s="87"/>
      <c r="E5834" s="89"/>
      <c r="F5834" s="89"/>
    </row>
    <row r="5835" spans="1:6" x14ac:dyDescent="0.25">
      <c r="A5835" s="10"/>
      <c r="B5835" s="10"/>
      <c r="C5835" s="59"/>
      <c r="D5835" s="87"/>
      <c r="E5835" s="89"/>
      <c r="F5835" s="89"/>
    </row>
    <row r="5836" spans="1:6" x14ac:dyDescent="0.25">
      <c r="A5836" s="10"/>
      <c r="B5836" s="10"/>
      <c r="C5836" s="59"/>
      <c r="D5836" s="87"/>
      <c r="E5836" s="89"/>
      <c r="F5836" s="89"/>
    </row>
    <row r="5837" spans="1:6" x14ac:dyDescent="0.25">
      <c r="A5837" s="10"/>
      <c r="B5837" s="10"/>
      <c r="C5837" s="59"/>
      <c r="D5837" s="87"/>
      <c r="E5837" s="89"/>
      <c r="F5837" s="89"/>
    </row>
    <row r="5838" spans="1:6" x14ac:dyDescent="0.25">
      <c r="A5838" s="10"/>
      <c r="B5838" s="10"/>
      <c r="C5838" s="59"/>
      <c r="D5838" s="87"/>
      <c r="E5838" s="89"/>
      <c r="F5838" s="89"/>
    </row>
    <row r="5839" spans="1:6" x14ac:dyDescent="0.25">
      <c r="A5839" s="10"/>
      <c r="B5839" s="10"/>
      <c r="C5839" s="59"/>
      <c r="D5839" s="87"/>
      <c r="E5839" s="89"/>
      <c r="F5839" s="89"/>
    </row>
    <row r="5840" spans="1:6" x14ac:dyDescent="0.25">
      <c r="A5840" s="10"/>
      <c r="B5840" s="10"/>
      <c r="C5840" s="59"/>
      <c r="D5840" s="87"/>
      <c r="E5840" s="89"/>
      <c r="F5840" s="89"/>
    </row>
    <row r="5841" spans="1:6" x14ac:dyDescent="0.25">
      <c r="A5841" s="10"/>
      <c r="B5841" s="10"/>
      <c r="C5841" s="59"/>
      <c r="D5841" s="87"/>
      <c r="E5841" s="89"/>
      <c r="F5841" s="89"/>
    </row>
    <row r="5842" spans="1:6" x14ac:dyDescent="0.25">
      <c r="A5842" s="10"/>
      <c r="B5842" s="10"/>
      <c r="C5842" s="59"/>
      <c r="D5842" s="87"/>
      <c r="E5842" s="89"/>
      <c r="F5842" s="89"/>
    </row>
    <row r="5843" spans="1:6" x14ac:dyDescent="0.25">
      <c r="A5843" s="10"/>
      <c r="B5843" s="10"/>
      <c r="C5843" s="59"/>
      <c r="D5843" s="87"/>
      <c r="E5843" s="89"/>
      <c r="F5843" s="89"/>
    </row>
    <row r="5844" spans="1:6" x14ac:dyDescent="0.25">
      <c r="A5844" s="10"/>
      <c r="B5844" s="10"/>
      <c r="C5844" s="59"/>
      <c r="D5844" s="87"/>
      <c r="E5844" s="89"/>
      <c r="F5844" s="89"/>
    </row>
    <row r="5845" spans="1:6" x14ac:dyDescent="0.25">
      <c r="A5845" s="10"/>
      <c r="B5845" s="10"/>
      <c r="C5845" s="59"/>
      <c r="D5845" s="87"/>
      <c r="E5845" s="89"/>
      <c r="F5845" s="89"/>
    </row>
    <row r="5846" spans="1:6" x14ac:dyDescent="0.25">
      <c r="A5846" s="10"/>
      <c r="B5846" s="10"/>
      <c r="C5846" s="59"/>
      <c r="D5846" s="87"/>
      <c r="E5846" s="89"/>
      <c r="F5846" s="89"/>
    </row>
    <row r="5847" spans="1:6" x14ac:dyDescent="0.25">
      <c r="A5847" s="10"/>
      <c r="B5847" s="10"/>
      <c r="C5847" s="59"/>
      <c r="D5847" s="87"/>
      <c r="E5847" s="89"/>
      <c r="F5847" s="89"/>
    </row>
    <row r="5848" spans="1:6" x14ac:dyDescent="0.25">
      <c r="A5848" s="10"/>
      <c r="B5848" s="10"/>
      <c r="C5848" s="59"/>
      <c r="D5848" s="87"/>
      <c r="E5848" s="89"/>
      <c r="F5848" s="89"/>
    </row>
    <row r="5849" spans="1:6" x14ac:dyDescent="0.25">
      <c r="A5849" s="10"/>
      <c r="B5849" s="10"/>
      <c r="C5849" s="59"/>
      <c r="D5849" s="87"/>
      <c r="E5849" s="89"/>
      <c r="F5849" s="89"/>
    </row>
    <row r="5850" spans="1:6" x14ac:dyDescent="0.25">
      <c r="A5850" s="10"/>
      <c r="B5850" s="10"/>
      <c r="C5850" s="59"/>
      <c r="D5850" s="87"/>
      <c r="E5850" s="89"/>
      <c r="F5850" s="89"/>
    </row>
    <row r="5851" spans="1:6" x14ac:dyDescent="0.25">
      <c r="A5851" s="10"/>
      <c r="B5851" s="10"/>
      <c r="C5851" s="59"/>
      <c r="D5851" s="87"/>
      <c r="E5851" s="89"/>
      <c r="F5851" s="89"/>
    </row>
    <row r="5852" spans="1:6" x14ac:dyDescent="0.25">
      <c r="A5852" s="10"/>
      <c r="B5852" s="10"/>
      <c r="C5852" s="59"/>
      <c r="D5852" s="87"/>
      <c r="E5852" s="89"/>
      <c r="F5852" s="89"/>
    </row>
    <row r="5853" spans="1:6" x14ac:dyDescent="0.25">
      <c r="A5853" s="10"/>
      <c r="B5853" s="10"/>
      <c r="C5853" s="59"/>
      <c r="D5853" s="87"/>
      <c r="E5853" s="89"/>
      <c r="F5853" s="89"/>
    </row>
    <row r="5854" spans="1:6" x14ac:dyDescent="0.25">
      <c r="A5854" s="10"/>
      <c r="B5854" s="10"/>
      <c r="C5854" s="59"/>
      <c r="D5854" s="87"/>
      <c r="E5854" s="89"/>
      <c r="F5854" s="89"/>
    </row>
    <row r="5855" spans="1:6" x14ac:dyDescent="0.25">
      <c r="A5855" s="10"/>
      <c r="B5855" s="10"/>
      <c r="C5855" s="59"/>
      <c r="D5855" s="87"/>
      <c r="E5855" s="89"/>
      <c r="F5855" s="89"/>
    </row>
    <row r="5856" spans="1:6" x14ac:dyDescent="0.25">
      <c r="A5856" s="10"/>
      <c r="B5856" s="10"/>
      <c r="C5856" s="59"/>
      <c r="D5856" s="87"/>
      <c r="E5856" s="89"/>
      <c r="F5856" s="89"/>
    </row>
    <row r="5857" spans="1:6" x14ac:dyDescent="0.25">
      <c r="A5857" s="10"/>
      <c r="B5857" s="10"/>
      <c r="C5857" s="59"/>
      <c r="D5857" s="87"/>
      <c r="E5857" s="89"/>
      <c r="F5857" s="89"/>
    </row>
    <row r="5858" spans="1:6" x14ac:dyDescent="0.25">
      <c r="A5858" s="10"/>
      <c r="B5858" s="10"/>
      <c r="C5858" s="59"/>
      <c r="D5858" s="87"/>
      <c r="E5858" s="89"/>
      <c r="F5858" s="89"/>
    </row>
    <row r="5859" spans="1:6" x14ac:dyDescent="0.25">
      <c r="A5859" s="10"/>
      <c r="B5859" s="10"/>
      <c r="C5859" s="59"/>
      <c r="D5859" s="87"/>
      <c r="E5859" s="89"/>
      <c r="F5859" s="89"/>
    </row>
    <row r="5860" spans="1:6" x14ac:dyDescent="0.25">
      <c r="A5860" s="10"/>
      <c r="B5860" s="10"/>
      <c r="C5860" s="59"/>
      <c r="D5860" s="87"/>
      <c r="E5860" s="89"/>
      <c r="F5860" s="89"/>
    </row>
    <row r="5861" spans="1:6" x14ac:dyDescent="0.25">
      <c r="A5861" s="10"/>
      <c r="B5861" s="10"/>
      <c r="C5861" s="59"/>
      <c r="D5861" s="87"/>
      <c r="E5861" s="89"/>
      <c r="F5861" s="89"/>
    </row>
    <row r="5862" spans="1:6" x14ac:dyDescent="0.25">
      <c r="A5862" s="10"/>
      <c r="B5862" s="10"/>
      <c r="C5862" s="59"/>
      <c r="D5862" s="87"/>
      <c r="E5862" s="89"/>
      <c r="F5862" s="89"/>
    </row>
    <row r="5863" spans="1:6" x14ac:dyDescent="0.25">
      <c r="A5863" s="10"/>
      <c r="B5863" s="10"/>
      <c r="C5863" s="59"/>
      <c r="D5863" s="87"/>
      <c r="E5863" s="89"/>
      <c r="F5863" s="89"/>
    </row>
    <row r="5864" spans="1:6" x14ac:dyDescent="0.25">
      <c r="A5864" s="10"/>
      <c r="B5864" s="10"/>
      <c r="C5864" s="59"/>
      <c r="D5864" s="87"/>
      <c r="E5864" s="89"/>
      <c r="F5864" s="89"/>
    </row>
    <row r="5865" spans="1:6" x14ac:dyDescent="0.25">
      <c r="A5865" s="10"/>
      <c r="B5865" s="10"/>
      <c r="C5865" s="59"/>
      <c r="D5865" s="87"/>
      <c r="E5865" s="89"/>
      <c r="F5865" s="89"/>
    </row>
    <row r="5866" spans="1:6" x14ac:dyDescent="0.25">
      <c r="A5866" s="10"/>
      <c r="B5866" s="10"/>
      <c r="C5866" s="59"/>
      <c r="D5866" s="87"/>
      <c r="E5866" s="89"/>
      <c r="F5866" s="89"/>
    </row>
    <row r="5867" spans="1:6" x14ac:dyDescent="0.25">
      <c r="A5867" s="10"/>
      <c r="B5867" s="10"/>
      <c r="C5867" s="59"/>
      <c r="D5867" s="87"/>
      <c r="E5867" s="89"/>
      <c r="F5867" s="89"/>
    </row>
    <row r="5868" spans="1:6" x14ac:dyDescent="0.25">
      <c r="A5868" s="10"/>
      <c r="B5868" s="10"/>
      <c r="C5868" s="59"/>
      <c r="D5868" s="87"/>
      <c r="E5868" s="89"/>
      <c r="F5868" s="89"/>
    </row>
    <row r="5869" spans="1:6" x14ac:dyDescent="0.25">
      <c r="A5869" s="10"/>
      <c r="B5869" s="10"/>
      <c r="C5869" s="59"/>
      <c r="D5869" s="87"/>
      <c r="E5869" s="89"/>
      <c r="F5869" s="89"/>
    </row>
    <row r="5870" spans="1:6" x14ac:dyDescent="0.25">
      <c r="A5870" s="10"/>
      <c r="B5870" s="10"/>
      <c r="C5870" s="59"/>
      <c r="D5870" s="87"/>
      <c r="E5870" s="89"/>
      <c r="F5870" s="89"/>
    </row>
    <row r="5871" spans="1:6" x14ac:dyDescent="0.25">
      <c r="A5871" s="10"/>
      <c r="B5871" s="10"/>
      <c r="C5871" s="59"/>
      <c r="D5871" s="87"/>
      <c r="E5871" s="89"/>
      <c r="F5871" s="89"/>
    </row>
    <row r="5872" spans="1:6" x14ac:dyDescent="0.25">
      <c r="A5872" s="10"/>
      <c r="B5872" s="10"/>
      <c r="C5872" s="59"/>
      <c r="D5872" s="87"/>
      <c r="E5872" s="89"/>
      <c r="F5872" s="89"/>
    </row>
    <row r="5873" spans="1:6" x14ac:dyDescent="0.25">
      <c r="A5873" s="10"/>
      <c r="B5873" s="10"/>
      <c r="C5873" s="59"/>
      <c r="D5873" s="87"/>
      <c r="E5873" s="89"/>
      <c r="F5873" s="89"/>
    </row>
    <row r="5874" spans="1:6" x14ac:dyDescent="0.25">
      <c r="A5874" s="10"/>
      <c r="B5874" s="10"/>
      <c r="C5874" s="59"/>
      <c r="D5874" s="87"/>
      <c r="E5874" s="89"/>
      <c r="F5874" s="89"/>
    </row>
    <row r="5875" spans="1:6" x14ac:dyDescent="0.25">
      <c r="A5875" s="10"/>
      <c r="B5875" s="10"/>
      <c r="C5875" s="59"/>
      <c r="D5875" s="87"/>
      <c r="E5875" s="89"/>
      <c r="F5875" s="89"/>
    </row>
    <row r="5876" spans="1:6" x14ac:dyDescent="0.25">
      <c r="A5876" s="10"/>
      <c r="B5876" s="10"/>
      <c r="C5876" s="59"/>
      <c r="D5876" s="87"/>
      <c r="E5876" s="89"/>
      <c r="F5876" s="89"/>
    </row>
    <row r="5877" spans="1:6" x14ac:dyDescent="0.25">
      <c r="A5877" s="10"/>
      <c r="B5877" s="10"/>
      <c r="C5877" s="59"/>
      <c r="D5877" s="87"/>
      <c r="E5877" s="89"/>
      <c r="F5877" s="89"/>
    </row>
    <row r="5878" spans="1:6" x14ac:dyDescent="0.25">
      <c r="A5878" s="10"/>
      <c r="B5878" s="10"/>
      <c r="C5878" s="59"/>
      <c r="D5878" s="87"/>
      <c r="E5878" s="89"/>
      <c r="F5878" s="89"/>
    </row>
    <row r="5879" spans="1:6" x14ac:dyDescent="0.25">
      <c r="A5879" s="10"/>
      <c r="B5879" s="10"/>
      <c r="C5879" s="59"/>
      <c r="D5879" s="87"/>
      <c r="E5879" s="89"/>
      <c r="F5879" s="89"/>
    </row>
    <row r="5880" spans="1:6" x14ac:dyDescent="0.25">
      <c r="A5880" s="10"/>
      <c r="B5880" s="10"/>
      <c r="C5880" s="59"/>
      <c r="D5880" s="87"/>
      <c r="E5880" s="89"/>
      <c r="F5880" s="89"/>
    </row>
    <row r="5881" spans="1:6" x14ac:dyDescent="0.25">
      <c r="A5881" s="10"/>
      <c r="B5881" s="10"/>
      <c r="C5881" s="59"/>
      <c r="D5881" s="87"/>
      <c r="E5881" s="89"/>
      <c r="F5881" s="89"/>
    </row>
    <row r="5882" spans="1:6" x14ac:dyDescent="0.25">
      <c r="A5882" s="10"/>
      <c r="B5882" s="10"/>
      <c r="C5882" s="59"/>
      <c r="D5882" s="87"/>
      <c r="E5882" s="89"/>
      <c r="F5882" s="89"/>
    </row>
    <row r="5883" spans="1:6" x14ac:dyDescent="0.25">
      <c r="A5883" s="10"/>
      <c r="B5883" s="10"/>
      <c r="C5883" s="59"/>
      <c r="D5883" s="87"/>
      <c r="E5883" s="89"/>
      <c r="F5883" s="89"/>
    </row>
    <row r="5884" spans="1:6" x14ac:dyDescent="0.25">
      <c r="A5884" s="10"/>
      <c r="B5884" s="10"/>
      <c r="C5884" s="59"/>
      <c r="D5884" s="87"/>
      <c r="E5884" s="89"/>
      <c r="F5884" s="89"/>
    </row>
    <row r="5885" spans="1:6" x14ac:dyDescent="0.25">
      <c r="A5885" s="10"/>
      <c r="B5885" s="10"/>
      <c r="C5885" s="59"/>
      <c r="D5885" s="87"/>
      <c r="E5885" s="89"/>
      <c r="F5885" s="89"/>
    </row>
    <row r="5886" spans="1:6" x14ac:dyDescent="0.25">
      <c r="A5886" s="10"/>
      <c r="B5886" s="10"/>
      <c r="C5886" s="59"/>
      <c r="D5886" s="87"/>
      <c r="E5886" s="89"/>
      <c r="F5886" s="89"/>
    </row>
    <row r="5887" spans="1:6" x14ac:dyDescent="0.25">
      <c r="A5887" s="10"/>
      <c r="B5887" s="10"/>
      <c r="C5887" s="59"/>
      <c r="D5887" s="87"/>
      <c r="E5887" s="89"/>
      <c r="F5887" s="89"/>
    </row>
    <row r="5888" spans="1:6" x14ac:dyDescent="0.25">
      <c r="A5888" s="10"/>
      <c r="B5888" s="10"/>
      <c r="C5888" s="59"/>
      <c r="D5888" s="87"/>
      <c r="E5888" s="89"/>
      <c r="F5888" s="89"/>
    </row>
    <row r="5889" spans="1:6" x14ac:dyDescent="0.25">
      <c r="A5889" s="10"/>
      <c r="B5889" s="10"/>
      <c r="C5889" s="59"/>
      <c r="D5889" s="87"/>
      <c r="E5889" s="89"/>
      <c r="F5889" s="89"/>
    </row>
    <row r="5890" spans="1:6" x14ac:dyDescent="0.25">
      <c r="A5890" s="10"/>
      <c r="B5890" s="10"/>
      <c r="C5890" s="59"/>
      <c r="D5890" s="87"/>
      <c r="E5890" s="89"/>
      <c r="F5890" s="89"/>
    </row>
    <row r="5891" spans="1:6" x14ac:dyDescent="0.25">
      <c r="A5891" s="10"/>
      <c r="B5891" s="10"/>
      <c r="C5891" s="59"/>
      <c r="D5891" s="87"/>
      <c r="E5891" s="89"/>
      <c r="F5891" s="89"/>
    </row>
    <row r="5892" spans="1:6" x14ac:dyDescent="0.25">
      <c r="A5892" s="10"/>
      <c r="B5892" s="10"/>
      <c r="C5892" s="59"/>
      <c r="D5892" s="87"/>
      <c r="E5892" s="89"/>
      <c r="F5892" s="89"/>
    </row>
    <row r="5893" spans="1:6" x14ac:dyDescent="0.25">
      <c r="A5893" s="10"/>
      <c r="B5893" s="10"/>
      <c r="C5893" s="59"/>
      <c r="D5893" s="87"/>
      <c r="E5893" s="89"/>
      <c r="F5893" s="89"/>
    </row>
    <row r="5894" spans="1:6" x14ac:dyDescent="0.25">
      <c r="A5894" s="10"/>
      <c r="B5894" s="10"/>
      <c r="C5894" s="59"/>
      <c r="D5894" s="87"/>
      <c r="E5894" s="89"/>
      <c r="F5894" s="89"/>
    </row>
    <row r="5895" spans="1:6" x14ac:dyDescent="0.25">
      <c r="A5895" s="10"/>
      <c r="B5895" s="10"/>
      <c r="C5895" s="59"/>
      <c r="D5895" s="87"/>
      <c r="E5895" s="89"/>
      <c r="F5895" s="89"/>
    </row>
    <row r="5896" spans="1:6" x14ac:dyDescent="0.25">
      <c r="A5896" s="10"/>
      <c r="B5896" s="10"/>
      <c r="C5896" s="59"/>
      <c r="D5896" s="87"/>
      <c r="E5896" s="89"/>
      <c r="F5896" s="89"/>
    </row>
    <row r="5897" spans="1:6" x14ac:dyDescent="0.25">
      <c r="A5897" s="10"/>
      <c r="B5897" s="10"/>
      <c r="C5897" s="59"/>
      <c r="D5897" s="87"/>
      <c r="E5897" s="89"/>
      <c r="F5897" s="89"/>
    </row>
    <row r="5898" spans="1:6" x14ac:dyDescent="0.25">
      <c r="A5898" s="10"/>
      <c r="B5898" s="10"/>
      <c r="C5898" s="59"/>
      <c r="D5898" s="87"/>
      <c r="E5898" s="89"/>
      <c r="F5898" s="89"/>
    </row>
    <row r="5899" spans="1:6" x14ac:dyDescent="0.25">
      <c r="A5899" s="10"/>
      <c r="B5899" s="10"/>
      <c r="C5899" s="59"/>
      <c r="D5899" s="87"/>
      <c r="E5899" s="89"/>
      <c r="F5899" s="89"/>
    </row>
    <row r="5900" spans="1:6" x14ac:dyDescent="0.25">
      <c r="A5900" s="10"/>
      <c r="B5900" s="10"/>
      <c r="C5900" s="59"/>
      <c r="D5900" s="87"/>
      <c r="E5900" s="89"/>
      <c r="F5900" s="89"/>
    </row>
    <row r="5901" spans="1:6" x14ac:dyDescent="0.25">
      <c r="A5901" s="10"/>
      <c r="B5901" s="10"/>
      <c r="C5901" s="59"/>
      <c r="D5901" s="87"/>
      <c r="E5901" s="89"/>
      <c r="F5901" s="89"/>
    </row>
    <row r="5902" spans="1:6" x14ac:dyDescent="0.25">
      <c r="A5902" s="10"/>
      <c r="B5902" s="10"/>
      <c r="C5902" s="59"/>
      <c r="D5902" s="87"/>
      <c r="E5902" s="89"/>
      <c r="F5902" s="89"/>
    </row>
    <row r="5903" spans="1:6" x14ac:dyDescent="0.25">
      <c r="A5903" s="10"/>
      <c r="B5903" s="10"/>
      <c r="C5903" s="59"/>
      <c r="D5903" s="87"/>
      <c r="E5903" s="89"/>
      <c r="F5903" s="89"/>
    </row>
    <row r="5904" spans="1:6" x14ac:dyDescent="0.25">
      <c r="A5904" s="10"/>
      <c r="B5904" s="10"/>
      <c r="C5904" s="59"/>
      <c r="D5904" s="87"/>
      <c r="E5904" s="89"/>
      <c r="F5904" s="89"/>
    </row>
    <row r="5905" spans="1:6" x14ac:dyDescent="0.25">
      <c r="A5905" s="10"/>
      <c r="B5905" s="10"/>
      <c r="C5905" s="59"/>
      <c r="D5905" s="87"/>
      <c r="E5905" s="89"/>
      <c r="F5905" s="89"/>
    </row>
    <row r="5906" spans="1:6" x14ac:dyDescent="0.25">
      <c r="A5906" s="10"/>
      <c r="B5906" s="10"/>
      <c r="C5906" s="59"/>
      <c r="D5906" s="87"/>
      <c r="E5906" s="89"/>
      <c r="F5906" s="89"/>
    </row>
    <row r="5907" spans="1:6" x14ac:dyDescent="0.25">
      <c r="A5907" s="10"/>
      <c r="B5907" s="10"/>
      <c r="C5907" s="59"/>
      <c r="D5907" s="87"/>
      <c r="E5907" s="89"/>
      <c r="F5907" s="89"/>
    </row>
    <row r="5908" spans="1:6" x14ac:dyDescent="0.25">
      <c r="A5908" s="10"/>
      <c r="B5908" s="10"/>
      <c r="C5908" s="59"/>
      <c r="D5908" s="87"/>
      <c r="E5908" s="89"/>
      <c r="F5908" s="89"/>
    </row>
    <row r="5909" spans="1:6" x14ac:dyDescent="0.25">
      <c r="A5909" s="10"/>
      <c r="B5909" s="10"/>
      <c r="C5909" s="59"/>
      <c r="D5909" s="87"/>
      <c r="E5909" s="89"/>
      <c r="F5909" s="89"/>
    </row>
    <row r="5910" spans="1:6" x14ac:dyDescent="0.25">
      <c r="A5910" s="10"/>
      <c r="B5910" s="10"/>
      <c r="C5910" s="59"/>
      <c r="D5910" s="87"/>
      <c r="E5910" s="89"/>
      <c r="F5910" s="89"/>
    </row>
    <row r="5911" spans="1:6" x14ac:dyDescent="0.25">
      <c r="A5911" s="10"/>
      <c r="B5911" s="10"/>
      <c r="C5911" s="59"/>
      <c r="D5911" s="87"/>
      <c r="E5911" s="89"/>
      <c r="F5911" s="89"/>
    </row>
    <row r="5912" spans="1:6" x14ac:dyDescent="0.25">
      <c r="A5912" s="10"/>
      <c r="B5912" s="10"/>
      <c r="C5912" s="59"/>
      <c r="D5912" s="87"/>
      <c r="E5912" s="89"/>
      <c r="F5912" s="89"/>
    </row>
    <row r="5913" spans="1:6" x14ac:dyDescent="0.25">
      <c r="A5913" s="10"/>
      <c r="B5913" s="10"/>
      <c r="C5913" s="59"/>
      <c r="D5913" s="87"/>
      <c r="E5913" s="89"/>
      <c r="F5913" s="89"/>
    </row>
    <row r="5914" spans="1:6" x14ac:dyDescent="0.25">
      <c r="A5914" s="10"/>
      <c r="B5914" s="10"/>
      <c r="C5914" s="59"/>
      <c r="D5914" s="87"/>
      <c r="E5914" s="89"/>
      <c r="F5914" s="89"/>
    </row>
    <row r="5915" spans="1:6" x14ac:dyDescent="0.25">
      <c r="A5915" s="10"/>
      <c r="B5915" s="10"/>
      <c r="C5915" s="59"/>
      <c r="D5915" s="87"/>
      <c r="E5915" s="89"/>
      <c r="F5915" s="89"/>
    </row>
    <row r="5916" spans="1:6" x14ac:dyDescent="0.25">
      <c r="A5916" s="10"/>
      <c r="B5916" s="10"/>
      <c r="C5916" s="59"/>
      <c r="D5916" s="87"/>
      <c r="E5916" s="89"/>
      <c r="F5916" s="89"/>
    </row>
    <row r="5917" spans="1:6" x14ac:dyDescent="0.25">
      <c r="A5917" s="10"/>
      <c r="B5917" s="10"/>
      <c r="C5917" s="59"/>
      <c r="D5917" s="87"/>
      <c r="E5917" s="89"/>
      <c r="F5917" s="89"/>
    </row>
    <row r="5918" spans="1:6" x14ac:dyDescent="0.25">
      <c r="A5918" s="10"/>
      <c r="B5918" s="10"/>
      <c r="C5918" s="59"/>
      <c r="D5918" s="87"/>
      <c r="E5918" s="89"/>
      <c r="F5918" s="89"/>
    </row>
    <row r="5919" spans="1:6" x14ac:dyDescent="0.25">
      <c r="A5919" s="10"/>
      <c r="B5919" s="10"/>
      <c r="C5919" s="59"/>
      <c r="D5919" s="87"/>
      <c r="E5919" s="89"/>
      <c r="F5919" s="89"/>
    </row>
    <row r="5920" spans="1:6" x14ac:dyDescent="0.25">
      <c r="A5920" s="10"/>
      <c r="B5920" s="10"/>
      <c r="C5920" s="59"/>
      <c r="D5920" s="87"/>
      <c r="E5920" s="89"/>
      <c r="F5920" s="89"/>
    </row>
    <row r="5921" spans="1:6" x14ac:dyDescent="0.25">
      <c r="A5921" s="10"/>
      <c r="B5921" s="10"/>
      <c r="C5921" s="59"/>
      <c r="D5921" s="87"/>
      <c r="E5921" s="89"/>
      <c r="F5921" s="89"/>
    </row>
    <row r="5922" spans="1:6" x14ac:dyDescent="0.25">
      <c r="A5922" s="10"/>
      <c r="B5922" s="10"/>
      <c r="C5922" s="59"/>
      <c r="D5922" s="87"/>
      <c r="E5922" s="89"/>
      <c r="F5922" s="89"/>
    </row>
    <row r="5923" spans="1:6" x14ac:dyDescent="0.25">
      <c r="A5923" s="10"/>
      <c r="B5923" s="10"/>
      <c r="C5923" s="59"/>
      <c r="D5923" s="87"/>
      <c r="E5923" s="89"/>
      <c r="F5923" s="89"/>
    </row>
    <row r="5924" spans="1:6" x14ac:dyDescent="0.25">
      <c r="A5924" s="10"/>
      <c r="B5924" s="10"/>
      <c r="C5924" s="59"/>
      <c r="D5924" s="87"/>
      <c r="E5924" s="89"/>
      <c r="F5924" s="89"/>
    </row>
    <row r="5925" spans="1:6" x14ac:dyDescent="0.25">
      <c r="A5925" s="10"/>
      <c r="B5925" s="10"/>
      <c r="C5925" s="59"/>
      <c r="D5925" s="87"/>
      <c r="E5925" s="89"/>
      <c r="F5925" s="89"/>
    </row>
    <row r="5926" spans="1:6" x14ac:dyDescent="0.25">
      <c r="A5926" s="10"/>
      <c r="B5926" s="10"/>
      <c r="C5926" s="59"/>
      <c r="D5926" s="87"/>
      <c r="E5926" s="89"/>
      <c r="F5926" s="89"/>
    </row>
    <row r="5927" spans="1:6" x14ac:dyDescent="0.25">
      <c r="A5927" s="10"/>
      <c r="B5927" s="10"/>
      <c r="C5927" s="59"/>
      <c r="D5927" s="87"/>
      <c r="E5927" s="89"/>
      <c r="F5927" s="89"/>
    </row>
    <row r="5928" spans="1:6" x14ac:dyDescent="0.25">
      <c r="A5928" s="10"/>
      <c r="B5928" s="10"/>
      <c r="C5928" s="59"/>
      <c r="D5928" s="87"/>
      <c r="E5928" s="89"/>
      <c r="F5928" s="89"/>
    </row>
    <row r="5929" spans="1:6" x14ac:dyDescent="0.25">
      <c r="A5929" s="10"/>
      <c r="B5929" s="10"/>
      <c r="C5929" s="59"/>
      <c r="D5929" s="87"/>
      <c r="E5929" s="89"/>
      <c r="F5929" s="89"/>
    </row>
    <row r="5930" spans="1:6" x14ac:dyDescent="0.25">
      <c r="A5930" s="10"/>
      <c r="B5930" s="10"/>
      <c r="C5930" s="59"/>
      <c r="D5930" s="87"/>
      <c r="E5930" s="89"/>
      <c r="F5930" s="89"/>
    </row>
    <row r="5931" spans="1:6" x14ac:dyDescent="0.25">
      <c r="A5931" s="10"/>
      <c r="B5931" s="10"/>
      <c r="C5931" s="59"/>
      <c r="D5931" s="87"/>
      <c r="E5931" s="89"/>
      <c r="F5931" s="89"/>
    </row>
    <row r="5932" spans="1:6" x14ac:dyDescent="0.25">
      <c r="A5932" s="10"/>
      <c r="B5932" s="10"/>
      <c r="C5932" s="59"/>
      <c r="D5932" s="87"/>
      <c r="E5932" s="89"/>
      <c r="F5932" s="89"/>
    </row>
    <row r="5933" spans="1:6" x14ac:dyDescent="0.25">
      <c r="A5933" s="10"/>
      <c r="B5933" s="10"/>
      <c r="C5933" s="59"/>
      <c r="D5933" s="87"/>
      <c r="E5933" s="89"/>
      <c r="F5933" s="89"/>
    </row>
    <row r="5934" spans="1:6" x14ac:dyDescent="0.25">
      <c r="A5934" s="10"/>
      <c r="B5934" s="10"/>
      <c r="C5934" s="59"/>
      <c r="D5934" s="87"/>
      <c r="E5934" s="89"/>
      <c r="F5934" s="89"/>
    </row>
    <row r="5935" spans="1:6" x14ac:dyDescent="0.25">
      <c r="A5935" s="10"/>
      <c r="B5935" s="10"/>
      <c r="C5935" s="59"/>
      <c r="D5935" s="87"/>
      <c r="E5935" s="89"/>
      <c r="F5935" s="89"/>
    </row>
    <row r="5936" spans="1:6" x14ac:dyDescent="0.25">
      <c r="A5936" s="10"/>
      <c r="B5936" s="10"/>
      <c r="C5936" s="59"/>
      <c r="D5936" s="87"/>
      <c r="E5936" s="89"/>
      <c r="F5936" s="89"/>
    </row>
    <row r="5937" spans="1:6" x14ac:dyDescent="0.25">
      <c r="A5937" s="10"/>
      <c r="B5937" s="10"/>
      <c r="C5937" s="59"/>
      <c r="D5937" s="87"/>
      <c r="E5937" s="89"/>
      <c r="F5937" s="89"/>
    </row>
    <row r="5938" spans="1:6" x14ac:dyDescent="0.25">
      <c r="A5938" s="10"/>
      <c r="B5938" s="10"/>
      <c r="C5938" s="59"/>
      <c r="D5938" s="87"/>
      <c r="E5938" s="89"/>
      <c r="F5938" s="89"/>
    </row>
    <row r="5939" spans="1:6" x14ac:dyDescent="0.25">
      <c r="A5939" s="10"/>
      <c r="B5939" s="10"/>
      <c r="C5939" s="59"/>
      <c r="D5939" s="87"/>
      <c r="E5939" s="89"/>
      <c r="F5939" s="89"/>
    </row>
    <row r="5940" spans="1:6" x14ac:dyDescent="0.25">
      <c r="A5940" s="10"/>
      <c r="B5940" s="10"/>
      <c r="C5940" s="59"/>
      <c r="D5940" s="87"/>
      <c r="E5940" s="89"/>
      <c r="F5940" s="89"/>
    </row>
    <row r="5941" spans="1:6" x14ac:dyDescent="0.25">
      <c r="A5941" s="10"/>
      <c r="B5941" s="10"/>
      <c r="C5941" s="59"/>
      <c r="D5941" s="87"/>
      <c r="E5941" s="89"/>
      <c r="F5941" s="89"/>
    </row>
    <row r="5942" spans="1:6" x14ac:dyDescent="0.25">
      <c r="A5942" s="10"/>
      <c r="B5942" s="10"/>
      <c r="C5942" s="59"/>
      <c r="D5942" s="87"/>
      <c r="E5942" s="89"/>
      <c r="F5942" s="89"/>
    </row>
    <row r="5943" spans="1:6" x14ac:dyDescent="0.25">
      <c r="A5943" s="10"/>
      <c r="B5943" s="10"/>
      <c r="C5943" s="59"/>
      <c r="D5943" s="87"/>
      <c r="E5943" s="89"/>
      <c r="F5943" s="89"/>
    </row>
    <row r="5944" spans="1:6" x14ac:dyDescent="0.25">
      <c r="A5944" s="10"/>
      <c r="B5944" s="10"/>
      <c r="C5944" s="59"/>
      <c r="D5944" s="87"/>
      <c r="E5944" s="89"/>
      <c r="F5944" s="89"/>
    </row>
    <row r="5945" spans="1:6" x14ac:dyDescent="0.25">
      <c r="A5945" s="10"/>
      <c r="B5945" s="10"/>
      <c r="C5945" s="59"/>
      <c r="D5945" s="87"/>
      <c r="E5945" s="89"/>
      <c r="F5945" s="89"/>
    </row>
    <row r="5946" spans="1:6" x14ac:dyDescent="0.25">
      <c r="A5946" s="10"/>
      <c r="B5946" s="10"/>
      <c r="C5946" s="59"/>
      <c r="D5946" s="87"/>
      <c r="E5946" s="89"/>
      <c r="F5946" s="89"/>
    </row>
    <row r="5947" spans="1:6" x14ac:dyDescent="0.25">
      <c r="A5947" s="10"/>
      <c r="B5947" s="10"/>
      <c r="C5947" s="59"/>
      <c r="D5947" s="87"/>
      <c r="E5947" s="89"/>
      <c r="F5947" s="89"/>
    </row>
    <row r="5948" spans="1:6" x14ac:dyDescent="0.25">
      <c r="A5948" s="10"/>
      <c r="B5948" s="10"/>
      <c r="C5948" s="59"/>
      <c r="D5948" s="87"/>
      <c r="E5948" s="89"/>
      <c r="F5948" s="89"/>
    </row>
    <row r="5949" spans="1:6" x14ac:dyDescent="0.25">
      <c r="A5949" s="10"/>
      <c r="B5949" s="10"/>
      <c r="C5949" s="59"/>
      <c r="D5949" s="87"/>
      <c r="E5949" s="89"/>
      <c r="F5949" s="89"/>
    </row>
    <row r="5950" spans="1:6" x14ac:dyDescent="0.25">
      <c r="A5950" s="10"/>
      <c r="B5950" s="10"/>
      <c r="C5950" s="59"/>
      <c r="D5950" s="87"/>
      <c r="E5950" s="89"/>
      <c r="F5950" s="89"/>
    </row>
    <row r="5951" spans="1:6" x14ac:dyDescent="0.25">
      <c r="A5951" s="10"/>
      <c r="B5951" s="10"/>
      <c r="C5951" s="59"/>
      <c r="D5951" s="87"/>
      <c r="E5951" s="89"/>
      <c r="F5951" s="89"/>
    </row>
    <row r="5952" spans="1:6" x14ac:dyDescent="0.25">
      <c r="A5952" s="10"/>
      <c r="B5952" s="10"/>
      <c r="C5952" s="59"/>
      <c r="D5952" s="87"/>
      <c r="E5952" s="89"/>
      <c r="F5952" s="89"/>
    </row>
    <row r="5953" spans="1:6" x14ac:dyDescent="0.25">
      <c r="A5953" s="10"/>
      <c r="B5953" s="10"/>
      <c r="C5953" s="59"/>
      <c r="D5953" s="87"/>
      <c r="E5953" s="89"/>
      <c r="F5953" s="89"/>
    </row>
    <row r="5954" spans="1:6" x14ac:dyDescent="0.25">
      <c r="A5954" s="10"/>
      <c r="B5954" s="10"/>
      <c r="C5954" s="59"/>
      <c r="D5954" s="87"/>
      <c r="E5954" s="89"/>
      <c r="F5954" s="89"/>
    </row>
    <row r="5955" spans="1:6" x14ac:dyDescent="0.25">
      <c r="A5955" s="10"/>
      <c r="B5955" s="10"/>
      <c r="C5955" s="59"/>
      <c r="D5955" s="87"/>
      <c r="E5955" s="89"/>
      <c r="F5955" s="89"/>
    </row>
    <row r="5956" spans="1:6" x14ac:dyDescent="0.25">
      <c r="A5956" s="10"/>
      <c r="B5956" s="10"/>
      <c r="C5956" s="59"/>
      <c r="D5956" s="87"/>
      <c r="E5956" s="89"/>
      <c r="F5956" s="89"/>
    </row>
    <row r="5957" spans="1:6" x14ac:dyDescent="0.25">
      <c r="A5957" s="10"/>
      <c r="B5957" s="10"/>
      <c r="C5957" s="59"/>
      <c r="D5957" s="87"/>
      <c r="E5957" s="89"/>
      <c r="F5957" s="89"/>
    </row>
    <row r="5958" spans="1:6" x14ac:dyDescent="0.25">
      <c r="A5958" s="10"/>
      <c r="B5958" s="10"/>
      <c r="C5958" s="59"/>
      <c r="D5958" s="87"/>
      <c r="E5958" s="89"/>
      <c r="F5958" s="89"/>
    </row>
    <row r="5959" spans="1:6" x14ac:dyDescent="0.25">
      <c r="A5959" s="10"/>
      <c r="B5959" s="10"/>
      <c r="C5959" s="59"/>
      <c r="D5959" s="87"/>
      <c r="E5959" s="89"/>
      <c r="F5959" s="89"/>
    </row>
    <row r="5960" spans="1:6" x14ac:dyDescent="0.25">
      <c r="A5960" s="10"/>
      <c r="B5960" s="10"/>
      <c r="C5960" s="59"/>
      <c r="D5960" s="87"/>
      <c r="E5960" s="89"/>
      <c r="F5960" s="89"/>
    </row>
    <row r="5961" spans="1:6" x14ac:dyDescent="0.25">
      <c r="A5961" s="10"/>
      <c r="B5961" s="10"/>
      <c r="C5961" s="59"/>
      <c r="D5961" s="87"/>
      <c r="E5961" s="89"/>
      <c r="F5961" s="89"/>
    </row>
    <row r="5962" spans="1:6" x14ac:dyDescent="0.25">
      <c r="A5962" s="10"/>
      <c r="B5962" s="10"/>
      <c r="C5962" s="59"/>
      <c r="D5962" s="87"/>
      <c r="E5962" s="89"/>
      <c r="F5962" s="89"/>
    </row>
    <row r="5963" spans="1:6" x14ac:dyDescent="0.25">
      <c r="A5963" s="10"/>
      <c r="B5963" s="10"/>
      <c r="C5963" s="59"/>
      <c r="D5963" s="87"/>
      <c r="E5963" s="89"/>
      <c r="F5963" s="89"/>
    </row>
    <row r="5964" spans="1:6" x14ac:dyDescent="0.25">
      <c r="A5964" s="10"/>
      <c r="B5964" s="10"/>
      <c r="C5964" s="59"/>
      <c r="D5964" s="87"/>
      <c r="E5964" s="89"/>
      <c r="F5964" s="89"/>
    </row>
    <row r="5965" spans="1:6" x14ac:dyDescent="0.25">
      <c r="A5965" s="10"/>
      <c r="B5965" s="10"/>
      <c r="C5965" s="59"/>
      <c r="D5965" s="87"/>
      <c r="E5965" s="89"/>
      <c r="F5965" s="89"/>
    </row>
    <row r="5966" spans="1:6" x14ac:dyDescent="0.25">
      <c r="A5966" s="10"/>
      <c r="B5966" s="10"/>
      <c r="C5966" s="59"/>
      <c r="D5966" s="87"/>
      <c r="E5966" s="89"/>
      <c r="F5966" s="89"/>
    </row>
    <row r="5967" spans="1:6" x14ac:dyDescent="0.25">
      <c r="A5967" s="10"/>
      <c r="B5967" s="10"/>
      <c r="C5967" s="59"/>
      <c r="D5967" s="87"/>
      <c r="E5967" s="89"/>
      <c r="F5967" s="89"/>
    </row>
    <row r="5968" spans="1:6" x14ac:dyDescent="0.25">
      <c r="A5968" s="10"/>
      <c r="B5968" s="10"/>
      <c r="C5968" s="59"/>
      <c r="D5968" s="87"/>
      <c r="E5968" s="89"/>
      <c r="F5968" s="89"/>
    </row>
    <row r="5969" spans="1:6" x14ac:dyDescent="0.25">
      <c r="A5969" s="10"/>
      <c r="B5969" s="10"/>
      <c r="C5969" s="59"/>
      <c r="D5969" s="87"/>
      <c r="E5969" s="89"/>
      <c r="F5969" s="89"/>
    </row>
    <row r="5970" spans="1:6" x14ac:dyDescent="0.25">
      <c r="A5970" s="10"/>
      <c r="B5970" s="10"/>
      <c r="C5970" s="59"/>
      <c r="D5970" s="87"/>
      <c r="E5970" s="89"/>
      <c r="F5970" s="89"/>
    </row>
    <row r="5971" spans="1:6" x14ac:dyDescent="0.25">
      <c r="A5971" s="10"/>
      <c r="B5971" s="10"/>
      <c r="C5971" s="59"/>
      <c r="D5971" s="87"/>
      <c r="E5971" s="89"/>
      <c r="F5971" s="89"/>
    </row>
    <row r="5972" spans="1:6" x14ac:dyDescent="0.25">
      <c r="A5972" s="10"/>
      <c r="B5972" s="10"/>
      <c r="C5972" s="59"/>
      <c r="D5972" s="87"/>
      <c r="E5972" s="89"/>
      <c r="F5972" s="89"/>
    </row>
    <row r="5973" spans="1:6" x14ac:dyDescent="0.25">
      <c r="A5973" s="10"/>
      <c r="B5973" s="10"/>
      <c r="C5973" s="59"/>
      <c r="D5973" s="87"/>
      <c r="E5973" s="89"/>
      <c r="F5973" s="89"/>
    </row>
    <row r="5974" spans="1:6" x14ac:dyDescent="0.25">
      <c r="A5974" s="10"/>
      <c r="B5974" s="10"/>
      <c r="C5974" s="59"/>
      <c r="D5974" s="87"/>
      <c r="E5974" s="89"/>
      <c r="F5974" s="89"/>
    </row>
    <row r="5975" spans="1:6" x14ac:dyDescent="0.25">
      <c r="A5975" s="10"/>
      <c r="B5975" s="10"/>
      <c r="C5975" s="59"/>
      <c r="D5975" s="87"/>
      <c r="E5975" s="89"/>
      <c r="F5975" s="89"/>
    </row>
    <row r="5976" spans="1:6" x14ac:dyDescent="0.25">
      <c r="A5976" s="10"/>
      <c r="B5976" s="10"/>
      <c r="C5976" s="59"/>
      <c r="D5976" s="87"/>
      <c r="E5976" s="89"/>
      <c r="F5976" s="89"/>
    </row>
    <row r="5977" spans="1:6" x14ac:dyDescent="0.25">
      <c r="A5977" s="10"/>
      <c r="B5977" s="10"/>
      <c r="C5977" s="59"/>
      <c r="D5977" s="87"/>
      <c r="E5977" s="89"/>
      <c r="F5977" s="89"/>
    </row>
    <row r="5978" spans="1:6" x14ac:dyDescent="0.25">
      <c r="A5978" s="10"/>
      <c r="B5978" s="10"/>
      <c r="C5978" s="59"/>
      <c r="D5978" s="87"/>
      <c r="E5978" s="89"/>
      <c r="F5978" s="89"/>
    </row>
    <row r="5979" spans="1:6" x14ac:dyDescent="0.25">
      <c r="A5979" s="10"/>
      <c r="B5979" s="10"/>
      <c r="C5979" s="59"/>
      <c r="D5979" s="87"/>
      <c r="E5979" s="89"/>
      <c r="F5979" s="89"/>
    </row>
    <row r="5980" spans="1:6" x14ac:dyDescent="0.25">
      <c r="A5980" s="10"/>
      <c r="B5980" s="10"/>
      <c r="C5980" s="59"/>
      <c r="D5980" s="87"/>
      <c r="E5980" s="89"/>
      <c r="F5980" s="89"/>
    </row>
    <row r="5981" spans="1:6" x14ac:dyDescent="0.25">
      <c r="A5981" s="10"/>
      <c r="B5981" s="10"/>
      <c r="C5981" s="59"/>
      <c r="D5981" s="87"/>
      <c r="E5981" s="89"/>
      <c r="F5981" s="89"/>
    </row>
    <row r="5982" spans="1:6" x14ac:dyDescent="0.25">
      <c r="A5982" s="10"/>
      <c r="B5982" s="10"/>
      <c r="C5982" s="59"/>
      <c r="D5982" s="87"/>
      <c r="E5982" s="89"/>
      <c r="F5982" s="89"/>
    </row>
    <row r="5983" spans="1:6" x14ac:dyDescent="0.25">
      <c r="A5983" s="10"/>
      <c r="B5983" s="10"/>
      <c r="C5983" s="59"/>
      <c r="D5983" s="87"/>
      <c r="E5983" s="89"/>
      <c r="F5983" s="89"/>
    </row>
    <row r="5984" spans="1:6" x14ac:dyDescent="0.25">
      <c r="A5984" s="10"/>
      <c r="B5984" s="10"/>
      <c r="C5984" s="59"/>
      <c r="D5984" s="87"/>
      <c r="E5984" s="89"/>
      <c r="F5984" s="89"/>
    </row>
    <row r="5985" spans="1:6" x14ac:dyDescent="0.25">
      <c r="A5985" s="10"/>
      <c r="B5985" s="10"/>
      <c r="C5985" s="59"/>
      <c r="D5985" s="87"/>
      <c r="E5985" s="89"/>
      <c r="F5985" s="89"/>
    </row>
    <row r="5986" spans="1:6" x14ac:dyDescent="0.25">
      <c r="A5986" s="10"/>
      <c r="B5986" s="10"/>
      <c r="C5986" s="59"/>
      <c r="D5986" s="87"/>
      <c r="E5986" s="89"/>
      <c r="F5986" s="89"/>
    </row>
    <row r="5987" spans="1:6" x14ac:dyDescent="0.25">
      <c r="A5987" s="10"/>
      <c r="B5987" s="10"/>
      <c r="C5987" s="59"/>
      <c r="D5987" s="87"/>
      <c r="E5987" s="89"/>
      <c r="F5987" s="89"/>
    </row>
    <row r="5988" spans="1:6" x14ac:dyDescent="0.25">
      <c r="A5988" s="10"/>
      <c r="B5988" s="10"/>
      <c r="C5988" s="59"/>
      <c r="D5988" s="87"/>
      <c r="E5988" s="89"/>
      <c r="F5988" s="89"/>
    </row>
    <row r="5989" spans="1:6" x14ac:dyDescent="0.25">
      <c r="A5989" s="10"/>
      <c r="B5989" s="10"/>
      <c r="C5989" s="59"/>
      <c r="D5989" s="87"/>
      <c r="E5989" s="89"/>
      <c r="F5989" s="89"/>
    </row>
    <row r="5990" spans="1:6" x14ac:dyDescent="0.25">
      <c r="A5990" s="10"/>
      <c r="B5990" s="10"/>
      <c r="C5990" s="59"/>
      <c r="D5990" s="87"/>
      <c r="E5990" s="89"/>
      <c r="F5990" s="89"/>
    </row>
    <row r="5991" spans="1:6" x14ac:dyDescent="0.25">
      <c r="A5991" s="10"/>
      <c r="B5991" s="10"/>
      <c r="C5991" s="59"/>
      <c r="D5991" s="87"/>
      <c r="E5991" s="89"/>
      <c r="F5991" s="89"/>
    </row>
    <row r="5992" spans="1:6" x14ac:dyDescent="0.25">
      <c r="A5992" s="10"/>
      <c r="B5992" s="10"/>
      <c r="C5992" s="59"/>
      <c r="D5992" s="87"/>
      <c r="E5992" s="89"/>
      <c r="F5992" s="89"/>
    </row>
    <row r="5993" spans="1:6" x14ac:dyDescent="0.25">
      <c r="A5993" s="10"/>
      <c r="B5993" s="10"/>
      <c r="C5993" s="59"/>
      <c r="D5993" s="87"/>
      <c r="E5993" s="89"/>
      <c r="F5993" s="89"/>
    </row>
    <row r="5994" spans="1:6" x14ac:dyDescent="0.25">
      <c r="A5994" s="10"/>
      <c r="B5994" s="10"/>
      <c r="C5994" s="59"/>
      <c r="D5994" s="87"/>
      <c r="E5994" s="89"/>
      <c r="F5994" s="89"/>
    </row>
    <row r="5995" spans="1:6" x14ac:dyDescent="0.25">
      <c r="A5995" s="10"/>
      <c r="B5995" s="10"/>
      <c r="C5995" s="59"/>
      <c r="D5995" s="87"/>
      <c r="E5995" s="89"/>
      <c r="F5995" s="89"/>
    </row>
    <row r="5996" spans="1:6" x14ac:dyDescent="0.25">
      <c r="A5996" s="10"/>
      <c r="B5996" s="10"/>
      <c r="C5996" s="59"/>
      <c r="D5996" s="87"/>
      <c r="E5996" s="89"/>
      <c r="F5996" s="89"/>
    </row>
    <row r="5997" spans="1:6" x14ac:dyDescent="0.25">
      <c r="A5997" s="10"/>
      <c r="B5997" s="10"/>
      <c r="C5997" s="59"/>
      <c r="D5997" s="87"/>
      <c r="E5997" s="89"/>
      <c r="F5997" s="89"/>
    </row>
    <row r="5998" spans="1:6" x14ac:dyDescent="0.25">
      <c r="A5998" s="10"/>
      <c r="B5998" s="10"/>
      <c r="C5998" s="59"/>
      <c r="D5998" s="87"/>
      <c r="E5998" s="89"/>
      <c r="F5998" s="89"/>
    </row>
    <row r="5999" spans="1:6" x14ac:dyDescent="0.25">
      <c r="A5999" s="10"/>
      <c r="B5999" s="10"/>
      <c r="C5999" s="59"/>
      <c r="D5999" s="87"/>
      <c r="E5999" s="89"/>
      <c r="F5999" s="89"/>
    </row>
    <row r="6000" spans="1:6" x14ac:dyDescent="0.25">
      <c r="A6000" s="10"/>
      <c r="B6000" s="10"/>
      <c r="C6000" s="59"/>
      <c r="D6000" s="87"/>
      <c r="E6000" s="89"/>
      <c r="F6000" s="89"/>
    </row>
    <row r="6001" spans="1:6" x14ac:dyDescent="0.25">
      <c r="A6001" s="10"/>
      <c r="B6001" s="10"/>
      <c r="C6001" s="59"/>
      <c r="D6001" s="87"/>
      <c r="E6001" s="89"/>
      <c r="F6001" s="89"/>
    </row>
    <row r="6002" spans="1:6" x14ac:dyDescent="0.25">
      <c r="A6002" s="10"/>
      <c r="B6002" s="10"/>
      <c r="C6002" s="59"/>
      <c r="D6002" s="87"/>
      <c r="E6002" s="89"/>
      <c r="F6002" s="89"/>
    </row>
    <row r="6003" spans="1:6" x14ac:dyDescent="0.25">
      <c r="A6003" s="10"/>
      <c r="B6003" s="10"/>
      <c r="C6003" s="59"/>
      <c r="D6003" s="87"/>
      <c r="E6003" s="89"/>
      <c r="F6003" s="89"/>
    </row>
    <row r="6004" spans="1:6" x14ac:dyDescent="0.25">
      <c r="A6004" s="10"/>
      <c r="B6004" s="10"/>
      <c r="C6004" s="59"/>
      <c r="D6004" s="87"/>
      <c r="E6004" s="89"/>
      <c r="F6004" s="89"/>
    </row>
    <row r="6005" spans="1:6" x14ac:dyDescent="0.25">
      <c r="A6005" s="10"/>
      <c r="B6005" s="10"/>
      <c r="C6005" s="59"/>
      <c r="D6005" s="87"/>
      <c r="E6005" s="89"/>
      <c r="F6005" s="89"/>
    </row>
    <row r="6006" spans="1:6" x14ac:dyDescent="0.25">
      <c r="A6006" s="10"/>
      <c r="B6006" s="10"/>
      <c r="C6006" s="59"/>
      <c r="D6006" s="87"/>
      <c r="E6006" s="89"/>
      <c r="F6006" s="89"/>
    </row>
    <row r="6007" spans="1:6" x14ac:dyDescent="0.25">
      <c r="A6007" s="10"/>
      <c r="B6007" s="10"/>
      <c r="C6007" s="59"/>
      <c r="D6007" s="87"/>
      <c r="E6007" s="89"/>
      <c r="F6007" s="89"/>
    </row>
    <row r="6008" spans="1:6" x14ac:dyDescent="0.25">
      <c r="A6008" s="10"/>
      <c r="B6008" s="10"/>
      <c r="C6008" s="59"/>
      <c r="D6008" s="87"/>
      <c r="E6008" s="89"/>
      <c r="F6008" s="89"/>
    </row>
    <row r="6009" spans="1:6" x14ac:dyDescent="0.25">
      <c r="A6009" s="10"/>
      <c r="B6009" s="10"/>
      <c r="C6009" s="59"/>
      <c r="D6009" s="87"/>
      <c r="E6009" s="89"/>
      <c r="F6009" s="89"/>
    </row>
    <row r="6010" spans="1:6" x14ac:dyDescent="0.25">
      <c r="A6010" s="10"/>
      <c r="B6010" s="10"/>
      <c r="C6010" s="59"/>
      <c r="D6010" s="87"/>
      <c r="E6010" s="89"/>
      <c r="F6010" s="89"/>
    </row>
    <row r="6011" spans="1:6" x14ac:dyDescent="0.25">
      <c r="A6011" s="10"/>
      <c r="B6011" s="10"/>
      <c r="C6011" s="59"/>
      <c r="D6011" s="87"/>
      <c r="E6011" s="89"/>
      <c r="F6011" s="89"/>
    </row>
    <row r="6012" spans="1:6" x14ac:dyDescent="0.25">
      <c r="A6012" s="10"/>
      <c r="B6012" s="10"/>
      <c r="C6012" s="59"/>
      <c r="D6012" s="87"/>
      <c r="E6012" s="89"/>
      <c r="F6012" s="89"/>
    </row>
    <row r="6013" spans="1:6" x14ac:dyDescent="0.25">
      <c r="A6013" s="10"/>
      <c r="B6013" s="10"/>
      <c r="C6013" s="59"/>
      <c r="D6013" s="87"/>
      <c r="E6013" s="89"/>
      <c r="F6013" s="89"/>
    </row>
    <row r="6014" spans="1:6" x14ac:dyDescent="0.25">
      <c r="A6014" s="10"/>
      <c r="B6014" s="10"/>
      <c r="C6014" s="59"/>
      <c r="D6014" s="87"/>
      <c r="E6014" s="89"/>
      <c r="F6014" s="89"/>
    </row>
    <row r="6015" spans="1:6" x14ac:dyDescent="0.25">
      <c r="A6015" s="10"/>
      <c r="B6015" s="10"/>
      <c r="C6015" s="59"/>
      <c r="D6015" s="87"/>
      <c r="E6015" s="89"/>
      <c r="F6015" s="89"/>
    </row>
    <row r="6016" spans="1:6" x14ac:dyDescent="0.25">
      <c r="A6016" s="10"/>
      <c r="B6016" s="10"/>
      <c r="C6016" s="59"/>
      <c r="D6016" s="87"/>
      <c r="E6016" s="89"/>
      <c r="F6016" s="89"/>
    </row>
    <row r="6017" spans="1:6" x14ac:dyDescent="0.25">
      <c r="A6017" s="10"/>
      <c r="B6017" s="10"/>
      <c r="C6017" s="59"/>
      <c r="D6017" s="87"/>
      <c r="E6017" s="89"/>
      <c r="F6017" s="89"/>
    </row>
    <row r="6018" spans="1:6" x14ac:dyDescent="0.25">
      <c r="A6018" s="10"/>
      <c r="B6018" s="10"/>
      <c r="C6018" s="59"/>
      <c r="D6018" s="87"/>
      <c r="E6018" s="89"/>
      <c r="F6018" s="89"/>
    </row>
    <row r="6019" spans="1:6" x14ac:dyDescent="0.25">
      <c r="A6019" s="10"/>
      <c r="B6019" s="10"/>
      <c r="C6019" s="59"/>
      <c r="D6019" s="87"/>
      <c r="E6019" s="89"/>
      <c r="F6019" s="89"/>
    </row>
    <row r="6020" spans="1:6" x14ac:dyDescent="0.25">
      <c r="A6020" s="10"/>
      <c r="B6020" s="10"/>
      <c r="C6020" s="59"/>
      <c r="D6020" s="87"/>
      <c r="E6020" s="89"/>
      <c r="F6020" s="89"/>
    </row>
    <row r="6021" spans="1:6" x14ac:dyDescent="0.25">
      <c r="A6021" s="10"/>
      <c r="B6021" s="10"/>
      <c r="C6021" s="59"/>
      <c r="D6021" s="87"/>
      <c r="E6021" s="89"/>
      <c r="F6021" s="89"/>
    </row>
    <row r="6022" spans="1:6" x14ac:dyDescent="0.25">
      <c r="A6022" s="10"/>
      <c r="B6022" s="10"/>
      <c r="C6022" s="59"/>
      <c r="D6022" s="87"/>
      <c r="E6022" s="89"/>
      <c r="F6022" s="89"/>
    </row>
    <row r="6023" spans="1:6" x14ac:dyDescent="0.25">
      <c r="A6023" s="10"/>
      <c r="B6023" s="10"/>
      <c r="C6023" s="59"/>
      <c r="D6023" s="87"/>
      <c r="E6023" s="89"/>
      <c r="F6023" s="89"/>
    </row>
    <row r="6024" spans="1:6" x14ac:dyDescent="0.25">
      <c r="A6024" s="10"/>
      <c r="B6024" s="10"/>
      <c r="C6024" s="59"/>
      <c r="D6024" s="87"/>
      <c r="E6024" s="89"/>
      <c r="F6024" s="89"/>
    </row>
    <row r="6025" spans="1:6" x14ac:dyDescent="0.25">
      <c r="A6025" s="10"/>
      <c r="B6025" s="10"/>
      <c r="C6025" s="59"/>
      <c r="D6025" s="87"/>
      <c r="E6025" s="89"/>
      <c r="F6025" s="89"/>
    </row>
    <row r="6026" spans="1:6" x14ac:dyDescent="0.25">
      <c r="A6026" s="10"/>
      <c r="B6026" s="10"/>
      <c r="C6026" s="59"/>
      <c r="D6026" s="87"/>
      <c r="E6026" s="89"/>
      <c r="F6026" s="89"/>
    </row>
    <row r="6027" spans="1:6" x14ac:dyDescent="0.25">
      <c r="A6027" s="10"/>
      <c r="B6027" s="10"/>
      <c r="C6027" s="59"/>
      <c r="D6027" s="87"/>
      <c r="E6027" s="89"/>
      <c r="F6027" s="89"/>
    </row>
    <row r="6028" spans="1:6" x14ac:dyDescent="0.25">
      <c r="A6028" s="10"/>
      <c r="B6028" s="10"/>
      <c r="C6028" s="59"/>
      <c r="D6028" s="87"/>
      <c r="E6028" s="89"/>
      <c r="F6028" s="89"/>
    </row>
    <row r="6029" spans="1:6" x14ac:dyDescent="0.25">
      <c r="A6029" s="10"/>
      <c r="B6029" s="10"/>
      <c r="C6029" s="59"/>
      <c r="D6029" s="87"/>
      <c r="E6029" s="89"/>
      <c r="F6029" s="89"/>
    </row>
    <row r="6030" spans="1:6" x14ac:dyDescent="0.25">
      <c r="A6030" s="10"/>
      <c r="B6030" s="10"/>
      <c r="C6030" s="59"/>
      <c r="D6030" s="87"/>
      <c r="E6030" s="89"/>
      <c r="F6030" s="89"/>
    </row>
    <row r="6031" spans="1:6" x14ac:dyDescent="0.25">
      <c r="A6031" s="10"/>
      <c r="B6031" s="10"/>
      <c r="C6031" s="59"/>
      <c r="D6031" s="87"/>
      <c r="E6031" s="89"/>
      <c r="F6031" s="89"/>
    </row>
    <row r="6032" spans="1:6" x14ac:dyDescent="0.25">
      <c r="A6032" s="10"/>
      <c r="B6032" s="10"/>
      <c r="C6032" s="59"/>
      <c r="D6032" s="87"/>
      <c r="E6032" s="89"/>
      <c r="F6032" s="89"/>
    </row>
    <row r="6033" spans="1:6" x14ac:dyDescent="0.25">
      <c r="A6033" s="10"/>
      <c r="B6033" s="10"/>
      <c r="C6033" s="59"/>
      <c r="D6033" s="87"/>
      <c r="E6033" s="89"/>
      <c r="F6033" s="89"/>
    </row>
    <row r="6034" spans="1:6" x14ac:dyDescent="0.25">
      <c r="A6034" s="10"/>
      <c r="B6034" s="10"/>
      <c r="C6034" s="59"/>
      <c r="D6034" s="87"/>
      <c r="E6034" s="89"/>
      <c r="F6034" s="89"/>
    </row>
    <row r="6035" spans="1:6" x14ac:dyDescent="0.25">
      <c r="A6035" s="10"/>
      <c r="B6035" s="10"/>
      <c r="C6035" s="59"/>
      <c r="D6035" s="87"/>
      <c r="E6035" s="89"/>
      <c r="F6035" s="89"/>
    </row>
    <row r="6036" spans="1:6" x14ac:dyDescent="0.25">
      <c r="A6036" s="10"/>
      <c r="B6036" s="10"/>
      <c r="C6036" s="59"/>
      <c r="D6036" s="87"/>
      <c r="E6036" s="89"/>
      <c r="F6036" s="89"/>
    </row>
    <row r="6037" spans="1:6" x14ac:dyDescent="0.25">
      <c r="A6037" s="10"/>
      <c r="B6037" s="10"/>
      <c r="C6037" s="59"/>
      <c r="D6037" s="87"/>
      <c r="E6037" s="89"/>
      <c r="F6037" s="89"/>
    </row>
    <row r="6038" spans="1:6" x14ac:dyDescent="0.25">
      <c r="A6038" s="10"/>
      <c r="B6038" s="10"/>
      <c r="C6038" s="59"/>
      <c r="D6038" s="87"/>
      <c r="E6038" s="89"/>
      <c r="F6038" s="89"/>
    </row>
    <row r="6039" spans="1:6" x14ac:dyDescent="0.25">
      <c r="A6039" s="10"/>
      <c r="B6039" s="10"/>
      <c r="C6039" s="59"/>
      <c r="D6039" s="87"/>
      <c r="E6039" s="89"/>
      <c r="F6039" s="89"/>
    </row>
    <row r="6040" spans="1:6" x14ac:dyDescent="0.25">
      <c r="A6040" s="10"/>
      <c r="B6040" s="10"/>
      <c r="C6040" s="59"/>
      <c r="D6040" s="87"/>
      <c r="E6040" s="89"/>
      <c r="F6040" s="89"/>
    </row>
    <row r="6041" spans="1:6" x14ac:dyDescent="0.25">
      <c r="A6041" s="10"/>
      <c r="B6041" s="10"/>
      <c r="C6041" s="59"/>
      <c r="D6041" s="87"/>
      <c r="E6041" s="89"/>
      <c r="F6041" s="89"/>
    </row>
    <row r="6042" spans="1:6" x14ac:dyDescent="0.25">
      <c r="A6042" s="10"/>
      <c r="B6042" s="10"/>
      <c r="C6042" s="59"/>
      <c r="D6042" s="87"/>
      <c r="E6042" s="89"/>
      <c r="F6042" s="89"/>
    </row>
    <row r="6043" spans="1:6" x14ac:dyDescent="0.25">
      <c r="A6043" s="10"/>
      <c r="B6043" s="10"/>
      <c r="C6043" s="59"/>
      <c r="D6043" s="87"/>
      <c r="E6043" s="89"/>
      <c r="F6043" s="89"/>
    </row>
    <row r="6044" spans="1:6" x14ac:dyDescent="0.25">
      <c r="A6044" s="10"/>
      <c r="B6044" s="10"/>
      <c r="C6044" s="59"/>
      <c r="D6044" s="87"/>
      <c r="E6044" s="89"/>
      <c r="F6044" s="89"/>
    </row>
    <row r="6045" spans="1:6" x14ac:dyDescent="0.25">
      <c r="A6045" s="10"/>
      <c r="B6045" s="10"/>
      <c r="C6045" s="59"/>
      <c r="D6045" s="87"/>
      <c r="E6045" s="89"/>
      <c r="F6045" s="89"/>
    </row>
    <row r="6046" spans="1:6" x14ac:dyDescent="0.25">
      <c r="A6046" s="10"/>
      <c r="B6046" s="10"/>
      <c r="C6046" s="59"/>
      <c r="D6046" s="87"/>
      <c r="E6046" s="89"/>
      <c r="F6046" s="89"/>
    </row>
    <row r="6047" spans="1:6" x14ac:dyDescent="0.25">
      <c r="A6047" s="10"/>
      <c r="B6047" s="10"/>
      <c r="C6047" s="59"/>
      <c r="D6047" s="87"/>
      <c r="E6047" s="89"/>
      <c r="F6047" s="89"/>
    </row>
    <row r="6048" spans="1:6" x14ac:dyDescent="0.25">
      <c r="A6048" s="10"/>
      <c r="B6048" s="10"/>
      <c r="C6048" s="59"/>
      <c r="D6048" s="87"/>
      <c r="E6048" s="89"/>
      <c r="F6048" s="89"/>
    </row>
    <row r="6049" spans="1:6" x14ac:dyDescent="0.25">
      <c r="A6049" s="10"/>
      <c r="B6049" s="10"/>
      <c r="C6049" s="59"/>
      <c r="D6049" s="87"/>
      <c r="E6049" s="89"/>
      <c r="F6049" s="89"/>
    </row>
    <row r="6050" spans="1:6" x14ac:dyDescent="0.25">
      <c r="A6050" s="10"/>
      <c r="B6050" s="10"/>
      <c r="C6050" s="59"/>
      <c r="D6050" s="87"/>
      <c r="E6050" s="89"/>
      <c r="F6050" s="89"/>
    </row>
    <row r="6051" spans="1:6" x14ac:dyDescent="0.25">
      <c r="A6051" s="10"/>
      <c r="B6051" s="10"/>
      <c r="C6051" s="59"/>
      <c r="D6051" s="87"/>
      <c r="E6051" s="89"/>
      <c r="F6051" s="89"/>
    </row>
    <row r="6052" spans="1:6" x14ac:dyDescent="0.25">
      <c r="A6052" s="10"/>
      <c r="B6052" s="10"/>
      <c r="C6052" s="59"/>
      <c r="D6052" s="87"/>
      <c r="E6052" s="89"/>
      <c r="F6052" s="89"/>
    </row>
    <row r="6053" spans="1:6" x14ac:dyDescent="0.25">
      <c r="A6053" s="10"/>
      <c r="B6053" s="10"/>
      <c r="C6053" s="59"/>
      <c r="D6053" s="87"/>
      <c r="E6053" s="89"/>
      <c r="F6053" s="89"/>
    </row>
    <row r="6054" spans="1:6" x14ac:dyDescent="0.25">
      <c r="A6054" s="10"/>
      <c r="B6054" s="10"/>
      <c r="C6054" s="59"/>
      <c r="D6054" s="87"/>
      <c r="E6054" s="89"/>
      <c r="F6054" s="89"/>
    </row>
    <row r="6055" spans="1:6" x14ac:dyDescent="0.25">
      <c r="A6055" s="10"/>
      <c r="B6055" s="10"/>
      <c r="C6055" s="59"/>
      <c r="D6055" s="87"/>
      <c r="E6055" s="89"/>
      <c r="F6055" s="89"/>
    </row>
    <row r="6056" spans="1:6" x14ac:dyDescent="0.25">
      <c r="A6056" s="10"/>
      <c r="B6056" s="10"/>
      <c r="C6056" s="59"/>
      <c r="D6056" s="87"/>
      <c r="E6056" s="89"/>
      <c r="F6056" s="89"/>
    </row>
    <row r="6057" spans="1:6" x14ac:dyDescent="0.25">
      <c r="A6057" s="10"/>
      <c r="B6057" s="10"/>
      <c r="C6057" s="59"/>
      <c r="D6057" s="87"/>
      <c r="E6057" s="89"/>
      <c r="F6057" s="89"/>
    </row>
    <row r="6058" spans="1:6" x14ac:dyDescent="0.25">
      <c r="A6058" s="10"/>
      <c r="B6058" s="10"/>
      <c r="C6058" s="59"/>
      <c r="D6058" s="87"/>
      <c r="E6058" s="89"/>
      <c r="F6058" s="89"/>
    </row>
    <row r="6059" spans="1:6" x14ac:dyDescent="0.25">
      <c r="A6059" s="10"/>
      <c r="B6059" s="10"/>
      <c r="C6059" s="59"/>
      <c r="D6059" s="87"/>
      <c r="E6059" s="89"/>
      <c r="F6059" s="89"/>
    </row>
    <row r="6060" spans="1:6" x14ac:dyDescent="0.25">
      <c r="A6060" s="10"/>
      <c r="B6060" s="10"/>
      <c r="C6060" s="59"/>
      <c r="D6060" s="87"/>
      <c r="E6060" s="89"/>
      <c r="F6060" s="89"/>
    </row>
    <row r="6061" spans="1:6" x14ac:dyDescent="0.25">
      <c r="A6061" s="10"/>
      <c r="B6061" s="10"/>
      <c r="C6061" s="59"/>
      <c r="D6061" s="87"/>
      <c r="E6061" s="89"/>
      <c r="F6061" s="89"/>
    </row>
    <row r="6062" spans="1:6" x14ac:dyDescent="0.25">
      <c r="A6062" s="10"/>
      <c r="B6062" s="10"/>
      <c r="C6062" s="59"/>
      <c r="D6062" s="87"/>
      <c r="E6062" s="89"/>
      <c r="F6062" s="89"/>
    </row>
    <row r="6063" spans="1:6" x14ac:dyDescent="0.25">
      <c r="A6063" s="10"/>
      <c r="B6063" s="10"/>
      <c r="C6063" s="59"/>
      <c r="D6063" s="87"/>
      <c r="E6063" s="89"/>
      <c r="F6063" s="89"/>
    </row>
    <row r="6064" spans="1:6" x14ac:dyDescent="0.25">
      <c r="A6064" s="10"/>
      <c r="B6064" s="10"/>
      <c r="C6064" s="59"/>
      <c r="D6064" s="87"/>
      <c r="E6064" s="89"/>
      <c r="F6064" s="89"/>
    </row>
    <row r="6065" spans="1:6" x14ac:dyDescent="0.25">
      <c r="A6065" s="10"/>
      <c r="B6065" s="10"/>
      <c r="C6065" s="59"/>
      <c r="D6065" s="87"/>
      <c r="E6065" s="89"/>
      <c r="F6065" s="89"/>
    </row>
    <row r="6066" spans="1:6" x14ac:dyDescent="0.25">
      <c r="A6066" s="10"/>
      <c r="B6066" s="10"/>
      <c r="C6066" s="59"/>
      <c r="D6066" s="87"/>
      <c r="E6066" s="89"/>
      <c r="F6066" s="89"/>
    </row>
    <row r="6067" spans="1:6" x14ac:dyDescent="0.25">
      <c r="A6067" s="10"/>
      <c r="B6067" s="10"/>
      <c r="C6067" s="59"/>
      <c r="D6067" s="87"/>
      <c r="E6067" s="89"/>
      <c r="F6067" s="89"/>
    </row>
    <row r="6068" spans="1:6" x14ac:dyDescent="0.25">
      <c r="A6068" s="10"/>
      <c r="B6068" s="10"/>
      <c r="C6068" s="59"/>
      <c r="D6068" s="87"/>
      <c r="E6068" s="89"/>
      <c r="F6068" s="89"/>
    </row>
    <row r="6069" spans="1:6" x14ac:dyDescent="0.25">
      <c r="A6069" s="10"/>
      <c r="B6069" s="10"/>
      <c r="C6069" s="59"/>
      <c r="D6069" s="87"/>
      <c r="E6069" s="89"/>
      <c r="F6069" s="89"/>
    </row>
    <row r="6070" spans="1:6" x14ac:dyDescent="0.25">
      <c r="A6070" s="10"/>
      <c r="B6070" s="10"/>
      <c r="C6070" s="59"/>
      <c r="D6070" s="87"/>
      <c r="E6070" s="89"/>
      <c r="F6070" s="89"/>
    </row>
    <row r="6071" spans="1:6" x14ac:dyDescent="0.25">
      <c r="A6071" s="10"/>
      <c r="B6071" s="10"/>
      <c r="C6071" s="59"/>
      <c r="D6071" s="87"/>
      <c r="E6071" s="89"/>
      <c r="F6071" s="89"/>
    </row>
    <row r="6072" spans="1:6" x14ac:dyDescent="0.25">
      <c r="A6072" s="10"/>
      <c r="B6072" s="10"/>
      <c r="C6072" s="59"/>
      <c r="D6072" s="87"/>
      <c r="E6072" s="89"/>
      <c r="F6072" s="89"/>
    </row>
    <row r="6073" spans="1:6" x14ac:dyDescent="0.25">
      <c r="A6073" s="10"/>
      <c r="B6073" s="10"/>
      <c r="C6073" s="59"/>
      <c r="D6073" s="87"/>
      <c r="E6073" s="89"/>
      <c r="F6073" s="89"/>
    </row>
    <row r="6074" spans="1:6" x14ac:dyDescent="0.25">
      <c r="A6074" s="10"/>
      <c r="B6074" s="10"/>
      <c r="C6074" s="59"/>
      <c r="D6074" s="87"/>
      <c r="E6074" s="89"/>
      <c r="F6074" s="89"/>
    </row>
    <row r="6075" spans="1:6" x14ac:dyDescent="0.25">
      <c r="A6075" s="10"/>
      <c r="B6075" s="10"/>
      <c r="C6075" s="59"/>
      <c r="D6075" s="87"/>
      <c r="E6075" s="89"/>
      <c r="F6075" s="89"/>
    </row>
    <row r="6076" spans="1:6" x14ac:dyDescent="0.25">
      <c r="A6076" s="10"/>
      <c r="B6076" s="10"/>
      <c r="C6076" s="59"/>
      <c r="D6076" s="87"/>
      <c r="E6076" s="89"/>
      <c r="F6076" s="89"/>
    </row>
    <row r="6077" spans="1:6" x14ac:dyDescent="0.25">
      <c r="A6077" s="10"/>
      <c r="B6077" s="10"/>
      <c r="C6077" s="59"/>
      <c r="D6077" s="87"/>
      <c r="E6077" s="89"/>
      <c r="F6077" s="89"/>
    </row>
    <row r="6078" spans="1:6" x14ac:dyDescent="0.25">
      <c r="A6078" s="10"/>
      <c r="B6078" s="10"/>
      <c r="C6078" s="59"/>
      <c r="D6078" s="87"/>
      <c r="E6078" s="89"/>
      <c r="F6078" s="89"/>
    </row>
    <row r="6079" spans="1:6" x14ac:dyDescent="0.25">
      <c r="A6079" s="10"/>
      <c r="B6079" s="10"/>
      <c r="C6079" s="59"/>
      <c r="D6079" s="87"/>
      <c r="E6079" s="89"/>
      <c r="F6079" s="89"/>
    </row>
    <row r="6080" spans="1:6" x14ac:dyDescent="0.25">
      <c r="A6080" s="10"/>
      <c r="B6080" s="10"/>
      <c r="C6080" s="59"/>
      <c r="D6080" s="87"/>
      <c r="E6080" s="89"/>
      <c r="F6080" s="89"/>
    </row>
    <row r="6081" spans="1:6" x14ac:dyDescent="0.25">
      <c r="A6081" s="10"/>
      <c r="B6081" s="10"/>
      <c r="C6081" s="59"/>
      <c r="D6081" s="87"/>
      <c r="E6081" s="89"/>
      <c r="F6081" s="89"/>
    </row>
    <row r="6082" spans="1:6" x14ac:dyDescent="0.25">
      <c r="A6082" s="10"/>
      <c r="B6082" s="10"/>
      <c r="C6082" s="59"/>
      <c r="D6082" s="87"/>
      <c r="E6082" s="89"/>
      <c r="F6082" s="89"/>
    </row>
    <row r="6083" spans="1:6" x14ac:dyDescent="0.25">
      <c r="A6083" s="10"/>
      <c r="B6083" s="10"/>
      <c r="C6083" s="59"/>
      <c r="D6083" s="87"/>
      <c r="E6083" s="89"/>
      <c r="F6083" s="89"/>
    </row>
    <row r="6084" spans="1:6" x14ac:dyDescent="0.25">
      <c r="A6084" s="10"/>
      <c r="B6084" s="10"/>
      <c r="C6084" s="59"/>
      <c r="D6084" s="87"/>
      <c r="E6084" s="89"/>
      <c r="F6084" s="89"/>
    </row>
    <row r="6085" spans="1:6" x14ac:dyDescent="0.25">
      <c r="A6085" s="10"/>
      <c r="B6085" s="10"/>
      <c r="C6085" s="59"/>
      <c r="D6085" s="87"/>
      <c r="E6085" s="89"/>
      <c r="F6085" s="89"/>
    </row>
    <row r="6086" spans="1:6" x14ac:dyDescent="0.25">
      <c r="A6086" s="10"/>
      <c r="B6086" s="10"/>
      <c r="C6086" s="59"/>
      <c r="D6086" s="87"/>
      <c r="E6086" s="89"/>
      <c r="F6086" s="89"/>
    </row>
    <row r="6087" spans="1:6" x14ac:dyDescent="0.25">
      <c r="A6087" s="10"/>
      <c r="B6087" s="10"/>
      <c r="C6087" s="59"/>
      <c r="D6087" s="87"/>
      <c r="E6087" s="89"/>
      <c r="F6087" s="89"/>
    </row>
    <row r="6088" spans="1:6" x14ac:dyDescent="0.25">
      <c r="A6088" s="10"/>
      <c r="B6088" s="10"/>
      <c r="C6088" s="59"/>
      <c r="D6088" s="87"/>
      <c r="E6088" s="89"/>
      <c r="F6088" s="89"/>
    </row>
    <row r="6089" spans="1:6" x14ac:dyDescent="0.25">
      <c r="A6089" s="10"/>
      <c r="B6089" s="10"/>
      <c r="C6089" s="59"/>
      <c r="D6089" s="87"/>
      <c r="E6089" s="89"/>
      <c r="F6089" s="89"/>
    </row>
    <row r="6090" spans="1:6" x14ac:dyDescent="0.25">
      <c r="A6090" s="10"/>
      <c r="B6090" s="10"/>
      <c r="C6090" s="59"/>
      <c r="D6090" s="87"/>
      <c r="E6090" s="89"/>
      <c r="F6090" s="89"/>
    </row>
    <row r="6091" spans="1:6" x14ac:dyDescent="0.25">
      <c r="A6091" s="10"/>
      <c r="B6091" s="10"/>
      <c r="C6091" s="59"/>
      <c r="D6091" s="87"/>
      <c r="E6091" s="89"/>
      <c r="F6091" s="89"/>
    </row>
    <row r="6092" spans="1:6" x14ac:dyDescent="0.25">
      <c r="A6092" s="10"/>
      <c r="B6092" s="10"/>
      <c r="C6092" s="59"/>
      <c r="D6092" s="87"/>
      <c r="E6092" s="89"/>
      <c r="F6092" s="89"/>
    </row>
    <row r="6093" spans="1:6" x14ac:dyDescent="0.25">
      <c r="A6093" s="10"/>
      <c r="B6093" s="10"/>
      <c r="C6093" s="59"/>
      <c r="D6093" s="87"/>
      <c r="E6093" s="89"/>
      <c r="F6093" s="89"/>
    </row>
    <row r="6094" spans="1:6" x14ac:dyDescent="0.25">
      <c r="A6094" s="10"/>
      <c r="B6094" s="10"/>
      <c r="C6094" s="59"/>
      <c r="D6094" s="87"/>
      <c r="E6094" s="89"/>
      <c r="F6094" s="89"/>
    </row>
    <row r="6095" spans="1:6" x14ac:dyDescent="0.25">
      <c r="A6095" s="10"/>
      <c r="B6095" s="10"/>
      <c r="C6095" s="59"/>
      <c r="D6095" s="87"/>
      <c r="E6095" s="89"/>
      <c r="F6095" s="89"/>
    </row>
    <row r="6096" spans="1:6" x14ac:dyDescent="0.25">
      <c r="A6096" s="10"/>
      <c r="B6096" s="10"/>
      <c r="C6096" s="59"/>
      <c r="D6096" s="87"/>
      <c r="E6096" s="89"/>
      <c r="F6096" s="89"/>
    </row>
    <row r="6097" spans="1:6" x14ac:dyDescent="0.25">
      <c r="A6097" s="10"/>
      <c r="B6097" s="10"/>
      <c r="C6097" s="59"/>
      <c r="D6097" s="87"/>
      <c r="E6097" s="89"/>
      <c r="F6097" s="89"/>
    </row>
    <row r="6098" spans="1:6" x14ac:dyDescent="0.25">
      <c r="A6098" s="10"/>
      <c r="B6098" s="10"/>
      <c r="C6098" s="59"/>
      <c r="D6098" s="87"/>
      <c r="E6098" s="89"/>
      <c r="F6098" s="89"/>
    </row>
    <row r="6099" spans="1:6" x14ac:dyDescent="0.25">
      <c r="A6099" s="10"/>
      <c r="B6099" s="10"/>
      <c r="C6099" s="59"/>
      <c r="D6099" s="87"/>
      <c r="E6099" s="89"/>
      <c r="F6099" s="89"/>
    </row>
    <row r="6100" spans="1:6" x14ac:dyDescent="0.25">
      <c r="A6100" s="10"/>
      <c r="B6100" s="10"/>
      <c r="C6100" s="59"/>
      <c r="D6100" s="87"/>
      <c r="E6100" s="89"/>
      <c r="F6100" s="89"/>
    </row>
    <row r="6101" spans="1:6" x14ac:dyDescent="0.25">
      <c r="A6101" s="10"/>
      <c r="B6101" s="10"/>
      <c r="C6101" s="59"/>
      <c r="D6101" s="87"/>
      <c r="E6101" s="89"/>
      <c r="F6101" s="89"/>
    </row>
    <row r="6102" spans="1:6" x14ac:dyDescent="0.25">
      <c r="A6102" s="10"/>
      <c r="B6102" s="10"/>
      <c r="C6102" s="59"/>
      <c r="D6102" s="87"/>
      <c r="E6102" s="89"/>
      <c r="F6102" s="89"/>
    </row>
    <row r="6103" spans="1:6" x14ac:dyDescent="0.25">
      <c r="A6103" s="10"/>
      <c r="B6103" s="10"/>
      <c r="C6103" s="59"/>
      <c r="D6103" s="87"/>
      <c r="E6103" s="89"/>
      <c r="F6103" s="89"/>
    </row>
    <row r="6104" spans="1:6" x14ac:dyDescent="0.25">
      <c r="A6104" s="10"/>
      <c r="B6104" s="10"/>
      <c r="C6104" s="59"/>
      <c r="D6104" s="87"/>
      <c r="E6104" s="89"/>
      <c r="F6104" s="89"/>
    </row>
    <row r="6105" spans="1:6" x14ac:dyDescent="0.25">
      <c r="A6105" s="10"/>
      <c r="B6105" s="10"/>
      <c r="C6105" s="59"/>
      <c r="D6105" s="87"/>
      <c r="E6105" s="89"/>
      <c r="F6105" s="89"/>
    </row>
    <row r="6106" spans="1:6" x14ac:dyDescent="0.25">
      <c r="A6106" s="10"/>
      <c r="B6106" s="10"/>
      <c r="C6106" s="59"/>
      <c r="D6106" s="87"/>
      <c r="E6106" s="89"/>
      <c r="F6106" s="89"/>
    </row>
    <row r="6107" spans="1:6" x14ac:dyDescent="0.25">
      <c r="A6107" s="10"/>
      <c r="B6107" s="10"/>
      <c r="C6107" s="59"/>
      <c r="D6107" s="87"/>
      <c r="E6107" s="89"/>
      <c r="F6107" s="89"/>
    </row>
    <row r="6108" spans="1:6" x14ac:dyDescent="0.25">
      <c r="A6108" s="10"/>
      <c r="B6108" s="10"/>
      <c r="C6108" s="59"/>
      <c r="D6108" s="87"/>
      <c r="E6108" s="89"/>
      <c r="F6108" s="89"/>
    </row>
    <row r="6109" spans="1:6" x14ac:dyDescent="0.25">
      <c r="A6109" s="10"/>
      <c r="B6109" s="10"/>
      <c r="C6109" s="59"/>
      <c r="D6109" s="87"/>
      <c r="E6109" s="89"/>
      <c r="F6109" s="89"/>
    </row>
    <row r="6110" spans="1:6" x14ac:dyDescent="0.25">
      <c r="A6110" s="10"/>
      <c r="B6110" s="10"/>
      <c r="C6110" s="59"/>
      <c r="D6110" s="87"/>
      <c r="E6110" s="89"/>
      <c r="F6110" s="89"/>
    </row>
    <row r="6111" spans="1:6" x14ac:dyDescent="0.25">
      <c r="A6111" s="10"/>
      <c r="B6111" s="10"/>
      <c r="C6111" s="59"/>
      <c r="D6111" s="87"/>
      <c r="E6111" s="89"/>
      <c r="F6111" s="89"/>
    </row>
    <row r="6112" spans="1:6" x14ac:dyDescent="0.25">
      <c r="A6112" s="10"/>
      <c r="B6112" s="10"/>
      <c r="C6112" s="59"/>
      <c r="D6112" s="87"/>
      <c r="E6112" s="89"/>
      <c r="F6112" s="89"/>
    </row>
    <row r="6113" spans="1:6" x14ac:dyDescent="0.25">
      <c r="A6113" s="10"/>
      <c r="B6113" s="10"/>
      <c r="C6113" s="59"/>
      <c r="D6113" s="87"/>
      <c r="E6113" s="89"/>
      <c r="F6113" s="89"/>
    </row>
    <row r="6114" spans="1:6" x14ac:dyDescent="0.25">
      <c r="A6114" s="10"/>
      <c r="B6114" s="10"/>
      <c r="C6114" s="59"/>
      <c r="D6114" s="87"/>
      <c r="E6114" s="89"/>
      <c r="F6114" s="89"/>
    </row>
    <row r="6115" spans="1:6" x14ac:dyDescent="0.25">
      <c r="A6115" s="10"/>
      <c r="B6115" s="10"/>
      <c r="C6115" s="59"/>
      <c r="D6115" s="87"/>
      <c r="E6115" s="89"/>
      <c r="F6115" s="89"/>
    </row>
    <row r="6116" spans="1:6" x14ac:dyDescent="0.25">
      <c r="A6116" s="10"/>
      <c r="B6116" s="10"/>
      <c r="C6116" s="59"/>
      <c r="D6116" s="87"/>
      <c r="E6116" s="89"/>
      <c r="F6116" s="89"/>
    </row>
    <row r="6117" spans="1:6" x14ac:dyDescent="0.25">
      <c r="A6117" s="10"/>
      <c r="B6117" s="10"/>
      <c r="C6117" s="59"/>
      <c r="D6117" s="87"/>
      <c r="E6117" s="89"/>
      <c r="F6117" s="89"/>
    </row>
    <row r="6118" spans="1:6" x14ac:dyDescent="0.25">
      <c r="A6118" s="10"/>
      <c r="B6118" s="10"/>
      <c r="C6118" s="59"/>
      <c r="D6118" s="87"/>
      <c r="E6118" s="89"/>
      <c r="F6118" s="89"/>
    </row>
    <row r="6119" spans="1:6" x14ac:dyDescent="0.25">
      <c r="A6119" s="10"/>
      <c r="B6119" s="10"/>
      <c r="C6119" s="59"/>
      <c r="D6119" s="87"/>
      <c r="E6119" s="89"/>
      <c r="F6119" s="89"/>
    </row>
    <row r="6120" spans="1:6" x14ac:dyDescent="0.25">
      <c r="A6120" s="10"/>
      <c r="B6120" s="10"/>
      <c r="C6120" s="59"/>
      <c r="D6120" s="87"/>
      <c r="E6120" s="89"/>
      <c r="F6120" s="89"/>
    </row>
    <row r="6121" spans="1:6" x14ac:dyDescent="0.25">
      <c r="A6121" s="10"/>
      <c r="B6121" s="10"/>
      <c r="C6121" s="59"/>
      <c r="D6121" s="87"/>
      <c r="E6121" s="89"/>
      <c r="F6121" s="89"/>
    </row>
    <row r="6122" spans="1:6" x14ac:dyDescent="0.25">
      <c r="A6122" s="10"/>
      <c r="B6122" s="10"/>
      <c r="C6122" s="59"/>
      <c r="D6122" s="87"/>
      <c r="E6122" s="89"/>
      <c r="F6122" s="89"/>
    </row>
    <row r="6123" spans="1:6" x14ac:dyDescent="0.25">
      <c r="A6123" s="10"/>
      <c r="B6123" s="10"/>
      <c r="C6123" s="59"/>
      <c r="D6123" s="87"/>
      <c r="E6123" s="89"/>
      <c r="F6123" s="89"/>
    </row>
    <row r="6124" spans="1:6" x14ac:dyDescent="0.25">
      <c r="A6124" s="10"/>
      <c r="B6124" s="10"/>
      <c r="C6124" s="59"/>
      <c r="D6124" s="87"/>
      <c r="E6124" s="89"/>
      <c r="F6124" s="89"/>
    </row>
    <row r="6125" spans="1:6" x14ac:dyDescent="0.25">
      <c r="A6125" s="10"/>
      <c r="B6125" s="10"/>
      <c r="C6125" s="59"/>
      <c r="D6125" s="87"/>
      <c r="E6125" s="89"/>
      <c r="F6125" s="89"/>
    </row>
    <row r="6126" spans="1:6" x14ac:dyDescent="0.25">
      <c r="A6126" s="10"/>
      <c r="B6126" s="10"/>
      <c r="C6126" s="59"/>
      <c r="D6126" s="87"/>
      <c r="E6126" s="89"/>
      <c r="F6126" s="89"/>
    </row>
    <row r="6127" spans="1:6" x14ac:dyDescent="0.25">
      <c r="A6127" s="10"/>
      <c r="B6127" s="10"/>
      <c r="C6127" s="59"/>
      <c r="D6127" s="87"/>
      <c r="E6127" s="89"/>
      <c r="F6127" s="89"/>
    </row>
    <row r="6128" spans="1:6" x14ac:dyDescent="0.25">
      <c r="A6128" s="10"/>
      <c r="B6128" s="10"/>
      <c r="C6128" s="59"/>
      <c r="D6128" s="87"/>
      <c r="E6128" s="89"/>
      <c r="F6128" s="89"/>
    </row>
    <row r="6129" spans="1:6" x14ac:dyDescent="0.25">
      <c r="A6129" s="10"/>
      <c r="B6129" s="10"/>
      <c r="C6129" s="59"/>
      <c r="D6129" s="87"/>
      <c r="E6129" s="89"/>
      <c r="F6129" s="89"/>
    </row>
    <row r="6130" spans="1:6" x14ac:dyDescent="0.25">
      <c r="A6130" s="10"/>
      <c r="B6130" s="10"/>
      <c r="C6130" s="59"/>
      <c r="D6130" s="87"/>
      <c r="E6130" s="89"/>
      <c r="F6130" s="89"/>
    </row>
    <row r="6131" spans="1:6" x14ac:dyDescent="0.25">
      <c r="A6131" s="10"/>
      <c r="B6131" s="10"/>
      <c r="C6131" s="59"/>
      <c r="D6131" s="87"/>
      <c r="E6131" s="89"/>
      <c r="F6131" s="89"/>
    </row>
    <row r="6132" spans="1:6" x14ac:dyDescent="0.25">
      <c r="A6132" s="10"/>
      <c r="B6132" s="10"/>
      <c r="C6132" s="59"/>
      <c r="D6132" s="87"/>
      <c r="E6132" s="89"/>
      <c r="F6132" s="89"/>
    </row>
    <row r="6133" spans="1:6" x14ac:dyDescent="0.25">
      <c r="A6133" s="10"/>
      <c r="B6133" s="10"/>
      <c r="C6133" s="59"/>
      <c r="D6133" s="87"/>
      <c r="E6133" s="89"/>
      <c r="F6133" s="89"/>
    </row>
    <row r="6134" spans="1:6" x14ac:dyDescent="0.25">
      <c r="A6134" s="10"/>
      <c r="B6134" s="10"/>
      <c r="C6134" s="59"/>
      <c r="D6134" s="87"/>
      <c r="E6134" s="89"/>
      <c r="F6134" s="89"/>
    </row>
    <row r="6135" spans="1:6" x14ac:dyDescent="0.25">
      <c r="A6135" s="10"/>
      <c r="B6135" s="10"/>
      <c r="C6135" s="59"/>
      <c r="D6135" s="87"/>
      <c r="E6135" s="89"/>
      <c r="F6135" s="89"/>
    </row>
    <row r="6136" spans="1:6" x14ac:dyDescent="0.25">
      <c r="A6136" s="10"/>
      <c r="B6136" s="10"/>
      <c r="C6136" s="59"/>
      <c r="D6136" s="87"/>
      <c r="E6136" s="89"/>
      <c r="F6136" s="89"/>
    </row>
    <row r="6137" spans="1:6" x14ac:dyDescent="0.25">
      <c r="A6137" s="10"/>
      <c r="B6137" s="10"/>
      <c r="C6137" s="59"/>
      <c r="D6137" s="87"/>
      <c r="E6137" s="89"/>
      <c r="F6137" s="89"/>
    </row>
    <row r="6138" spans="1:6" x14ac:dyDescent="0.25">
      <c r="A6138" s="10"/>
      <c r="B6138" s="10"/>
      <c r="C6138" s="59"/>
      <c r="D6138" s="87"/>
      <c r="E6138" s="89"/>
      <c r="F6138" s="89"/>
    </row>
    <row r="6139" spans="1:6" x14ac:dyDescent="0.25">
      <c r="A6139" s="10"/>
      <c r="B6139" s="10"/>
      <c r="C6139" s="59"/>
      <c r="D6139" s="87"/>
      <c r="E6139" s="89"/>
      <c r="F6139" s="89"/>
    </row>
    <row r="6140" spans="1:6" x14ac:dyDescent="0.25">
      <c r="A6140" s="10"/>
      <c r="B6140" s="10"/>
      <c r="C6140" s="59"/>
      <c r="D6140" s="87"/>
      <c r="E6140" s="89"/>
      <c r="F6140" s="89"/>
    </row>
    <row r="6141" spans="1:6" x14ac:dyDescent="0.25">
      <c r="A6141" s="10"/>
      <c r="B6141" s="10"/>
      <c r="C6141" s="59"/>
      <c r="D6141" s="87"/>
      <c r="E6141" s="89"/>
      <c r="F6141" s="89"/>
    </row>
    <row r="6142" spans="1:6" x14ac:dyDescent="0.25">
      <c r="A6142" s="10"/>
      <c r="B6142" s="10"/>
      <c r="C6142" s="59"/>
      <c r="D6142" s="87"/>
      <c r="E6142" s="89"/>
      <c r="F6142" s="89"/>
    </row>
    <row r="6143" spans="1:6" x14ac:dyDescent="0.25">
      <c r="A6143" s="10"/>
      <c r="B6143" s="10"/>
      <c r="C6143" s="59"/>
      <c r="D6143" s="87"/>
      <c r="E6143" s="89"/>
      <c r="F6143" s="89"/>
    </row>
    <row r="6144" spans="1:6" x14ac:dyDescent="0.25">
      <c r="A6144" s="10"/>
      <c r="B6144" s="10"/>
      <c r="C6144" s="59"/>
      <c r="D6144" s="87"/>
      <c r="E6144" s="89"/>
      <c r="F6144" s="89"/>
    </row>
    <row r="6145" spans="1:6" x14ac:dyDescent="0.25">
      <c r="A6145" s="10"/>
      <c r="B6145" s="10"/>
      <c r="C6145" s="59"/>
      <c r="D6145" s="87"/>
      <c r="E6145" s="89"/>
      <c r="F6145" s="89"/>
    </row>
    <row r="6146" spans="1:6" x14ac:dyDescent="0.25">
      <c r="A6146" s="10"/>
      <c r="B6146" s="10"/>
      <c r="C6146" s="59"/>
      <c r="D6146" s="87"/>
      <c r="E6146" s="89"/>
      <c r="F6146" s="89"/>
    </row>
    <row r="6147" spans="1:6" x14ac:dyDescent="0.25">
      <c r="A6147" s="10"/>
      <c r="B6147" s="10"/>
      <c r="C6147" s="59"/>
      <c r="D6147" s="87"/>
      <c r="E6147" s="89"/>
      <c r="F6147" s="89"/>
    </row>
    <row r="6148" spans="1:6" x14ac:dyDescent="0.25">
      <c r="A6148" s="10"/>
      <c r="B6148" s="10"/>
      <c r="C6148" s="59"/>
      <c r="D6148" s="87"/>
      <c r="E6148" s="89"/>
      <c r="F6148" s="89"/>
    </row>
    <row r="6149" spans="1:6" x14ac:dyDescent="0.25">
      <c r="A6149" s="10"/>
      <c r="B6149" s="10"/>
      <c r="C6149" s="59"/>
      <c r="D6149" s="87"/>
      <c r="E6149" s="89"/>
      <c r="F6149" s="89"/>
    </row>
    <row r="6150" spans="1:6" x14ac:dyDescent="0.25">
      <c r="A6150" s="10"/>
      <c r="B6150" s="10"/>
      <c r="C6150" s="59"/>
      <c r="D6150" s="87"/>
      <c r="E6150" s="89"/>
      <c r="F6150" s="89"/>
    </row>
    <row r="6151" spans="1:6" x14ac:dyDescent="0.25">
      <c r="A6151" s="10"/>
      <c r="B6151" s="10"/>
      <c r="C6151" s="59"/>
      <c r="D6151" s="87"/>
      <c r="E6151" s="89"/>
      <c r="F6151" s="89"/>
    </row>
    <row r="6152" spans="1:6" x14ac:dyDescent="0.25">
      <c r="A6152" s="10"/>
      <c r="B6152" s="10"/>
      <c r="C6152" s="59"/>
      <c r="D6152" s="87"/>
      <c r="E6152" s="89"/>
      <c r="F6152" s="89"/>
    </row>
    <row r="6153" spans="1:6" x14ac:dyDescent="0.25">
      <c r="A6153" s="10"/>
      <c r="B6153" s="10"/>
      <c r="C6153" s="59"/>
      <c r="D6153" s="87"/>
      <c r="E6153" s="89"/>
      <c r="F6153" s="89"/>
    </row>
    <row r="6154" spans="1:6" x14ac:dyDescent="0.25">
      <c r="A6154" s="10"/>
      <c r="B6154" s="10"/>
      <c r="C6154" s="59"/>
      <c r="D6154" s="87"/>
      <c r="E6154" s="89"/>
      <c r="F6154" s="89"/>
    </row>
    <row r="6155" spans="1:6" x14ac:dyDescent="0.25">
      <c r="A6155" s="10"/>
      <c r="B6155" s="10"/>
      <c r="C6155" s="59"/>
      <c r="D6155" s="87"/>
      <c r="E6155" s="89"/>
      <c r="F6155" s="89"/>
    </row>
    <row r="6156" spans="1:6" x14ac:dyDescent="0.25">
      <c r="A6156" s="10"/>
      <c r="B6156" s="10"/>
      <c r="C6156" s="59"/>
      <c r="D6156" s="87"/>
      <c r="E6156" s="89"/>
      <c r="F6156" s="89"/>
    </row>
    <row r="6157" spans="1:6" x14ac:dyDescent="0.25">
      <c r="A6157" s="10"/>
      <c r="B6157" s="10"/>
      <c r="C6157" s="59"/>
      <c r="D6157" s="87"/>
      <c r="E6157" s="89"/>
      <c r="F6157" s="89"/>
    </row>
    <row r="6158" spans="1:6" x14ac:dyDescent="0.25">
      <c r="A6158" s="10"/>
      <c r="B6158" s="10"/>
      <c r="C6158" s="59"/>
      <c r="D6158" s="87"/>
      <c r="E6158" s="89"/>
      <c r="F6158" s="89"/>
    </row>
    <row r="6159" spans="1:6" x14ac:dyDescent="0.25">
      <c r="A6159" s="10"/>
      <c r="B6159" s="10"/>
      <c r="C6159" s="59"/>
      <c r="D6159" s="87"/>
      <c r="E6159" s="89"/>
      <c r="F6159" s="89"/>
    </row>
    <row r="6160" spans="1:6" x14ac:dyDescent="0.25">
      <c r="A6160" s="10"/>
      <c r="B6160" s="10"/>
      <c r="C6160" s="59"/>
      <c r="D6160" s="87"/>
      <c r="E6160" s="89"/>
      <c r="F6160" s="89"/>
    </row>
    <row r="6161" spans="1:6" x14ac:dyDescent="0.25">
      <c r="A6161" s="10"/>
      <c r="B6161" s="10"/>
      <c r="C6161" s="59"/>
      <c r="D6161" s="87"/>
      <c r="E6161" s="89"/>
      <c r="F6161" s="89"/>
    </row>
    <row r="6162" spans="1:6" x14ac:dyDescent="0.25">
      <c r="A6162" s="10"/>
      <c r="B6162" s="10"/>
      <c r="C6162" s="59"/>
      <c r="D6162" s="87"/>
      <c r="E6162" s="89"/>
      <c r="F6162" s="89"/>
    </row>
    <row r="6163" spans="1:6" x14ac:dyDescent="0.25">
      <c r="A6163" s="10"/>
      <c r="B6163" s="10"/>
      <c r="C6163" s="59"/>
      <c r="D6163" s="87"/>
      <c r="E6163" s="89"/>
      <c r="F6163" s="89"/>
    </row>
    <row r="6164" spans="1:6" x14ac:dyDescent="0.25">
      <c r="A6164" s="10"/>
      <c r="B6164" s="10"/>
      <c r="C6164" s="59"/>
      <c r="D6164" s="87"/>
      <c r="E6164" s="89"/>
      <c r="F6164" s="89"/>
    </row>
    <row r="6165" spans="1:6" x14ac:dyDescent="0.25">
      <c r="A6165" s="10"/>
      <c r="B6165" s="10"/>
      <c r="C6165" s="59"/>
      <c r="D6165" s="87"/>
      <c r="E6165" s="89"/>
      <c r="F6165" s="89"/>
    </row>
    <row r="6166" spans="1:6" x14ac:dyDescent="0.25">
      <c r="A6166" s="10"/>
      <c r="B6166" s="10"/>
      <c r="C6166" s="59"/>
      <c r="D6166" s="87"/>
      <c r="E6166" s="89"/>
      <c r="F6166" s="89"/>
    </row>
    <row r="6167" spans="1:6" x14ac:dyDescent="0.25">
      <c r="A6167" s="10"/>
      <c r="B6167" s="10"/>
      <c r="C6167" s="59"/>
      <c r="D6167" s="87"/>
      <c r="E6167" s="89"/>
      <c r="F6167" s="89"/>
    </row>
    <row r="6168" spans="1:6" x14ac:dyDescent="0.25">
      <c r="A6168" s="10"/>
      <c r="B6168" s="10"/>
      <c r="C6168" s="59"/>
      <c r="D6168" s="87"/>
      <c r="E6168" s="89"/>
      <c r="F6168" s="89"/>
    </row>
    <row r="6169" spans="1:6" x14ac:dyDescent="0.25">
      <c r="A6169" s="10"/>
      <c r="B6169" s="10"/>
      <c r="C6169" s="59"/>
      <c r="D6169" s="87"/>
      <c r="E6169" s="89"/>
      <c r="F6169" s="89"/>
    </row>
    <row r="6170" spans="1:6" x14ac:dyDescent="0.25">
      <c r="A6170" s="10"/>
      <c r="B6170" s="10"/>
      <c r="C6170" s="59"/>
      <c r="D6170" s="87"/>
      <c r="E6170" s="89"/>
      <c r="F6170" s="89"/>
    </row>
    <row r="6171" spans="1:6" x14ac:dyDescent="0.25">
      <c r="A6171" s="10"/>
      <c r="B6171" s="10"/>
      <c r="C6171" s="59"/>
      <c r="D6171" s="87"/>
      <c r="E6171" s="89"/>
      <c r="F6171" s="89"/>
    </row>
    <row r="6172" spans="1:6" x14ac:dyDescent="0.25">
      <c r="A6172" s="10"/>
      <c r="B6172" s="10"/>
      <c r="C6172" s="59"/>
      <c r="D6172" s="87"/>
      <c r="E6172" s="89"/>
      <c r="F6172" s="89"/>
    </row>
    <row r="6173" spans="1:6" x14ac:dyDescent="0.25">
      <c r="A6173" s="10"/>
      <c r="B6173" s="10"/>
      <c r="C6173" s="59"/>
      <c r="D6173" s="87"/>
      <c r="E6173" s="89"/>
      <c r="F6173" s="89"/>
    </row>
    <row r="6174" spans="1:6" x14ac:dyDescent="0.25">
      <c r="A6174" s="10"/>
      <c r="B6174" s="10"/>
      <c r="C6174" s="59"/>
      <c r="D6174" s="87"/>
      <c r="E6174" s="89"/>
      <c r="F6174" s="89"/>
    </row>
    <row r="6175" spans="1:6" x14ac:dyDescent="0.25">
      <c r="A6175" s="10"/>
      <c r="B6175" s="10"/>
      <c r="C6175" s="59"/>
      <c r="D6175" s="87"/>
      <c r="E6175" s="89"/>
      <c r="F6175" s="89"/>
    </row>
    <row r="6176" spans="1:6" x14ac:dyDescent="0.25">
      <c r="A6176" s="10"/>
      <c r="B6176" s="10"/>
      <c r="C6176" s="59"/>
      <c r="D6176" s="87"/>
      <c r="E6176" s="89"/>
      <c r="F6176" s="89"/>
    </row>
    <row r="6177" spans="1:6" x14ac:dyDescent="0.25">
      <c r="A6177" s="10"/>
      <c r="B6177" s="10"/>
      <c r="C6177" s="59"/>
      <c r="D6177" s="87"/>
      <c r="E6177" s="89"/>
      <c r="F6177" s="89"/>
    </row>
    <row r="6178" spans="1:6" x14ac:dyDescent="0.25">
      <c r="A6178" s="10"/>
      <c r="B6178" s="10"/>
      <c r="C6178" s="59"/>
      <c r="D6178" s="87"/>
      <c r="E6178" s="89"/>
      <c r="F6178" s="89"/>
    </row>
    <row r="6179" spans="1:6" x14ac:dyDescent="0.25">
      <c r="A6179" s="10"/>
      <c r="B6179" s="10"/>
      <c r="C6179" s="59"/>
      <c r="D6179" s="87"/>
      <c r="E6179" s="89"/>
      <c r="F6179" s="89"/>
    </row>
    <row r="6180" spans="1:6" x14ac:dyDescent="0.25">
      <c r="A6180" s="10"/>
      <c r="B6180" s="10"/>
      <c r="C6180" s="59"/>
      <c r="D6180" s="87"/>
      <c r="E6180" s="89"/>
      <c r="F6180" s="89"/>
    </row>
    <row r="6181" spans="1:6" x14ac:dyDescent="0.25">
      <c r="A6181" s="10"/>
      <c r="B6181" s="10"/>
      <c r="C6181" s="59"/>
      <c r="D6181" s="87"/>
      <c r="E6181" s="89"/>
      <c r="F6181" s="89"/>
    </row>
    <row r="6182" spans="1:6" x14ac:dyDescent="0.25">
      <c r="A6182" s="10"/>
      <c r="B6182" s="10"/>
      <c r="C6182" s="59"/>
      <c r="D6182" s="87"/>
      <c r="E6182" s="89"/>
      <c r="F6182" s="89"/>
    </row>
    <row r="6183" spans="1:6" x14ac:dyDescent="0.25">
      <c r="A6183" s="10"/>
      <c r="B6183" s="10"/>
      <c r="C6183" s="59"/>
      <c r="D6183" s="87"/>
      <c r="E6183" s="89"/>
      <c r="F6183" s="89"/>
    </row>
    <row r="6184" spans="1:6" x14ac:dyDescent="0.25">
      <c r="A6184" s="10"/>
      <c r="B6184" s="10"/>
      <c r="C6184" s="59"/>
      <c r="D6184" s="87"/>
      <c r="E6184" s="89"/>
      <c r="F6184" s="89"/>
    </row>
    <row r="6185" spans="1:6" x14ac:dyDescent="0.25">
      <c r="A6185" s="10"/>
      <c r="B6185" s="10"/>
      <c r="C6185" s="59"/>
      <c r="D6185" s="87"/>
      <c r="E6185" s="89"/>
      <c r="F6185" s="89"/>
    </row>
    <row r="6186" spans="1:6" x14ac:dyDescent="0.25">
      <c r="A6186" s="10"/>
      <c r="B6186" s="10"/>
      <c r="C6186" s="59"/>
      <c r="D6186" s="87"/>
      <c r="E6186" s="89"/>
      <c r="F6186" s="89"/>
    </row>
    <row r="6187" spans="1:6" x14ac:dyDescent="0.25">
      <c r="A6187" s="10"/>
      <c r="B6187" s="10"/>
      <c r="C6187" s="59"/>
      <c r="D6187" s="87"/>
      <c r="E6187" s="89"/>
      <c r="F6187" s="89"/>
    </row>
    <row r="6188" spans="1:6" x14ac:dyDescent="0.25">
      <c r="A6188" s="10"/>
      <c r="B6188" s="10"/>
      <c r="C6188" s="59"/>
      <c r="D6188" s="87"/>
      <c r="E6188" s="89"/>
      <c r="F6188" s="89"/>
    </row>
    <row r="6189" spans="1:6" x14ac:dyDescent="0.25">
      <c r="A6189" s="10"/>
      <c r="B6189" s="10"/>
      <c r="C6189" s="59"/>
      <c r="D6189" s="87"/>
      <c r="E6189" s="89"/>
      <c r="F6189" s="89"/>
    </row>
    <row r="6190" spans="1:6" x14ac:dyDescent="0.25">
      <c r="A6190" s="10"/>
      <c r="B6190" s="10"/>
      <c r="C6190" s="59"/>
      <c r="D6190" s="87"/>
      <c r="E6190" s="89"/>
      <c r="F6190" s="89"/>
    </row>
    <row r="6191" spans="1:6" x14ac:dyDescent="0.25">
      <c r="A6191" s="10"/>
      <c r="B6191" s="10"/>
      <c r="C6191" s="59"/>
      <c r="D6191" s="87"/>
      <c r="E6191" s="89"/>
      <c r="F6191" s="89"/>
    </row>
    <row r="6192" spans="1:6" x14ac:dyDescent="0.25">
      <c r="A6192" s="10"/>
      <c r="B6192" s="10"/>
      <c r="C6192" s="59"/>
      <c r="D6192" s="87"/>
      <c r="E6192" s="89"/>
      <c r="F6192" s="89"/>
    </row>
    <row r="6193" spans="1:6" x14ac:dyDescent="0.25">
      <c r="A6193" s="10"/>
      <c r="B6193" s="10"/>
      <c r="C6193" s="59"/>
      <c r="D6193" s="87"/>
      <c r="E6193" s="89"/>
      <c r="F6193" s="89"/>
    </row>
    <row r="6194" spans="1:6" x14ac:dyDescent="0.25">
      <c r="A6194" s="10"/>
      <c r="B6194" s="10"/>
      <c r="C6194" s="59"/>
      <c r="D6194" s="87"/>
      <c r="E6194" s="89"/>
      <c r="F6194" s="89"/>
    </row>
    <row r="6195" spans="1:6" x14ac:dyDescent="0.25">
      <c r="A6195" s="10"/>
      <c r="B6195" s="10"/>
      <c r="C6195" s="59"/>
      <c r="D6195" s="87"/>
      <c r="E6195" s="89"/>
      <c r="F6195" s="89"/>
    </row>
    <row r="6196" spans="1:6" x14ac:dyDescent="0.25">
      <c r="A6196" s="10"/>
      <c r="B6196" s="10"/>
      <c r="C6196" s="59"/>
      <c r="D6196" s="87"/>
      <c r="E6196" s="89"/>
      <c r="F6196" s="89"/>
    </row>
    <row r="6197" spans="1:6" x14ac:dyDescent="0.25">
      <c r="A6197" s="10"/>
      <c r="B6197" s="10"/>
      <c r="C6197" s="59"/>
      <c r="D6197" s="87"/>
      <c r="E6197" s="89"/>
      <c r="F6197" s="89"/>
    </row>
    <row r="6198" spans="1:6" x14ac:dyDescent="0.25">
      <c r="A6198" s="10"/>
      <c r="B6198" s="10"/>
      <c r="C6198" s="59"/>
      <c r="D6198" s="87"/>
      <c r="E6198" s="89"/>
      <c r="F6198" s="89"/>
    </row>
    <row r="6199" spans="1:6" x14ac:dyDescent="0.25">
      <c r="A6199" s="10"/>
      <c r="B6199" s="10"/>
      <c r="C6199" s="59"/>
      <c r="D6199" s="87"/>
      <c r="E6199" s="89"/>
      <c r="F6199" s="89"/>
    </row>
    <row r="6200" spans="1:6" x14ac:dyDescent="0.25">
      <c r="A6200" s="10"/>
      <c r="B6200" s="10"/>
      <c r="C6200" s="59"/>
      <c r="D6200" s="87"/>
      <c r="E6200" s="89"/>
      <c r="F6200" s="89"/>
    </row>
    <row r="6201" spans="1:6" x14ac:dyDescent="0.25">
      <c r="A6201" s="10"/>
      <c r="B6201" s="10"/>
      <c r="C6201" s="59"/>
      <c r="D6201" s="87"/>
      <c r="E6201" s="89"/>
      <c r="F6201" s="89"/>
    </row>
    <row r="6202" spans="1:6" x14ac:dyDescent="0.25">
      <c r="A6202" s="10"/>
      <c r="B6202" s="10"/>
      <c r="C6202" s="59"/>
      <c r="D6202" s="87"/>
      <c r="E6202" s="89"/>
      <c r="F6202" s="89"/>
    </row>
    <row r="6203" spans="1:6" x14ac:dyDescent="0.25">
      <c r="A6203" s="10"/>
      <c r="B6203" s="10"/>
      <c r="C6203" s="59"/>
      <c r="D6203" s="87"/>
      <c r="E6203" s="89"/>
      <c r="F6203" s="89"/>
    </row>
    <row r="6204" spans="1:6" x14ac:dyDescent="0.25">
      <c r="A6204" s="10"/>
      <c r="B6204" s="10"/>
      <c r="C6204" s="59"/>
      <c r="D6204" s="87"/>
      <c r="E6204" s="89"/>
      <c r="F6204" s="89"/>
    </row>
    <row r="6205" spans="1:6" x14ac:dyDescent="0.25">
      <c r="A6205" s="10"/>
      <c r="B6205" s="10"/>
      <c r="C6205" s="59"/>
      <c r="D6205" s="87"/>
      <c r="E6205" s="89"/>
      <c r="F6205" s="89"/>
    </row>
    <row r="6206" spans="1:6" x14ac:dyDescent="0.25">
      <c r="A6206" s="10"/>
      <c r="B6206" s="10"/>
      <c r="C6206" s="59"/>
      <c r="D6206" s="87"/>
      <c r="E6206" s="89"/>
      <c r="F6206" s="89"/>
    </row>
    <row r="6207" spans="1:6" x14ac:dyDescent="0.25">
      <c r="A6207" s="10"/>
      <c r="B6207" s="10"/>
      <c r="C6207" s="59"/>
      <c r="D6207" s="87"/>
      <c r="E6207" s="89"/>
      <c r="F6207" s="89"/>
    </row>
    <row r="6208" spans="1:6" x14ac:dyDescent="0.25">
      <c r="A6208" s="10"/>
      <c r="B6208" s="10"/>
      <c r="C6208" s="59"/>
      <c r="D6208" s="87"/>
      <c r="E6208" s="89"/>
      <c r="F6208" s="89"/>
    </row>
    <row r="6209" spans="1:6" x14ac:dyDescent="0.25">
      <c r="A6209" s="10"/>
      <c r="B6209" s="10"/>
      <c r="C6209" s="59"/>
      <c r="D6209" s="87"/>
      <c r="E6209" s="89"/>
      <c r="F6209" s="89"/>
    </row>
    <row r="6210" spans="1:6" x14ac:dyDescent="0.25">
      <c r="A6210" s="10"/>
      <c r="B6210" s="10"/>
      <c r="C6210" s="59"/>
      <c r="D6210" s="87"/>
      <c r="E6210" s="89"/>
      <c r="F6210" s="89"/>
    </row>
    <row r="6211" spans="1:6" x14ac:dyDescent="0.25">
      <c r="A6211" s="10"/>
      <c r="B6211" s="10"/>
      <c r="C6211" s="59"/>
      <c r="D6211" s="87"/>
      <c r="E6211" s="89"/>
      <c r="F6211" s="89"/>
    </row>
    <row r="6212" spans="1:6" x14ac:dyDescent="0.25">
      <c r="A6212" s="10"/>
      <c r="B6212" s="10"/>
      <c r="C6212" s="59"/>
      <c r="D6212" s="87"/>
      <c r="E6212" s="89"/>
      <c r="F6212" s="89"/>
    </row>
    <row r="6213" spans="1:6" x14ac:dyDescent="0.25">
      <c r="A6213" s="10"/>
      <c r="B6213" s="10"/>
      <c r="C6213" s="59"/>
      <c r="D6213" s="87"/>
      <c r="E6213" s="89"/>
      <c r="F6213" s="89"/>
    </row>
    <row r="6214" spans="1:6" x14ac:dyDescent="0.25">
      <c r="A6214" s="10"/>
      <c r="B6214" s="10"/>
      <c r="C6214" s="59"/>
      <c r="D6214" s="87"/>
      <c r="E6214" s="89"/>
      <c r="F6214" s="89"/>
    </row>
    <row r="6215" spans="1:6" x14ac:dyDescent="0.25">
      <c r="A6215" s="10"/>
      <c r="B6215" s="10"/>
      <c r="C6215" s="59"/>
      <c r="D6215" s="87"/>
      <c r="E6215" s="89"/>
      <c r="F6215" s="89"/>
    </row>
    <row r="6216" spans="1:6" x14ac:dyDescent="0.25">
      <c r="A6216" s="10"/>
      <c r="B6216" s="10"/>
      <c r="C6216" s="59"/>
      <c r="D6216" s="87"/>
      <c r="E6216" s="89"/>
      <c r="F6216" s="89"/>
    </row>
    <row r="6217" spans="1:6" x14ac:dyDescent="0.25">
      <c r="A6217" s="10"/>
      <c r="B6217" s="10"/>
      <c r="C6217" s="59"/>
      <c r="D6217" s="87"/>
      <c r="E6217" s="89"/>
      <c r="F6217" s="89"/>
    </row>
    <row r="6218" spans="1:6" x14ac:dyDescent="0.25">
      <c r="A6218" s="10"/>
      <c r="B6218" s="10"/>
      <c r="C6218" s="59"/>
      <c r="D6218" s="87"/>
      <c r="E6218" s="89"/>
      <c r="F6218" s="89"/>
    </row>
    <row r="6219" spans="1:6" x14ac:dyDescent="0.25">
      <c r="A6219" s="10"/>
      <c r="B6219" s="10"/>
      <c r="C6219" s="59"/>
      <c r="D6219" s="87"/>
      <c r="E6219" s="89"/>
      <c r="F6219" s="89"/>
    </row>
    <row r="6220" spans="1:6" x14ac:dyDescent="0.25">
      <c r="A6220" s="10"/>
      <c r="B6220" s="10"/>
      <c r="C6220" s="59"/>
      <c r="D6220" s="87"/>
      <c r="E6220" s="89"/>
      <c r="F6220" s="89"/>
    </row>
    <row r="6221" spans="1:6" x14ac:dyDescent="0.25">
      <c r="A6221" s="10"/>
      <c r="B6221" s="10"/>
      <c r="C6221" s="59"/>
      <c r="D6221" s="87"/>
      <c r="E6221" s="89"/>
      <c r="F6221" s="89"/>
    </row>
    <row r="6222" spans="1:6" x14ac:dyDescent="0.25">
      <c r="A6222" s="10"/>
      <c r="B6222" s="10"/>
      <c r="C6222" s="59"/>
      <c r="D6222" s="87"/>
      <c r="E6222" s="89"/>
      <c r="F6222" s="89"/>
    </row>
    <row r="6223" spans="1:6" x14ac:dyDescent="0.25">
      <c r="A6223" s="10"/>
      <c r="B6223" s="10"/>
      <c r="C6223" s="59"/>
      <c r="D6223" s="87"/>
      <c r="E6223" s="89"/>
      <c r="F6223" s="89"/>
    </row>
    <row r="6224" spans="1:6" x14ac:dyDescent="0.25">
      <c r="A6224" s="10"/>
      <c r="B6224" s="10"/>
      <c r="C6224" s="59"/>
      <c r="D6224" s="87"/>
      <c r="E6224" s="89"/>
      <c r="F6224" s="89"/>
    </row>
    <row r="6225" spans="1:6" x14ac:dyDescent="0.25">
      <c r="A6225" s="10"/>
      <c r="B6225" s="10"/>
      <c r="C6225" s="59"/>
      <c r="D6225" s="87"/>
      <c r="E6225" s="89"/>
      <c r="F6225" s="89"/>
    </row>
    <row r="6226" spans="1:6" x14ac:dyDescent="0.25">
      <c r="A6226" s="10"/>
      <c r="B6226" s="10"/>
      <c r="C6226" s="59"/>
      <c r="D6226" s="87"/>
      <c r="E6226" s="89"/>
      <c r="F6226" s="89"/>
    </row>
    <row r="6227" spans="1:6" x14ac:dyDescent="0.25">
      <c r="A6227" s="10"/>
      <c r="B6227" s="10"/>
      <c r="C6227" s="59"/>
      <c r="D6227" s="87"/>
      <c r="E6227" s="89"/>
      <c r="F6227" s="89"/>
    </row>
    <row r="6228" spans="1:6" x14ac:dyDescent="0.25">
      <c r="A6228" s="10"/>
      <c r="B6228" s="10"/>
      <c r="C6228" s="59"/>
      <c r="D6228" s="87"/>
      <c r="E6228" s="89"/>
      <c r="F6228" s="89"/>
    </row>
    <row r="6229" spans="1:6" x14ac:dyDescent="0.25">
      <c r="A6229" s="10"/>
      <c r="B6229" s="10"/>
      <c r="C6229" s="59"/>
      <c r="D6229" s="87"/>
      <c r="E6229" s="89"/>
      <c r="F6229" s="89"/>
    </row>
    <row r="6230" spans="1:6" x14ac:dyDescent="0.25">
      <c r="A6230" s="10"/>
      <c r="B6230" s="10"/>
      <c r="C6230" s="59"/>
      <c r="D6230" s="87"/>
      <c r="E6230" s="89"/>
      <c r="F6230" s="89"/>
    </row>
    <row r="6231" spans="1:6" x14ac:dyDescent="0.25">
      <c r="A6231" s="10"/>
      <c r="B6231" s="10"/>
      <c r="C6231" s="59"/>
      <c r="D6231" s="87"/>
      <c r="E6231" s="89"/>
      <c r="F6231" s="89"/>
    </row>
    <row r="6232" spans="1:6" x14ac:dyDescent="0.25">
      <c r="A6232" s="10"/>
      <c r="B6232" s="10"/>
      <c r="C6232" s="59"/>
      <c r="D6232" s="87"/>
      <c r="E6232" s="89"/>
      <c r="F6232" s="89"/>
    </row>
    <row r="6233" spans="1:6" x14ac:dyDescent="0.25">
      <c r="A6233" s="10"/>
      <c r="B6233" s="10"/>
      <c r="C6233" s="59"/>
      <c r="D6233" s="87"/>
      <c r="E6233" s="89"/>
      <c r="F6233" s="89"/>
    </row>
    <row r="6234" spans="1:6" x14ac:dyDescent="0.25">
      <c r="A6234" s="10"/>
      <c r="B6234" s="10"/>
      <c r="C6234" s="59"/>
      <c r="D6234" s="87"/>
      <c r="E6234" s="89"/>
      <c r="F6234" s="89"/>
    </row>
    <row r="6235" spans="1:6" x14ac:dyDescent="0.25">
      <c r="A6235" s="10"/>
      <c r="B6235" s="10"/>
      <c r="C6235" s="59"/>
      <c r="D6235" s="87"/>
      <c r="E6235" s="89"/>
      <c r="F6235" s="89"/>
    </row>
    <row r="6236" spans="1:6" x14ac:dyDescent="0.25">
      <c r="A6236" s="10"/>
      <c r="B6236" s="10"/>
      <c r="C6236" s="59"/>
      <c r="D6236" s="87"/>
      <c r="E6236" s="89"/>
      <c r="F6236" s="89"/>
    </row>
    <row r="6237" spans="1:6" x14ac:dyDescent="0.25">
      <c r="A6237" s="10"/>
      <c r="B6237" s="10"/>
      <c r="C6237" s="59"/>
      <c r="D6237" s="87"/>
      <c r="E6237" s="89"/>
      <c r="F6237" s="89"/>
    </row>
    <row r="6238" spans="1:6" x14ac:dyDescent="0.25">
      <c r="A6238" s="10"/>
      <c r="B6238" s="10"/>
      <c r="C6238" s="59"/>
      <c r="D6238" s="87"/>
      <c r="E6238" s="89"/>
      <c r="F6238" s="89"/>
    </row>
    <row r="6239" spans="1:6" x14ac:dyDescent="0.25">
      <c r="A6239" s="10"/>
      <c r="B6239" s="10"/>
      <c r="C6239" s="59"/>
      <c r="D6239" s="87"/>
      <c r="E6239" s="89"/>
      <c r="F6239" s="89"/>
    </row>
    <row r="6240" spans="1:6" x14ac:dyDescent="0.25">
      <c r="A6240" s="10"/>
      <c r="B6240" s="10"/>
      <c r="C6240" s="59"/>
      <c r="D6240" s="87"/>
      <c r="E6240" s="89"/>
      <c r="F6240" s="89"/>
    </row>
    <row r="6241" spans="1:6" x14ac:dyDescent="0.25">
      <c r="A6241" s="10"/>
      <c r="B6241" s="10"/>
      <c r="C6241" s="59"/>
      <c r="D6241" s="87"/>
      <c r="E6241" s="89"/>
      <c r="F6241" s="89"/>
    </row>
    <row r="6242" spans="1:6" x14ac:dyDescent="0.25">
      <c r="A6242" s="10"/>
      <c r="B6242" s="10"/>
      <c r="C6242" s="59"/>
      <c r="D6242" s="87"/>
      <c r="E6242" s="89"/>
      <c r="F6242" s="89"/>
    </row>
    <row r="6243" spans="1:6" x14ac:dyDescent="0.25">
      <c r="A6243" s="10"/>
      <c r="B6243" s="10"/>
      <c r="C6243" s="59"/>
      <c r="D6243" s="87"/>
      <c r="E6243" s="89"/>
      <c r="F6243" s="89"/>
    </row>
    <row r="6244" spans="1:6" x14ac:dyDescent="0.25">
      <c r="A6244" s="10"/>
      <c r="B6244" s="10"/>
      <c r="C6244" s="59"/>
      <c r="D6244" s="87"/>
      <c r="E6244" s="89"/>
      <c r="F6244" s="89"/>
    </row>
    <row r="6245" spans="1:6" x14ac:dyDescent="0.25">
      <c r="A6245" s="10"/>
      <c r="B6245" s="10"/>
      <c r="C6245" s="59"/>
      <c r="D6245" s="87"/>
      <c r="E6245" s="89"/>
      <c r="F6245" s="89"/>
    </row>
    <row r="6246" spans="1:6" x14ac:dyDescent="0.25">
      <c r="A6246" s="10"/>
      <c r="B6246" s="10"/>
      <c r="C6246" s="59"/>
      <c r="D6246" s="87"/>
      <c r="E6246" s="89"/>
      <c r="F6246" s="89"/>
    </row>
    <row r="6247" spans="1:6" x14ac:dyDescent="0.25">
      <c r="A6247" s="10"/>
      <c r="B6247" s="10"/>
      <c r="C6247" s="59"/>
      <c r="D6247" s="87"/>
      <c r="E6247" s="89"/>
      <c r="F6247" s="89"/>
    </row>
    <row r="6248" spans="1:6" x14ac:dyDescent="0.25">
      <c r="A6248" s="10"/>
      <c r="B6248" s="10"/>
      <c r="C6248" s="59"/>
      <c r="D6248" s="87"/>
      <c r="E6248" s="89"/>
      <c r="F6248" s="89"/>
    </row>
    <row r="6249" spans="1:6" x14ac:dyDescent="0.25">
      <c r="A6249" s="10"/>
      <c r="B6249" s="10"/>
      <c r="C6249" s="59"/>
      <c r="D6249" s="87"/>
      <c r="E6249" s="89"/>
      <c r="F6249" s="89"/>
    </row>
    <row r="6250" spans="1:6" x14ac:dyDescent="0.25">
      <c r="A6250" s="10"/>
      <c r="B6250" s="10"/>
      <c r="C6250" s="59"/>
      <c r="D6250" s="87"/>
      <c r="E6250" s="89"/>
      <c r="F6250" s="89"/>
    </row>
    <row r="6251" spans="1:6" x14ac:dyDescent="0.25">
      <c r="A6251" s="10"/>
      <c r="B6251" s="10"/>
      <c r="C6251" s="59"/>
      <c r="D6251" s="87"/>
      <c r="E6251" s="89"/>
      <c r="F6251" s="89"/>
    </row>
    <row r="6252" spans="1:6" x14ac:dyDescent="0.25">
      <c r="A6252" s="10"/>
      <c r="B6252" s="10"/>
      <c r="C6252" s="59"/>
      <c r="D6252" s="87"/>
      <c r="E6252" s="89"/>
      <c r="F6252" s="89"/>
    </row>
    <row r="6253" spans="1:6" x14ac:dyDescent="0.25">
      <c r="A6253" s="10"/>
      <c r="B6253" s="10"/>
      <c r="C6253" s="59"/>
      <c r="D6253" s="87"/>
      <c r="E6253" s="89"/>
      <c r="F6253" s="89"/>
    </row>
    <row r="6254" spans="1:6" x14ac:dyDescent="0.25">
      <c r="A6254" s="10"/>
      <c r="B6254" s="10"/>
      <c r="C6254" s="59"/>
      <c r="D6254" s="87"/>
      <c r="E6254" s="89"/>
      <c r="F6254" s="89"/>
    </row>
    <row r="6255" spans="1:6" x14ac:dyDescent="0.25">
      <c r="A6255" s="10"/>
      <c r="B6255" s="10"/>
      <c r="C6255" s="59"/>
      <c r="D6255" s="87"/>
      <c r="E6255" s="89"/>
      <c r="F6255" s="89"/>
    </row>
    <row r="6256" spans="1:6" x14ac:dyDescent="0.25">
      <c r="A6256" s="10"/>
      <c r="B6256" s="10"/>
      <c r="C6256" s="59"/>
      <c r="D6256" s="87"/>
      <c r="E6256" s="89"/>
      <c r="F6256" s="89"/>
    </row>
    <row r="6257" spans="1:6" x14ac:dyDescent="0.25">
      <c r="A6257" s="10"/>
      <c r="B6257" s="10"/>
      <c r="C6257" s="59"/>
      <c r="D6257" s="87"/>
      <c r="E6257" s="89"/>
      <c r="F6257" s="89"/>
    </row>
    <row r="6258" spans="1:6" x14ac:dyDescent="0.25">
      <c r="A6258" s="10"/>
      <c r="B6258" s="10"/>
      <c r="C6258" s="59"/>
      <c r="D6258" s="87"/>
      <c r="E6258" s="89"/>
      <c r="F6258" s="89"/>
    </row>
    <row r="6259" spans="1:6" x14ac:dyDescent="0.25">
      <c r="A6259" s="10"/>
      <c r="B6259" s="10"/>
      <c r="C6259" s="59"/>
      <c r="D6259" s="87"/>
      <c r="E6259" s="89"/>
      <c r="F6259" s="89"/>
    </row>
    <row r="6260" spans="1:6" x14ac:dyDescent="0.25">
      <c r="A6260" s="10"/>
      <c r="B6260" s="10"/>
      <c r="C6260" s="59"/>
      <c r="D6260" s="87"/>
      <c r="E6260" s="89"/>
      <c r="F6260" s="89"/>
    </row>
    <row r="6261" spans="1:6" x14ac:dyDescent="0.25">
      <c r="A6261" s="10"/>
      <c r="B6261" s="10"/>
      <c r="C6261" s="59"/>
      <c r="D6261" s="87"/>
      <c r="E6261" s="89"/>
      <c r="F6261" s="89"/>
    </row>
    <row r="6262" spans="1:6" x14ac:dyDescent="0.25">
      <c r="A6262" s="10"/>
      <c r="B6262" s="10"/>
      <c r="C6262" s="59"/>
      <c r="D6262" s="87"/>
      <c r="E6262" s="89"/>
      <c r="F6262" s="89"/>
    </row>
    <row r="6263" spans="1:6" x14ac:dyDescent="0.25">
      <c r="A6263" s="10"/>
      <c r="B6263" s="10"/>
      <c r="C6263" s="59"/>
      <c r="D6263" s="87"/>
      <c r="E6263" s="89"/>
      <c r="F6263" s="89"/>
    </row>
    <row r="6264" spans="1:6" x14ac:dyDescent="0.25">
      <c r="A6264" s="10"/>
      <c r="B6264" s="10"/>
      <c r="C6264" s="59"/>
      <c r="D6264" s="87"/>
      <c r="E6264" s="89"/>
      <c r="F6264" s="89"/>
    </row>
    <row r="6265" spans="1:6" x14ac:dyDescent="0.25">
      <c r="A6265" s="10"/>
      <c r="B6265" s="10"/>
      <c r="C6265" s="59"/>
      <c r="D6265" s="87"/>
      <c r="E6265" s="89"/>
      <c r="F6265" s="89"/>
    </row>
    <row r="6266" spans="1:6" x14ac:dyDescent="0.25">
      <c r="A6266" s="10"/>
      <c r="B6266" s="10"/>
      <c r="C6266" s="59"/>
      <c r="D6266" s="87"/>
      <c r="E6266" s="89"/>
      <c r="F6266" s="89"/>
    </row>
    <row r="6267" spans="1:6" x14ac:dyDescent="0.25">
      <c r="A6267" s="10"/>
      <c r="B6267" s="10"/>
      <c r="C6267" s="59"/>
      <c r="D6267" s="87"/>
      <c r="E6267" s="89"/>
      <c r="F6267" s="89"/>
    </row>
    <row r="6268" spans="1:6" x14ac:dyDescent="0.25">
      <c r="A6268" s="10"/>
      <c r="B6268" s="10"/>
      <c r="C6268" s="59"/>
      <c r="D6268" s="87"/>
      <c r="E6268" s="89"/>
      <c r="F6268" s="89"/>
    </row>
    <row r="6269" spans="1:6" x14ac:dyDescent="0.25">
      <c r="A6269" s="10"/>
      <c r="B6269" s="10"/>
      <c r="C6269" s="59"/>
      <c r="D6269" s="87"/>
      <c r="E6269" s="89"/>
      <c r="F6269" s="89"/>
    </row>
    <row r="6270" spans="1:6" x14ac:dyDescent="0.25">
      <c r="A6270" s="10"/>
      <c r="B6270" s="10"/>
      <c r="C6270" s="59"/>
      <c r="D6270" s="87"/>
      <c r="E6270" s="89"/>
      <c r="F6270" s="89"/>
    </row>
    <row r="6271" spans="1:6" x14ac:dyDescent="0.25">
      <c r="A6271" s="10"/>
      <c r="B6271" s="10"/>
      <c r="C6271" s="59"/>
      <c r="D6271" s="87"/>
      <c r="E6271" s="89"/>
      <c r="F6271" s="89"/>
    </row>
    <row r="6272" spans="1:6" x14ac:dyDescent="0.25">
      <c r="A6272" s="10"/>
      <c r="B6272" s="10"/>
      <c r="C6272" s="59"/>
      <c r="D6272" s="87"/>
      <c r="E6272" s="89"/>
      <c r="F6272" s="89"/>
    </row>
    <row r="6273" spans="1:6" x14ac:dyDescent="0.25">
      <c r="A6273" s="10"/>
      <c r="B6273" s="10"/>
      <c r="C6273" s="59"/>
      <c r="D6273" s="87"/>
      <c r="E6273" s="89"/>
      <c r="F6273" s="89"/>
    </row>
    <row r="6274" spans="1:6" x14ac:dyDescent="0.25">
      <c r="A6274" s="10"/>
      <c r="B6274" s="10"/>
      <c r="C6274" s="59"/>
      <c r="D6274" s="87"/>
      <c r="E6274" s="89"/>
      <c r="F6274" s="89"/>
    </row>
    <row r="6275" spans="1:6" x14ac:dyDescent="0.25">
      <c r="A6275" s="10"/>
      <c r="B6275" s="10"/>
      <c r="C6275" s="59"/>
      <c r="D6275" s="87"/>
      <c r="E6275" s="89"/>
      <c r="F6275" s="89"/>
    </row>
    <row r="6276" spans="1:6" x14ac:dyDescent="0.25">
      <c r="A6276" s="10"/>
      <c r="B6276" s="10"/>
      <c r="C6276" s="59"/>
      <c r="D6276" s="87"/>
      <c r="E6276" s="89"/>
      <c r="F6276" s="89"/>
    </row>
    <row r="6277" spans="1:6" x14ac:dyDescent="0.25">
      <c r="A6277" s="10"/>
      <c r="B6277" s="10"/>
      <c r="C6277" s="59"/>
      <c r="D6277" s="87"/>
      <c r="E6277" s="89"/>
      <c r="F6277" s="89"/>
    </row>
    <row r="6278" spans="1:6" x14ac:dyDescent="0.25">
      <c r="A6278" s="10"/>
      <c r="B6278" s="10"/>
      <c r="C6278" s="59"/>
      <c r="D6278" s="87"/>
      <c r="E6278" s="89"/>
      <c r="F6278" s="89"/>
    </row>
    <row r="6279" spans="1:6" x14ac:dyDescent="0.25">
      <c r="A6279" s="10"/>
      <c r="B6279" s="10"/>
      <c r="C6279" s="59"/>
      <c r="D6279" s="87"/>
      <c r="E6279" s="89"/>
      <c r="F6279" s="89"/>
    </row>
    <row r="6280" spans="1:6" x14ac:dyDescent="0.25">
      <c r="A6280" s="10"/>
      <c r="B6280" s="10"/>
      <c r="C6280" s="59"/>
      <c r="D6280" s="87"/>
      <c r="E6280" s="89"/>
      <c r="F6280" s="89"/>
    </row>
    <row r="6281" spans="1:6" x14ac:dyDescent="0.25">
      <c r="A6281" s="10"/>
      <c r="B6281" s="10"/>
      <c r="C6281" s="59"/>
      <c r="D6281" s="87"/>
      <c r="E6281" s="89"/>
      <c r="F6281" s="89"/>
    </row>
    <row r="6282" spans="1:6" x14ac:dyDescent="0.25">
      <c r="A6282" s="10"/>
      <c r="B6282" s="10"/>
      <c r="C6282" s="59"/>
      <c r="D6282" s="87"/>
      <c r="E6282" s="89"/>
      <c r="F6282" s="89"/>
    </row>
    <row r="6283" spans="1:6" x14ac:dyDescent="0.25">
      <c r="A6283" s="10"/>
      <c r="B6283" s="10"/>
      <c r="C6283" s="59"/>
      <c r="D6283" s="87"/>
      <c r="E6283" s="89"/>
      <c r="F6283" s="89"/>
    </row>
    <row r="6284" spans="1:6" x14ac:dyDescent="0.25">
      <c r="A6284" s="10"/>
      <c r="B6284" s="10"/>
      <c r="C6284" s="59"/>
      <c r="D6284" s="87"/>
      <c r="E6284" s="89"/>
      <c r="F6284" s="89"/>
    </row>
    <row r="6285" spans="1:6" x14ac:dyDescent="0.25">
      <c r="A6285" s="10"/>
      <c r="B6285" s="10"/>
      <c r="C6285" s="59"/>
      <c r="D6285" s="87"/>
      <c r="E6285" s="89"/>
      <c r="F6285" s="89"/>
    </row>
    <row r="6286" spans="1:6" x14ac:dyDescent="0.25">
      <c r="A6286" s="10"/>
      <c r="B6286" s="10"/>
      <c r="C6286" s="59"/>
      <c r="D6286" s="87"/>
      <c r="E6286" s="89"/>
      <c r="F6286" s="89"/>
    </row>
    <row r="6287" spans="1:6" x14ac:dyDescent="0.25">
      <c r="A6287" s="10"/>
      <c r="B6287" s="10"/>
      <c r="C6287" s="59"/>
      <c r="D6287" s="87"/>
      <c r="E6287" s="89"/>
      <c r="F6287" s="89"/>
    </row>
    <row r="6288" spans="1:6" x14ac:dyDescent="0.25">
      <c r="A6288" s="10"/>
      <c r="B6288" s="10"/>
      <c r="C6288" s="59"/>
      <c r="D6288" s="87"/>
      <c r="E6288" s="89"/>
      <c r="F6288" s="89"/>
    </row>
    <row r="6289" spans="1:6" x14ac:dyDescent="0.25">
      <c r="A6289" s="10"/>
      <c r="B6289" s="10"/>
      <c r="C6289" s="59"/>
      <c r="D6289" s="87"/>
      <c r="E6289" s="89"/>
      <c r="F6289" s="89"/>
    </row>
    <row r="6290" spans="1:6" x14ac:dyDescent="0.25">
      <c r="A6290" s="10"/>
      <c r="B6290" s="10"/>
      <c r="C6290" s="59"/>
      <c r="D6290" s="87"/>
      <c r="E6290" s="89"/>
      <c r="F6290" s="89"/>
    </row>
    <row r="6291" spans="1:6" x14ac:dyDescent="0.25">
      <c r="A6291" s="10"/>
      <c r="B6291" s="10"/>
      <c r="C6291" s="59"/>
      <c r="D6291" s="87"/>
      <c r="E6291" s="89"/>
      <c r="F6291" s="89"/>
    </row>
    <row r="6292" spans="1:6" x14ac:dyDescent="0.25">
      <c r="A6292" s="10"/>
      <c r="B6292" s="10"/>
      <c r="C6292" s="59"/>
      <c r="D6292" s="87"/>
      <c r="E6292" s="89"/>
      <c r="F6292" s="89"/>
    </row>
    <row r="6293" spans="1:6" x14ac:dyDescent="0.25">
      <c r="A6293" s="10"/>
      <c r="B6293" s="10"/>
      <c r="C6293" s="59"/>
      <c r="D6293" s="87"/>
      <c r="E6293" s="89"/>
      <c r="F6293" s="89"/>
    </row>
    <row r="6294" spans="1:6" x14ac:dyDescent="0.25">
      <c r="A6294" s="10"/>
      <c r="B6294" s="10"/>
      <c r="C6294" s="59"/>
      <c r="D6294" s="87"/>
      <c r="E6294" s="89"/>
      <c r="F6294" s="89"/>
    </row>
    <row r="6295" spans="1:6" x14ac:dyDescent="0.25">
      <c r="A6295" s="10"/>
      <c r="B6295" s="10"/>
      <c r="C6295" s="59"/>
      <c r="D6295" s="87"/>
      <c r="E6295" s="89"/>
      <c r="F6295" s="89"/>
    </row>
    <row r="6296" spans="1:6" x14ac:dyDescent="0.25">
      <c r="A6296" s="10"/>
      <c r="B6296" s="10"/>
      <c r="C6296" s="59"/>
      <c r="D6296" s="87"/>
      <c r="E6296" s="89"/>
      <c r="F6296" s="89"/>
    </row>
    <row r="6297" spans="1:6" x14ac:dyDescent="0.25">
      <c r="A6297" s="10"/>
      <c r="B6297" s="10"/>
      <c r="C6297" s="59"/>
      <c r="D6297" s="87"/>
      <c r="E6297" s="89"/>
      <c r="F6297" s="89"/>
    </row>
    <row r="6298" spans="1:6" x14ac:dyDescent="0.25">
      <c r="A6298" s="10"/>
      <c r="B6298" s="10"/>
      <c r="C6298" s="59"/>
      <c r="D6298" s="87"/>
      <c r="E6298" s="89"/>
      <c r="F6298" s="89"/>
    </row>
    <row r="6299" spans="1:6" x14ac:dyDescent="0.25">
      <c r="A6299" s="10"/>
      <c r="B6299" s="10"/>
      <c r="C6299" s="59"/>
      <c r="D6299" s="87"/>
      <c r="E6299" s="89"/>
      <c r="F6299" s="89"/>
    </row>
    <row r="6300" spans="1:6" x14ac:dyDescent="0.25">
      <c r="A6300" s="10"/>
      <c r="B6300" s="10"/>
      <c r="C6300" s="59"/>
      <c r="D6300" s="87"/>
      <c r="E6300" s="89"/>
      <c r="F6300" s="89"/>
    </row>
    <row r="6301" spans="1:6" x14ac:dyDescent="0.25">
      <c r="A6301" s="10"/>
      <c r="B6301" s="10"/>
      <c r="C6301" s="59"/>
      <c r="D6301" s="87"/>
      <c r="E6301" s="89"/>
      <c r="F6301" s="89"/>
    </row>
    <row r="6302" spans="1:6" x14ac:dyDescent="0.25">
      <c r="A6302" s="10"/>
      <c r="B6302" s="10"/>
      <c r="C6302" s="59"/>
      <c r="D6302" s="87"/>
      <c r="E6302" s="89"/>
      <c r="F6302" s="89"/>
    </row>
    <row r="6303" spans="1:6" x14ac:dyDescent="0.25">
      <c r="A6303" s="10"/>
      <c r="B6303" s="10"/>
      <c r="C6303" s="59"/>
      <c r="D6303" s="87"/>
      <c r="E6303" s="89"/>
      <c r="F6303" s="89"/>
    </row>
    <row r="6304" spans="1:6" x14ac:dyDescent="0.25">
      <c r="A6304" s="10"/>
      <c r="B6304" s="10"/>
      <c r="C6304" s="59"/>
      <c r="D6304" s="87"/>
      <c r="E6304" s="89"/>
      <c r="F6304" s="89"/>
    </row>
    <row r="6305" spans="1:6" x14ac:dyDescent="0.25">
      <c r="A6305" s="10"/>
      <c r="B6305" s="10"/>
      <c r="C6305" s="59"/>
      <c r="D6305" s="87"/>
      <c r="E6305" s="89"/>
      <c r="F6305" s="89"/>
    </row>
    <row r="6306" spans="1:6" x14ac:dyDescent="0.25">
      <c r="A6306" s="10"/>
      <c r="B6306" s="10"/>
      <c r="C6306" s="59"/>
      <c r="D6306" s="87"/>
      <c r="E6306" s="89"/>
      <c r="F6306" s="89"/>
    </row>
    <row r="6307" spans="1:6" x14ac:dyDescent="0.25">
      <c r="A6307" s="10"/>
      <c r="B6307" s="10"/>
      <c r="C6307" s="59"/>
      <c r="D6307" s="87"/>
      <c r="E6307" s="89"/>
      <c r="F6307" s="89"/>
    </row>
    <row r="6308" spans="1:6" x14ac:dyDescent="0.25">
      <c r="A6308" s="10"/>
      <c r="B6308" s="10"/>
      <c r="C6308" s="59"/>
      <c r="D6308" s="87"/>
      <c r="E6308" s="89"/>
      <c r="F6308" s="89"/>
    </row>
    <row r="6309" spans="1:6" x14ac:dyDescent="0.25">
      <c r="A6309" s="10"/>
      <c r="B6309" s="10"/>
      <c r="C6309" s="59"/>
      <c r="D6309" s="87"/>
      <c r="E6309" s="89"/>
      <c r="F6309" s="89"/>
    </row>
    <row r="6310" spans="1:6" x14ac:dyDescent="0.25">
      <c r="A6310" s="10"/>
      <c r="B6310" s="10"/>
      <c r="C6310" s="59"/>
      <c r="D6310" s="87"/>
      <c r="E6310" s="89"/>
      <c r="F6310" s="89"/>
    </row>
    <row r="6311" spans="1:6" x14ac:dyDescent="0.25">
      <c r="A6311" s="10"/>
      <c r="B6311" s="10"/>
      <c r="C6311" s="59"/>
      <c r="D6311" s="87"/>
      <c r="E6311" s="89"/>
      <c r="F6311" s="89"/>
    </row>
    <row r="6312" spans="1:6" x14ac:dyDescent="0.25">
      <c r="A6312" s="10"/>
      <c r="B6312" s="10"/>
      <c r="C6312" s="59"/>
      <c r="D6312" s="87"/>
      <c r="E6312" s="89"/>
      <c r="F6312" s="89"/>
    </row>
    <row r="6313" spans="1:6" x14ac:dyDescent="0.25">
      <c r="A6313" s="10"/>
      <c r="B6313" s="10"/>
      <c r="C6313" s="59"/>
      <c r="D6313" s="87"/>
      <c r="E6313" s="89"/>
      <c r="F6313" s="89"/>
    </row>
    <row r="6314" spans="1:6" x14ac:dyDescent="0.25">
      <c r="A6314" s="10"/>
      <c r="B6314" s="10"/>
      <c r="C6314" s="59"/>
      <c r="D6314" s="87"/>
      <c r="E6314" s="89"/>
      <c r="F6314" s="89"/>
    </row>
    <row r="6315" spans="1:6" x14ac:dyDescent="0.25">
      <c r="A6315" s="10"/>
      <c r="B6315" s="10"/>
      <c r="C6315" s="59"/>
      <c r="D6315" s="87"/>
      <c r="E6315" s="89"/>
      <c r="F6315" s="89"/>
    </row>
    <row r="6316" spans="1:6" x14ac:dyDescent="0.25">
      <c r="A6316" s="10"/>
      <c r="B6316" s="10"/>
      <c r="C6316" s="59"/>
      <c r="D6316" s="87"/>
      <c r="E6316" s="89"/>
      <c r="F6316" s="89"/>
    </row>
    <row r="6317" spans="1:6" x14ac:dyDescent="0.25">
      <c r="A6317" s="10"/>
      <c r="B6317" s="10"/>
      <c r="C6317" s="59"/>
      <c r="D6317" s="87"/>
      <c r="E6317" s="89"/>
      <c r="F6317" s="89"/>
    </row>
    <row r="6318" spans="1:6" x14ac:dyDescent="0.25">
      <c r="A6318" s="10"/>
      <c r="B6318" s="10"/>
      <c r="C6318" s="59"/>
      <c r="D6318" s="87"/>
      <c r="E6318" s="89"/>
      <c r="F6318" s="89"/>
    </row>
    <row r="6319" spans="1:6" x14ac:dyDescent="0.25">
      <c r="A6319" s="10"/>
      <c r="B6319" s="10"/>
      <c r="C6319" s="59"/>
      <c r="D6319" s="87"/>
      <c r="E6319" s="89"/>
      <c r="F6319" s="89"/>
    </row>
    <row r="6320" spans="1:6" x14ac:dyDescent="0.25">
      <c r="A6320" s="10"/>
      <c r="B6320" s="10"/>
      <c r="C6320" s="59"/>
      <c r="D6320" s="87"/>
      <c r="E6320" s="89"/>
      <c r="F6320" s="89"/>
    </row>
    <row r="6321" spans="1:6" x14ac:dyDescent="0.25">
      <c r="A6321" s="10"/>
      <c r="B6321" s="10"/>
      <c r="C6321" s="59"/>
      <c r="D6321" s="87"/>
      <c r="E6321" s="89"/>
      <c r="F6321" s="89"/>
    </row>
    <row r="6322" spans="1:6" x14ac:dyDescent="0.25">
      <c r="A6322" s="10"/>
      <c r="B6322" s="10"/>
      <c r="C6322" s="59"/>
      <c r="D6322" s="87"/>
      <c r="E6322" s="89"/>
      <c r="F6322" s="89"/>
    </row>
    <row r="6323" spans="1:6" x14ac:dyDescent="0.25">
      <c r="A6323" s="10"/>
      <c r="B6323" s="10"/>
      <c r="C6323" s="59"/>
      <c r="D6323" s="87"/>
      <c r="E6323" s="89"/>
      <c r="F6323" s="89"/>
    </row>
    <row r="6324" spans="1:6" x14ac:dyDescent="0.25">
      <c r="A6324" s="10"/>
      <c r="B6324" s="10"/>
      <c r="C6324" s="59"/>
      <c r="D6324" s="87"/>
      <c r="E6324" s="89"/>
      <c r="F6324" s="89"/>
    </row>
    <row r="6325" spans="1:6" x14ac:dyDescent="0.25">
      <c r="A6325" s="10"/>
      <c r="B6325" s="10"/>
      <c r="C6325" s="59"/>
      <c r="D6325" s="87"/>
      <c r="E6325" s="89"/>
      <c r="F6325" s="89"/>
    </row>
    <row r="6326" spans="1:6" x14ac:dyDescent="0.25">
      <c r="A6326" s="10"/>
      <c r="B6326" s="10"/>
      <c r="C6326" s="59"/>
      <c r="D6326" s="87"/>
      <c r="E6326" s="89"/>
      <c r="F6326" s="89"/>
    </row>
    <row r="6327" spans="1:6" x14ac:dyDescent="0.25">
      <c r="A6327" s="10"/>
      <c r="B6327" s="10"/>
      <c r="C6327" s="59"/>
      <c r="D6327" s="87"/>
      <c r="E6327" s="89"/>
      <c r="F6327" s="89"/>
    </row>
    <row r="6328" spans="1:6" x14ac:dyDescent="0.25">
      <c r="A6328" s="10"/>
      <c r="B6328" s="10"/>
      <c r="C6328" s="59"/>
      <c r="D6328" s="87"/>
      <c r="E6328" s="89"/>
      <c r="F6328" s="89"/>
    </row>
    <row r="6329" spans="1:6" x14ac:dyDescent="0.25">
      <c r="A6329" s="10"/>
      <c r="B6329" s="10"/>
      <c r="C6329" s="59"/>
      <c r="D6329" s="87"/>
      <c r="E6329" s="89"/>
      <c r="F6329" s="89"/>
    </row>
    <row r="6330" spans="1:6" x14ac:dyDescent="0.25">
      <c r="A6330" s="10"/>
      <c r="B6330" s="10"/>
      <c r="C6330" s="59"/>
      <c r="D6330" s="87"/>
      <c r="E6330" s="89"/>
      <c r="F6330" s="89"/>
    </row>
    <row r="6331" spans="1:6" x14ac:dyDescent="0.25">
      <c r="A6331" s="10"/>
      <c r="B6331" s="10"/>
      <c r="C6331" s="59"/>
      <c r="D6331" s="87"/>
      <c r="E6331" s="89"/>
      <c r="F6331" s="89"/>
    </row>
    <row r="6332" spans="1:6" x14ac:dyDescent="0.25">
      <c r="A6332" s="10"/>
      <c r="B6332" s="10"/>
      <c r="C6332" s="59"/>
      <c r="D6332" s="87"/>
      <c r="E6332" s="89"/>
      <c r="F6332" s="89"/>
    </row>
    <row r="6333" spans="1:6" x14ac:dyDescent="0.25">
      <c r="A6333" s="10"/>
      <c r="B6333" s="10"/>
      <c r="C6333" s="59"/>
      <c r="D6333" s="87"/>
      <c r="E6333" s="89"/>
      <c r="F6333" s="89"/>
    </row>
    <row r="6334" spans="1:6" x14ac:dyDescent="0.25">
      <c r="A6334" s="10"/>
      <c r="B6334" s="10"/>
      <c r="C6334" s="59"/>
      <c r="D6334" s="87"/>
      <c r="E6334" s="89"/>
      <c r="F6334" s="89"/>
    </row>
    <row r="6335" spans="1:6" x14ac:dyDescent="0.25">
      <c r="A6335" s="10"/>
      <c r="B6335" s="10"/>
      <c r="C6335" s="59"/>
      <c r="D6335" s="87"/>
      <c r="E6335" s="89"/>
      <c r="F6335" s="89"/>
    </row>
    <row r="6336" spans="1:6" x14ac:dyDescent="0.25">
      <c r="A6336" s="10"/>
      <c r="B6336" s="10"/>
      <c r="C6336" s="59"/>
      <c r="D6336" s="87"/>
      <c r="E6336" s="89"/>
      <c r="F6336" s="89"/>
    </row>
    <row r="6337" spans="1:6" x14ac:dyDescent="0.25">
      <c r="A6337" s="10"/>
      <c r="B6337" s="10"/>
      <c r="C6337" s="59"/>
      <c r="D6337" s="87"/>
      <c r="E6337" s="89"/>
      <c r="F6337" s="89"/>
    </row>
    <row r="6338" spans="1:6" x14ac:dyDescent="0.25">
      <c r="A6338" s="10"/>
      <c r="B6338" s="10"/>
      <c r="C6338" s="59"/>
      <c r="D6338" s="87"/>
      <c r="E6338" s="89"/>
      <c r="F6338" s="89"/>
    </row>
    <row r="6339" spans="1:6" x14ac:dyDescent="0.25">
      <c r="A6339" s="10"/>
      <c r="B6339" s="10"/>
      <c r="C6339" s="59"/>
      <c r="D6339" s="87"/>
      <c r="E6339" s="89"/>
      <c r="F6339" s="89"/>
    </row>
    <row r="6340" spans="1:6" x14ac:dyDescent="0.25">
      <c r="A6340" s="10"/>
      <c r="B6340" s="10"/>
      <c r="C6340" s="59"/>
      <c r="D6340" s="87"/>
      <c r="E6340" s="89"/>
      <c r="F6340" s="89"/>
    </row>
    <row r="6341" spans="1:6" x14ac:dyDescent="0.25">
      <c r="A6341" s="10"/>
      <c r="B6341" s="10"/>
      <c r="C6341" s="59"/>
      <c r="D6341" s="87"/>
      <c r="E6341" s="89"/>
      <c r="F6341" s="89"/>
    </row>
    <row r="6342" spans="1:6" x14ac:dyDescent="0.25">
      <c r="A6342" s="10"/>
      <c r="B6342" s="10"/>
      <c r="C6342" s="59"/>
      <c r="D6342" s="87"/>
      <c r="E6342" s="89"/>
      <c r="F6342" s="89"/>
    </row>
    <row r="6343" spans="1:6" x14ac:dyDescent="0.25">
      <c r="A6343" s="10"/>
      <c r="B6343" s="10"/>
      <c r="C6343" s="59"/>
      <c r="D6343" s="87"/>
      <c r="E6343" s="89"/>
      <c r="F6343" s="89"/>
    </row>
    <row r="6344" spans="1:6" x14ac:dyDescent="0.25">
      <c r="A6344" s="10"/>
      <c r="B6344" s="10"/>
      <c r="C6344" s="59"/>
      <c r="D6344" s="87"/>
      <c r="E6344" s="89"/>
      <c r="F6344" s="89"/>
    </row>
    <row r="6345" spans="1:6" x14ac:dyDescent="0.25">
      <c r="A6345" s="10"/>
      <c r="B6345" s="10"/>
      <c r="C6345" s="59"/>
      <c r="D6345" s="87"/>
      <c r="E6345" s="89"/>
      <c r="F6345" s="89"/>
    </row>
    <row r="6346" spans="1:6" x14ac:dyDescent="0.25">
      <c r="A6346" s="10"/>
      <c r="B6346" s="10"/>
      <c r="C6346" s="59"/>
      <c r="D6346" s="87"/>
      <c r="E6346" s="89"/>
      <c r="F6346" s="89"/>
    </row>
    <row r="6347" spans="1:6" x14ac:dyDescent="0.25">
      <c r="A6347" s="10"/>
      <c r="B6347" s="10"/>
      <c r="C6347" s="59"/>
      <c r="D6347" s="87"/>
      <c r="E6347" s="89"/>
      <c r="F6347" s="89"/>
    </row>
    <row r="6348" spans="1:6" x14ac:dyDescent="0.25">
      <c r="A6348" s="10"/>
      <c r="B6348" s="10"/>
      <c r="C6348" s="59"/>
      <c r="D6348" s="87"/>
      <c r="E6348" s="89"/>
      <c r="F6348" s="89"/>
    </row>
    <row r="6349" spans="1:6" x14ac:dyDescent="0.25">
      <c r="A6349" s="10"/>
      <c r="B6349" s="10"/>
      <c r="C6349" s="59"/>
      <c r="D6349" s="87"/>
      <c r="E6349" s="89"/>
      <c r="F6349" s="89"/>
    </row>
    <row r="6350" spans="1:6" x14ac:dyDescent="0.25">
      <c r="A6350" s="10"/>
      <c r="B6350" s="10"/>
      <c r="C6350" s="59"/>
      <c r="D6350" s="87"/>
      <c r="E6350" s="89"/>
      <c r="F6350" s="89"/>
    </row>
    <row r="6351" spans="1:6" x14ac:dyDescent="0.25">
      <c r="A6351" s="10"/>
      <c r="B6351" s="10"/>
      <c r="C6351" s="59"/>
      <c r="D6351" s="87"/>
      <c r="E6351" s="89"/>
      <c r="F6351" s="89"/>
    </row>
    <row r="6352" spans="1:6" x14ac:dyDescent="0.25">
      <c r="A6352" s="10"/>
      <c r="B6352" s="10"/>
      <c r="C6352" s="59"/>
      <c r="D6352" s="87"/>
      <c r="E6352" s="89"/>
      <c r="F6352" s="89"/>
    </row>
    <row r="6353" spans="1:6" x14ac:dyDescent="0.25">
      <c r="A6353" s="10"/>
      <c r="B6353" s="10"/>
      <c r="C6353" s="59"/>
      <c r="D6353" s="87"/>
      <c r="E6353" s="89"/>
      <c r="F6353" s="89"/>
    </row>
    <row r="6354" spans="1:6" x14ac:dyDescent="0.25">
      <c r="A6354" s="10"/>
      <c r="B6354" s="10"/>
      <c r="C6354" s="59"/>
      <c r="D6354" s="87"/>
      <c r="E6354" s="89"/>
      <c r="F6354" s="89"/>
    </row>
    <row r="6355" spans="1:6" x14ac:dyDescent="0.25">
      <c r="A6355" s="10"/>
      <c r="B6355" s="10"/>
      <c r="C6355" s="59"/>
      <c r="D6355" s="87"/>
      <c r="E6355" s="89"/>
      <c r="F6355" s="89"/>
    </row>
    <row r="6356" spans="1:6" x14ac:dyDescent="0.25">
      <c r="A6356" s="10"/>
      <c r="B6356" s="10"/>
      <c r="C6356" s="59"/>
      <c r="D6356" s="87"/>
      <c r="E6356" s="89"/>
      <c r="F6356" s="89"/>
    </row>
    <row r="6357" spans="1:6" x14ac:dyDescent="0.25">
      <c r="A6357" s="10"/>
      <c r="B6357" s="10"/>
      <c r="C6357" s="59"/>
      <c r="D6357" s="87"/>
      <c r="E6357" s="89"/>
      <c r="F6357" s="89"/>
    </row>
    <row r="6358" spans="1:6" x14ac:dyDescent="0.25">
      <c r="A6358" s="10"/>
      <c r="B6358" s="10"/>
      <c r="C6358" s="59"/>
      <c r="D6358" s="87"/>
      <c r="E6358" s="89"/>
      <c r="F6358" s="89"/>
    </row>
    <row r="6359" spans="1:6" x14ac:dyDescent="0.25">
      <c r="A6359" s="10"/>
      <c r="B6359" s="10"/>
      <c r="C6359" s="59"/>
      <c r="D6359" s="87"/>
      <c r="E6359" s="89"/>
      <c r="F6359" s="89"/>
    </row>
    <row r="6360" spans="1:6" x14ac:dyDescent="0.25">
      <c r="A6360" s="10"/>
      <c r="B6360" s="10"/>
      <c r="C6360" s="59"/>
      <c r="D6360" s="87"/>
      <c r="E6360" s="89"/>
      <c r="F6360" s="89"/>
    </row>
    <row r="6361" spans="1:6" x14ac:dyDescent="0.25">
      <c r="A6361" s="10"/>
      <c r="B6361" s="10"/>
      <c r="C6361" s="59"/>
      <c r="D6361" s="87"/>
      <c r="E6361" s="89"/>
      <c r="F6361" s="89"/>
    </row>
    <row r="6362" spans="1:6" x14ac:dyDescent="0.25">
      <c r="A6362" s="10"/>
      <c r="B6362" s="10"/>
      <c r="C6362" s="59"/>
      <c r="D6362" s="87"/>
      <c r="E6362" s="89"/>
      <c r="F6362" s="89"/>
    </row>
    <row r="6363" spans="1:6" x14ac:dyDescent="0.25">
      <c r="A6363" s="10"/>
      <c r="B6363" s="10"/>
      <c r="C6363" s="59"/>
      <c r="D6363" s="87"/>
      <c r="E6363" s="89"/>
      <c r="F6363" s="89"/>
    </row>
    <row r="6364" spans="1:6" x14ac:dyDescent="0.25">
      <c r="A6364" s="10"/>
      <c r="B6364" s="10"/>
      <c r="C6364" s="59"/>
      <c r="D6364" s="87"/>
      <c r="E6364" s="89"/>
      <c r="F6364" s="89"/>
    </row>
    <row r="6365" spans="1:6" x14ac:dyDescent="0.25">
      <c r="A6365" s="10"/>
      <c r="B6365" s="10"/>
      <c r="C6365" s="59"/>
      <c r="D6365" s="87"/>
      <c r="E6365" s="89"/>
      <c r="F6365" s="89"/>
    </row>
    <row r="6366" spans="1:6" x14ac:dyDescent="0.25">
      <c r="A6366" s="10"/>
      <c r="B6366" s="10"/>
      <c r="C6366" s="59"/>
      <c r="D6366" s="87"/>
      <c r="E6366" s="89"/>
      <c r="F6366" s="89"/>
    </row>
    <row r="6367" spans="1:6" x14ac:dyDescent="0.25">
      <c r="A6367" s="10"/>
      <c r="B6367" s="10"/>
      <c r="C6367" s="59"/>
      <c r="D6367" s="87"/>
      <c r="E6367" s="89"/>
      <c r="F6367" s="89"/>
    </row>
    <row r="6368" spans="1:6" x14ac:dyDescent="0.25">
      <c r="A6368" s="10"/>
      <c r="B6368" s="10"/>
      <c r="C6368" s="59"/>
      <c r="D6368" s="87"/>
      <c r="E6368" s="89"/>
      <c r="F6368" s="89"/>
    </row>
    <row r="6369" spans="1:6" x14ac:dyDescent="0.25">
      <c r="A6369" s="10"/>
      <c r="B6369" s="10"/>
      <c r="C6369" s="59"/>
      <c r="D6369" s="87"/>
      <c r="E6369" s="89"/>
      <c r="F6369" s="89"/>
    </row>
    <row r="6370" spans="1:6" x14ac:dyDescent="0.25">
      <c r="A6370" s="10"/>
      <c r="B6370" s="10"/>
      <c r="C6370" s="59"/>
      <c r="D6370" s="87"/>
      <c r="E6370" s="89"/>
      <c r="F6370" s="89"/>
    </row>
    <row r="6371" spans="1:6" x14ac:dyDescent="0.25">
      <c r="A6371" s="10"/>
      <c r="B6371" s="10"/>
      <c r="C6371" s="59"/>
      <c r="D6371" s="87"/>
      <c r="E6371" s="89"/>
      <c r="F6371" s="89"/>
    </row>
    <row r="6372" spans="1:6" x14ac:dyDescent="0.25">
      <c r="A6372" s="10"/>
      <c r="B6372" s="10"/>
      <c r="C6372" s="59"/>
      <c r="D6372" s="87"/>
      <c r="E6372" s="89"/>
      <c r="F6372" s="89"/>
    </row>
    <row r="6373" spans="1:6" x14ac:dyDescent="0.25">
      <c r="A6373" s="10"/>
      <c r="B6373" s="10"/>
      <c r="C6373" s="59"/>
      <c r="D6373" s="87"/>
      <c r="E6373" s="89"/>
      <c r="F6373" s="89"/>
    </row>
    <row r="6374" spans="1:6" x14ac:dyDescent="0.25">
      <c r="A6374" s="10"/>
      <c r="B6374" s="10"/>
      <c r="C6374" s="59"/>
      <c r="D6374" s="87"/>
      <c r="E6374" s="89"/>
      <c r="F6374" s="89"/>
    </row>
    <row r="6375" spans="1:6" x14ac:dyDescent="0.25">
      <c r="A6375" s="10"/>
      <c r="B6375" s="10"/>
      <c r="C6375" s="59"/>
      <c r="D6375" s="87"/>
      <c r="E6375" s="89"/>
      <c r="F6375" s="89"/>
    </row>
    <row r="6376" spans="1:6" x14ac:dyDescent="0.25">
      <c r="A6376" s="10"/>
      <c r="B6376" s="10"/>
      <c r="C6376" s="59"/>
      <c r="D6376" s="87"/>
      <c r="E6376" s="89"/>
      <c r="F6376" s="89"/>
    </row>
    <row r="6377" spans="1:6" x14ac:dyDescent="0.25">
      <c r="A6377" s="10"/>
      <c r="B6377" s="10"/>
      <c r="C6377" s="59"/>
      <c r="D6377" s="87"/>
      <c r="E6377" s="89"/>
      <c r="F6377" s="89"/>
    </row>
    <row r="6378" spans="1:6" x14ac:dyDescent="0.25">
      <c r="A6378" s="10"/>
      <c r="B6378" s="10"/>
      <c r="C6378" s="59"/>
      <c r="D6378" s="87"/>
      <c r="E6378" s="89"/>
      <c r="F6378" s="89"/>
    </row>
    <row r="6379" spans="1:6" x14ac:dyDescent="0.25">
      <c r="A6379" s="10"/>
      <c r="B6379" s="10"/>
      <c r="C6379" s="59"/>
      <c r="D6379" s="87"/>
      <c r="E6379" s="89"/>
      <c r="F6379" s="89"/>
    </row>
    <row r="6380" spans="1:6" x14ac:dyDescent="0.25">
      <c r="A6380" s="10"/>
      <c r="B6380" s="10"/>
      <c r="C6380" s="59"/>
      <c r="D6380" s="87"/>
      <c r="E6380" s="89"/>
      <c r="F6380" s="89"/>
    </row>
    <row r="6381" spans="1:6" x14ac:dyDescent="0.25">
      <c r="A6381" s="10"/>
      <c r="B6381" s="10"/>
      <c r="C6381" s="59"/>
      <c r="D6381" s="87"/>
      <c r="E6381" s="89"/>
      <c r="F6381" s="89"/>
    </row>
    <row r="6382" spans="1:6" x14ac:dyDescent="0.25">
      <c r="A6382" s="10"/>
      <c r="B6382" s="10"/>
      <c r="C6382" s="59"/>
      <c r="D6382" s="87"/>
      <c r="E6382" s="89"/>
      <c r="F6382" s="89"/>
    </row>
    <row r="6383" spans="1:6" x14ac:dyDescent="0.25">
      <c r="A6383" s="10"/>
      <c r="B6383" s="10"/>
      <c r="C6383" s="59"/>
      <c r="D6383" s="87"/>
      <c r="E6383" s="89"/>
      <c r="F6383" s="89"/>
    </row>
    <row r="6384" spans="1:6" x14ac:dyDescent="0.25">
      <c r="A6384" s="10"/>
      <c r="B6384" s="10"/>
      <c r="C6384" s="59"/>
      <c r="D6384" s="87"/>
      <c r="E6384" s="89"/>
      <c r="F6384" s="89"/>
    </row>
    <row r="6385" spans="1:6" x14ac:dyDescent="0.25">
      <c r="A6385" s="10"/>
      <c r="B6385" s="10"/>
      <c r="C6385" s="59"/>
      <c r="D6385" s="87"/>
      <c r="E6385" s="89"/>
      <c r="F6385" s="89"/>
    </row>
    <row r="6386" spans="1:6" x14ac:dyDescent="0.25">
      <c r="A6386" s="10"/>
      <c r="B6386" s="10"/>
      <c r="C6386" s="59"/>
      <c r="D6386" s="87"/>
      <c r="E6386" s="89"/>
      <c r="F6386" s="89"/>
    </row>
    <row r="6387" spans="1:6" x14ac:dyDescent="0.25">
      <c r="A6387" s="10"/>
      <c r="B6387" s="10"/>
      <c r="C6387" s="59"/>
      <c r="D6387" s="87"/>
      <c r="E6387" s="89"/>
      <c r="F6387" s="89"/>
    </row>
    <row r="6388" spans="1:6" x14ac:dyDescent="0.25">
      <c r="A6388" s="10"/>
      <c r="B6388" s="10"/>
      <c r="C6388" s="59"/>
      <c r="D6388" s="87"/>
      <c r="E6388" s="89"/>
      <c r="F6388" s="89"/>
    </row>
    <row r="6389" spans="1:6" x14ac:dyDescent="0.25">
      <c r="A6389" s="10"/>
      <c r="B6389" s="10"/>
      <c r="C6389" s="59"/>
      <c r="D6389" s="87"/>
      <c r="E6389" s="89"/>
      <c r="F6389" s="89"/>
    </row>
    <row r="6390" spans="1:6" x14ac:dyDescent="0.25">
      <c r="A6390" s="10"/>
      <c r="B6390" s="10"/>
      <c r="C6390" s="59"/>
      <c r="D6390" s="87"/>
      <c r="E6390" s="89"/>
      <c r="F6390" s="89"/>
    </row>
    <row r="6391" spans="1:6" x14ac:dyDescent="0.25">
      <c r="A6391" s="10"/>
      <c r="B6391" s="10"/>
      <c r="C6391" s="59"/>
      <c r="D6391" s="87"/>
      <c r="E6391" s="89"/>
      <c r="F6391" s="89"/>
    </row>
    <row r="6392" spans="1:6" x14ac:dyDescent="0.25">
      <c r="A6392" s="10"/>
      <c r="B6392" s="10"/>
      <c r="C6392" s="59"/>
      <c r="D6392" s="87"/>
      <c r="E6392" s="89"/>
      <c r="F6392" s="89"/>
    </row>
    <row r="6393" spans="1:6" x14ac:dyDescent="0.25">
      <c r="A6393" s="10"/>
      <c r="B6393" s="10"/>
      <c r="C6393" s="59"/>
      <c r="D6393" s="87"/>
      <c r="E6393" s="89"/>
      <c r="F6393" s="89"/>
    </row>
    <row r="6394" spans="1:6" x14ac:dyDescent="0.25">
      <c r="A6394" s="10"/>
      <c r="B6394" s="10"/>
      <c r="C6394" s="59"/>
      <c r="D6394" s="87"/>
      <c r="E6394" s="89"/>
      <c r="F6394" s="89"/>
    </row>
    <row r="6395" spans="1:6" x14ac:dyDescent="0.25">
      <c r="A6395" s="10"/>
      <c r="B6395" s="10"/>
      <c r="C6395" s="59"/>
      <c r="D6395" s="87"/>
      <c r="E6395" s="89"/>
      <c r="F6395" s="89"/>
    </row>
    <row r="6396" spans="1:6" x14ac:dyDescent="0.25">
      <c r="A6396" s="10"/>
      <c r="B6396" s="10"/>
      <c r="C6396" s="59"/>
      <c r="D6396" s="87"/>
      <c r="E6396" s="89"/>
      <c r="F6396" s="89"/>
    </row>
    <row r="6397" spans="1:6" x14ac:dyDescent="0.25">
      <c r="A6397" s="10"/>
      <c r="B6397" s="10"/>
      <c r="C6397" s="59"/>
      <c r="D6397" s="87"/>
      <c r="E6397" s="89"/>
      <c r="F6397" s="89"/>
    </row>
    <row r="6398" spans="1:6" x14ac:dyDescent="0.25">
      <c r="A6398" s="10"/>
      <c r="B6398" s="10"/>
      <c r="C6398" s="59"/>
      <c r="D6398" s="87"/>
      <c r="E6398" s="89"/>
      <c r="F6398" s="89"/>
    </row>
    <row r="6399" spans="1:6" x14ac:dyDescent="0.25">
      <c r="A6399" s="10"/>
      <c r="B6399" s="10"/>
      <c r="C6399" s="59"/>
      <c r="D6399" s="87"/>
      <c r="E6399" s="89"/>
      <c r="F6399" s="89"/>
    </row>
    <row r="6400" spans="1:6" x14ac:dyDescent="0.25">
      <c r="A6400" s="10"/>
      <c r="B6400" s="10"/>
      <c r="C6400" s="59"/>
      <c r="D6400" s="87"/>
      <c r="E6400" s="89"/>
      <c r="F6400" s="89"/>
    </row>
    <row r="6401" spans="1:6" x14ac:dyDescent="0.25">
      <c r="A6401" s="10"/>
      <c r="B6401" s="10"/>
      <c r="C6401" s="59"/>
      <c r="D6401" s="87"/>
      <c r="E6401" s="89"/>
      <c r="F6401" s="89"/>
    </row>
    <row r="6402" spans="1:6" x14ac:dyDescent="0.25">
      <c r="A6402" s="10"/>
      <c r="B6402" s="10"/>
      <c r="C6402" s="59"/>
      <c r="D6402" s="87"/>
      <c r="E6402" s="89"/>
      <c r="F6402" s="89"/>
    </row>
    <row r="6403" spans="1:6" x14ac:dyDescent="0.25">
      <c r="A6403" s="10"/>
      <c r="B6403" s="10"/>
      <c r="C6403" s="59"/>
      <c r="D6403" s="87"/>
      <c r="E6403" s="89"/>
      <c r="F6403" s="89"/>
    </row>
    <row r="6404" spans="1:6" x14ac:dyDescent="0.25">
      <c r="A6404" s="10"/>
      <c r="B6404" s="10"/>
      <c r="C6404" s="59"/>
      <c r="D6404" s="87"/>
      <c r="E6404" s="89"/>
      <c r="F6404" s="89"/>
    </row>
    <row r="6405" spans="1:6" x14ac:dyDescent="0.25">
      <c r="A6405" s="10"/>
      <c r="B6405" s="10"/>
      <c r="C6405" s="59"/>
      <c r="D6405" s="87"/>
      <c r="E6405" s="89"/>
      <c r="F6405" s="89"/>
    </row>
    <row r="6406" spans="1:6" x14ac:dyDescent="0.25">
      <c r="A6406" s="10"/>
      <c r="B6406" s="10"/>
      <c r="C6406" s="59"/>
      <c r="D6406" s="87"/>
      <c r="E6406" s="89"/>
      <c r="F6406" s="89"/>
    </row>
    <row r="6407" spans="1:6" x14ac:dyDescent="0.25">
      <c r="A6407" s="10"/>
      <c r="B6407" s="10"/>
      <c r="C6407" s="59"/>
      <c r="D6407" s="87"/>
      <c r="E6407" s="89"/>
      <c r="F6407" s="89"/>
    </row>
    <row r="6408" spans="1:6" x14ac:dyDescent="0.25">
      <c r="A6408" s="10"/>
      <c r="B6408" s="10"/>
      <c r="C6408" s="59"/>
      <c r="D6408" s="87"/>
      <c r="E6408" s="89"/>
      <c r="F6408" s="89"/>
    </row>
    <row r="6409" spans="1:6" x14ac:dyDescent="0.25">
      <c r="A6409" s="10"/>
      <c r="B6409" s="10"/>
      <c r="C6409" s="59"/>
      <c r="D6409" s="87"/>
      <c r="E6409" s="89"/>
      <c r="F6409" s="89"/>
    </row>
    <row r="6410" spans="1:6" x14ac:dyDescent="0.25">
      <c r="A6410" s="10"/>
      <c r="B6410" s="10"/>
      <c r="C6410" s="59"/>
      <c r="D6410" s="87"/>
      <c r="E6410" s="89"/>
      <c r="F6410" s="89"/>
    </row>
    <row r="6411" spans="1:6" x14ac:dyDescent="0.25">
      <c r="A6411" s="10"/>
      <c r="B6411" s="10"/>
      <c r="C6411" s="59"/>
      <c r="D6411" s="87"/>
      <c r="E6411" s="89"/>
      <c r="F6411" s="89"/>
    </row>
    <row r="6412" spans="1:6" x14ac:dyDescent="0.25">
      <c r="A6412" s="10"/>
      <c r="B6412" s="10"/>
      <c r="C6412" s="59"/>
      <c r="D6412" s="87"/>
      <c r="E6412" s="89"/>
      <c r="F6412" s="89"/>
    </row>
    <row r="6413" spans="1:6" x14ac:dyDescent="0.25">
      <c r="A6413" s="10"/>
      <c r="B6413" s="10"/>
      <c r="C6413" s="59"/>
      <c r="D6413" s="87"/>
      <c r="E6413" s="89"/>
      <c r="F6413" s="89"/>
    </row>
    <row r="6414" spans="1:6" x14ac:dyDescent="0.25">
      <c r="A6414" s="10"/>
      <c r="B6414" s="10"/>
      <c r="C6414" s="59"/>
      <c r="D6414" s="87"/>
      <c r="E6414" s="89"/>
      <c r="F6414" s="89"/>
    </row>
    <row r="6415" spans="1:6" x14ac:dyDescent="0.25">
      <c r="A6415" s="10"/>
      <c r="B6415" s="10"/>
      <c r="C6415" s="59"/>
      <c r="D6415" s="87"/>
      <c r="E6415" s="89"/>
      <c r="F6415" s="89"/>
    </row>
    <row r="6416" spans="1:6" x14ac:dyDescent="0.25">
      <c r="A6416" s="10"/>
      <c r="B6416" s="10"/>
      <c r="C6416" s="59"/>
      <c r="D6416" s="87"/>
      <c r="E6416" s="89"/>
      <c r="F6416" s="89"/>
    </row>
    <row r="6417" spans="1:6" x14ac:dyDescent="0.25">
      <c r="A6417" s="10"/>
      <c r="B6417" s="10"/>
      <c r="C6417" s="59"/>
      <c r="D6417" s="87"/>
      <c r="E6417" s="89"/>
      <c r="F6417" s="89"/>
    </row>
    <row r="6418" spans="1:6" x14ac:dyDescent="0.25">
      <c r="A6418" s="10"/>
      <c r="B6418" s="10"/>
      <c r="C6418" s="59"/>
      <c r="D6418" s="87"/>
      <c r="E6418" s="89"/>
      <c r="F6418" s="89"/>
    </row>
    <row r="6419" spans="1:6" x14ac:dyDescent="0.25">
      <c r="A6419" s="10"/>
      <c r="B6419" s="10"/>
      <c r="C6419" s="59"/>
      <c r="D6419" s="87"/>
      <c r="E6419" s="89"/>
      <c r="F6419" s="89"/>
    </row>
    <row r="6420" spans="1:6" x14ac:dyDescent="0.25">
      <c r="A6420" s="10"/>
      <c r="B6420" s="10"/>
      <c r="C6420" s="59"/>
      <c r="D6420" s="87"/>
      <c r="E6420" s="89"/>
      <c r="F6420" s="89"/>
    </row>
    <row r="6421" spans="1:6" x14ac:dyDescent="0.25">
      <c r="A6421" s="10"/>
      <c r="B6421" s="10"/>
      <c r="C6421" s="59"/>
      <c r="D6421" s="87"/>
      <c r="E6421" s="89"/>
      <c r="F6421" s="89"/>
    </row>
    <row r="6422" spans="1:6" x14ac:dyDescent="0.25">
      <c r="A6422" s="10"/>
      <c r="B6422" s="10"/>
      <c r="C6422" s="59"/>
      <c r="D6422" s="87"/>
      <c r="E6422" s="89"/>
      <c r="F6422" s="89"/>
    </row>
    <row r="6423" spans="1:6" x14ac:dyDescent="0.25">
      <c r="A6423" s="10"/>
      <c r="B6423" s="10"/>
      <c r="C6423" s="59"/>
      <c r="D6423" s="87"/>
      <c r="E6423" s="89"/>
      <c r="F6423" s="89"/>
    </row>
    <row r="6424" spans="1:6" x14ac:dyDescent="0.25">
      <c r="A6424" s="10"/>
      <c r="B6424" s="10"/>
      <c r="C6424" s="59"/>
      <c r="D6424" s="87"/>
      <c r="E6424" s="89"/>
      <c r="F6424" s="89"/>
    </row>
    <row r="6425" spans="1:6" x14ac:dyDescent="0.25">
      <c r="A6425" s="10"/>
      <c r="B6425" s="10"/>
      <c r="C6425" s="59"/>
      <c r="D6425" s="87"/>
      <c r="E6425" s="89"/>
      <c r="F6425" s="89"/>
    </row>
    <row r="6426" spans="1:6" x14ac:dyDescent="0.25">
      <c r="A6426" s="10"/>
      <c r="B6426" s="10"/>
      <c r="C6426" s="59"/>
      <c r="D6426" s="87"/>
      <c r="E6426" s="89"/>
      <c r="F6426" s="89"/>
    </row>
    <row r="6427" spans="1:6" x14ac:dyDescent="0.25">
      <c r="A6427" s="10"/>
      <c r="B6427" s="10"/>
      <c r="C6427" s="59"/>
      <c r="D6427" s="87"/>
      <c r="E6427" s="89"/>
      <c r="F6427" s="89"/>
    </row>
    <row r="6428" spans="1:6" x14ac:dyDescent="0.25">
      <c r="A6428" s="10"/>
      <c r="B6428" s="10"/>
      <c r="C6428" s="59"/>
      <c r="D6428" s="87"/>
      <c r="E6428" s="89"/>
      <c r="F6428" s="89"/>
    </row>
    <row r="6429" spans="1:6" x14ac:dyDescent="0.25">
      <c r="A6429" s="10"/>
      <c r="B6429" s="10"/>
      <c r="C6429" s="59"/>
      <c r="D6429" s="87"/>
      <c r="E6429" s="89"/>
      <c r="F6429" s="89"/>
    </row>
    <row r="6430" spans="1:6" x14ac:dyDescent="0.25">
      <c r="A6430" s="10"/>
      <c r="B6430" s="10"/>
      <c r="C6430" s="59"/>
      <c r="D6430" s="87"/>
      <c r="E6430" s="89"/>
      <c r="F6430" s="89"/>
    </row>
    <row r="6431" spans="1:6" x14ac:dyDescent="0.25">
      <c r="A6431" s="10"/>
      <c r="B6431" s="10"/>
      <c r="C6431" s="59"/>
      <c r="D6431" s="87"/>
      <c r="E6431" s="89"/>
      <c r="F6431" s="89"/>
    </row>
    <row r="6432" spans="1:6" x14ac:dyDescent="0.25">
      <c r="A6432" s="10"/>
      <c r="B6432" s="10"/>
      <c r="C6432" s="59"/>
      <c r="D6432" s="87"/>
      <c r="E6432" s="89"/>
      <c r="F6432" s="89"/>
    </row>
    <row r="6433" spans="1:6" x14ac:dyDescent="0.25">
      <c r="A6433" s="10"/>
      <c r="B6433" s="10"/>
      <c r="C6433" s="59"/>
      <c r="D6433" s="87"/>
      <c r="E6433" s="89"/>
      <c r="F6433" s="89"/>
    </row>
    <row r="6434" spans="1:6" x14ac:dyDescent="0.25">
      <c r="A6434" s="10"/>
      <c r="B6434" s="10"/>
      <c r="C6434" s="59"/>
      <c r="D6434" s="87"/>
      <c r="E6434" s="89"/>
      <c r="F6434" s="89"/>
    </row>
    <row r="6435" spans="1:6" x14ac:dyDescent="0.25">
      <c r="A6435" s="10"/>
      <c r="B6435" s="10"/>
      <c r="C6435" s="59"/>
      <c r="D6435" s="87"/>
      <c r="E6435" s="89"/>
      <c r="F6435" s="89"/>
    </row>
    <row r="6436" spans="1:6" x14ac:dyDescent="0.25">
      <c r="A6436" s="10"/>
      <c r="B6436" s="10"/>
      <c r="C6436" s="59"/>
      <c r="D6436" s="87"/>
      <c r="E6436" s="89"/>
      <c r="F6436" s="89"/>
    </row>
    <row r="6437" spans="1:6" x14ac:dyDescent="0.25">
      <c r="A6437" s="10"/>
      <c r="B6437" s="10"/>
      <c r="C6437" s="59"/>
      <c r="D6437" s="87"/>
      <c r="E6437" s="89"/>
      <c r="F6437" s="89"/>
    </row>
    <row r="6438" spans="1:6" x14ac:dyDescent="0.25">
      <c r="A6438" s="10"/>
      <c r="B6438" s="10"/>
      <c r="C6438" s="59"/>
      <c r="D6438" s="87"/>
      <c r="E6438" s="89"/>
      <c r="F6438" s="89"/>
    </row>
    <row r="6439" spans="1:6" x14ac:dyDescent="0.25">
      <c r="A6439" s="10"/>
      <c r="B6439" s="10"/>
      <c r="C6439" s="59"/>
      <c r="D6439" s="87"/>
      <c r="E6439" s="89"/>
      <c r="F6439" s="89"/>
    </row>
    <row r="6440" spans="1:6" x14ac:dyDescent="0.25">
      <c r="A6440" s="10"/>
      <c r="B6440" s="10"/>
      <c r="C6440" s="59"/>
      <c r="D6440" s="87"/>
      <c r="E6440" s="89"/>
      <c r="F6440" s="89"/>
    </row>
    <row r="6441" spans="1:6" x14ac:dyDescent="0.25">
      <c r="A6441" s="10"/>
      <c r="B6441" s="10"/>
      <c r="C6441" s="59"/>
      <c r="D6441" s="87"/>
      <c r="E6441" s="89"/>
      <c r="F6441" s="89"/>
    </row>
    <row r="6442" spans="1:6" x14ac:dyDescent="0.25">
      <c r="A6442" s="10"/>
      <c r="B6442" s="10"/>
      <c r="C6442" s="59"/>
      <c r="D6442" s="87"/>
      <c r="E6442" s="89"/>
      <c r="F6442" s="89"/>
    </row>
    <row r="6443" spans="1:6" x14ac:dyDescent="0.25">
      <c r="A6443" s="10"/>
      <c r="B6443" s="10"/>
      <c r="C6443" s="59"/>
      <c r="D6443" s="87"/>
      <c r="E6443" s="89"/>
      <c r="F6443" s="89"/>
    </row>
    <row r="6444" spans="1:6" x14ac:dyDescent="0.25">
      <c r="A6444" s="10"/>
      <c r="B6444" s="10"/>
      <c r="C6444" s="59"/>
      <c r="D6444" s="87"/>
      <c r="E6444" s="89"/>
      <c r="F6444" s="89"/>
    </row>
    <row r="6445" spans="1:6" x14ac:dyDescent="0.25">
      <c r="A6445" s="10"/>
      <c r="B6445" s="10"/>
      <c r="C6445" s="59"/>
      <c r="D6445" s="87"/>
      <c r="E6445" s="89"/>
      <c r="F6445" s="89"/>
    </row>
    <row r="6446" spans="1:6" x14ac:dyDescent="0.25">
      <c r="A6446" s="10"/>
      <c r="B6446" s="10"/>
      <c r="C6446" s="59"/>
      <c r="D6446" s="87"/>
      <c r="E6446" s="89"/>
      <c r="F6446" s="89"/>
    </row>
    <row r="6447" spans="1:6" x14ac:dyDescent="0.25">
      <c r="A6447" s="10"/>
      <c r="B6447" s="10"/>
      <c r="C6447" s="59"/>
      <c r="D6447" s="87"/>
      <c r="E6447" s="89"/>
      <c r="F6447" s="89"/>
    </row>
    <row r="6448" spans="1:6" x14ac:dyDescent="0.25">
      <c r="A6448" s="10"/>
      <c r="B6448" s="10"/>
      <c r="C6448" s="59"/>
      <c r="D6448" s="87"/>
      <c r="E6448" s="89"/>
      <c r="F6448" s="89"/>
    </row>
    <row r="6449" spans="1:6" x14ac:dyDescent="0.25">
      <c r="A6449" s="10"/>
      <c r="B6449" s="10"/>
      <c r="C6449" s="59"/>
      <c r="D6449" s="87"/>
      <c r="E6449" s="89"/>
      <c r="F6449" s="89"/>
    </row>
    <row r="6450" spans="1:6" x14ac:dyDescent="0.25">
      <c r="A6450" s="10"/>
      <c r="B6450" s="10"/>
      <c r="C6450" s="59"/>
      <c r="D6450" s="87"/>
      <c r="E6450" s="89"/>
      <c r="F6450" s="89"/>
    </row>
    <row r="6451" spans="1:6" x14ac:dyDescent="0.25">
      <c r="A6451" s="10"/>
      <c r="B6451" s="10"/>
      <c r="C6451" s="59"/>
      <c r="D6451" s="87"/>
      <c r="E6451" s="89"/>
      <c r="F6451" s="89"/>
    </row>
    <row r="6452" spans="1:6" x14ac:dyDescent="0.25">
      <c r="A6452" s="10"/>
      <c r="B6452" s="10"/>
      <c r="C6452" s="59"/>
      <c r="D6452" s="87"/>
      <c r="E6452" s="89"/>
      <c r="F6452" s="89"/>
    </row>
    <row r="6453" spans="1:6" x14ac:dyDescent="0.25">
      <c r="A6453" s="10"/>
      <c r="B6453" s="10"/>
      <c r="C6453" s="59"/>
      <c r="D6453" s="87"/>
      <c r="E6453" s="89"/>
      <c r="F6453" s="89"/>
    </row>
    <row r="6454" spans="1:6" x14ac:dyDescent="0.25">
      <c r="A6454" s="10"/>
      <c r="B6454" s="10"/>
      <c r="C6454" s="59"/>
      <c r="D6454" s="87"/>
      <c r="E6454" s="89"/>
      <c r="F6454" s="89"/>
    </row>
    <row r="6455" spans="1:6" x14ac:dyDescent="0.25">
      <c r="A6455" s="10"/>
      <c r="B6455" s="10"/>
      <c r="C6455" s="59"/>
      <c r="D6455" s="87"/>
      <c r="E6455" s="89"/>
      <c r="F6455" s="89"/>
    </row>
    <row r="6456" spans="1:6" x14ac:dyDescent="0.25">
      <c r="A6456" s="10"/>
      <c r="B6456" s="10"/>
      <c r="C6456" s="59"/>
      <c r="D6456" s="87"/>
      <c r="E6456" s="89"/>
      <c r="F6456" s="89"/>
    </row>
    <row r="6457" spans="1:6" x14ac:dyDescent="0.25">
      <c r="A6457" s="10"/>
      <c r="B6457" s="10"/>
      <c r="C6457" s="59"/>
      <c r="D6457" s="87"/>
      <c r="E6457" s="89"/>
      <c r="F6457" s="89"/>
    </row>
    <row r="6458" spans="1:6" x14ac:dyDescent="0.25">
      <c r="A6458" s="10"/>
      <c r="B6458" s="10"/>
      <c r="C6458" s="59"/>
      <c r="D6458" s="87"/>
      <c r="E6458" s="89"/>
      <c r="F6458" s="89"/>
    </row>
    <row r="6459" spans="1:6" x14ac:dyDescent="0.25">
      <c r="A6459" s="10"/>
      <c r="B6459" s="10"/>
      <c r="C6459" s="59"/>
      <c r="D6459" s="87"/>
      <c r="E6459" s="89"/>
      <c r="F6459" s="89"/>
    </row>
    <row r="6460" spans="1:6" x14ac:dyDescent="0.25">
      <c r="A6460" s="10"/>
      <c r="B6460" s="10"/>
      <c r="C6460" s="59"/>
      <c r="D6460" s="87"/>
      <c r="E6460" s="89"/>
      <c r="F6460" s="89"/>
    </row>
    <row r="6461" spans="1:6" x14ac:dyDescent="0.25">
      <c r="A6461" s="10"/>
      <c r="B6461" s="10"/>
      <c r="C6461" s="59"/>
      <c r="D6461" s="87"/>
      <c r="E6461" s="89"/>
      <c r="F6461" s="89"/>
    </row>
    <row r="6462" spans="1:6" x14ac:dyDescent="0.25">
      <c r="A6462" s="10"/>
      <c r="B6462" s="10"/>
      <c r="C6462" s="59"/>
      <c r="D6462" s="87"/>
      <c r="E6462" s="89"/>
      <c r="F6462" s="89"/>
    </row>
    <row r="6463" spans="1:6" x14ac:dyDescent="0.25">
      <c r="A6463" s="10"/>
      <c r="B6463" s="10"/>
      <c r="C6463" s="59"/>
      <c r="D6463" s="87"/>
      <c r="E6463" s="89"/>
      <c r="F6463" s="89"/>
    </row>
    <row r="6464" spans="1:6" x14ac:dyDescent="0.25">
      <c r="A6464" s="10"/>
      <c r="B6464" s="10"/>
      <c r="C6464" s="59"/>
      <c r="D6464" s="87"/>
      <c r="E6464" s="89"/>
      <c r="F6464" s="89"/>
    </row>
    <row r="6465" spans="1:6" x14ac:dyDescent="0.25">
      <c r="A6465" s="10"/>
      <c r="B6465" s="10"/>
      <c r="C6465" s="59"/>
      <c r="D6465" s="87"/>
      <c r="E6465" s="89"/>
      <c r="F6465" s="89"/>
    </row>
    <row r="6466" spans="1:6" x14ac:dyDescent="0.25">
      <c r="A6466" s="10"/>
      <c r="B6466" s="10"/>
      <c r="C6466" s="59"/>
      <c r="D6466" s="87"/>
      <c r="E6466" s="89"/>
      <c r="F6466" s="89"/>
    </row>
    <row r="6467" spans="1:6" x14ac:dyDescent="0.25">
      <c r="A6467" s="10"/>
      <c r="B6467" s="10"/>
      <c r="C6467" s="59"/>
      <c r="D6467" s="87"/>
      <c r="E6467" s="89"/>
      <c r="F6467" s="89"/>
    </row>
    <row r="6468" spans="1:6" x14ac:dyDescent="0.25">
      <c r="A6468" s="10"/>
      <c r="B6468" s="10"/>
      <c r="C6468" s="59"/>
      <c r="D6468" s="87"/>
      <c r="E6468" s="89"/>
      <c r="F6468" s="89"/>
    </row>
    <row r="6469" spans="1:6" x14ac:dyDescent="0.25">
      <c r="A6469" s="10"/>
      <c r="B6469" s="10"/>
      <c r="C6469" s="59"/>
      <c r="D6469" s="87"/>
      <c r="E6469" s="89"/>
      <c r="F6469" s="89"/>
    </row>
    <row r="6470" spans="1:6" x14ac:dyDescent="0.25">
      <c r="A6470" s="10"/>
      <c r="B6470" s="10"/>
      <c r="C6470" s="59"/>
      <c r="D6470" s="87"/>
      <c r="E6470" s="89"/>
      <c r="F6470" s="89"/>
    </row>
    <row r="6471" spans="1:6" x14ac:dyDescent="0.25">
      <c r="A6471" s="10"/>
      <c r="B6471" s="10"/>
      <c r="C6471" s="59"/>
      <c r="D6471" s="87"/>
      <c r="E6471" s="89"/>
      <c r="F6471" s="89"/>
    </row>
    <row r="6472" spans="1:6" x14ac:dyDescent="0.25">
      <c r="A6472" s="10"/>
      <c r="B6472" s="10"/>
      <c r="C6472" s="59"/>
      <c r="D6472" s="87"/>
      <c r="E6472" s="89"/>
      <c r="F6472" s="89"/>
    </row>
    <row r="6473" spans="1:6" x14ac:dyDescent="0.25">
      <c r="A6473" s="10"/>
      <c r="B6473" s="10"/>
      <c r="C6473" s="59"/>
      <c r="D6473" s="87"/>
      <c r="E6473" s="89"/>
      <c r="F6473" s="89"/>
    </row>
    <row r="6474" spans="1:6" x14ac:dyDescent="0.25">
      <c r="A6474" s="10"/>
      <c r="B6474" s="10"/>
      <c r="C6474" s="59"/>
      <c r="D6474" s="87"/>
      <c r="E6474" s="89"/>
      <c r="F6474" s="89"/>
    </row>
    <row r="6475" spans="1:6" x14ac:dyDescent="0.25">
      <c r="A6475" s="10"/>
      <c r="B6475" s="10"/>
      <c r="C6475" s="59"/>
      <c r="D6475" s="87"/>
      <c r="E6475" s="89"/>
      <c r="F6475" s="89"/>
    </row>
    <row r="6476" spans="1:6" x14ac:dyDescent="0.25">
      <c r="A6476" s="10"/>
      <c r="B6476" s="10"/>
      <c r="C6476" s="59"/>
      <c r="D6476" s="87"/>
      <c r="E6476" s="89"/>
      <c r="F6476" s="89"/>
    </row>
    <row r="6477" spans="1:6" x14ac:dyDescent="0.25">
      <c r="A6477" s="10"/>
      <c r="B6477" s="10"/>
      <c r="C6477" s="59"/>
      <c r="D6477" s="87"/>
      <c r="E6477" s="89"/>
      <c r="F6477" s="89"/>
    </row>
    <row r="6478" spans="1:6" x14ac:dyDescent="0.25">
      <c r="A6478" s="10"/>
      <c r="B6478" s="10"/>
      <c r="C6478" s="59"/>
      <c r="D6478" s="87"/>
      <c r="E6478" s="89"/>
      <c r="F6478" s="89"/>
    </row>
    <row r="6479" spans="1:6" x14ac:dyDescent="0.25">
      <c r="A6479" s="10"/>
      <c r="B6479" s="10"/>
      <c r="C6479" s="59"/>
      <c r="D6479" s="87"/>
      <c r="E6479" s="89"/>
      <c r="F6479" s="89"/>
    </row>
  </sheetData>
  <sheetProtection password="A000" sheet="1" objects="1" scenarios="1"/>
  <mergeCells count="14">
    <mergeCell ref="A6:F6"/>
    <mergeCell ref="A1:F1"/>
    <mergeCell ref="A2:F2"/>
    <mergeCell ref="A3:F3"/>
    <mergeCell ref="A4:F4"/>
    <mergeCell ref="A5:F5"/>
    <mergeCell ref="A617:C617"/>
    <mergeCell ref="A717:C717"/>
    <mergeCell ref="A7:C7"/>
    <mergeCell ref="A8:C8"/>
    <mergeCell ref="A9:C9"/>
    <mergeCell ref="A10:C10"/>
    <mergeCell ref="A11:C11"/>
    <mergeCell ref="A355:C355"/>
  </mergeCells>
  <dataValidations disablePrompts="1" count="1">
    <dataValidation type="list" allowBlank="1" showInputMessage="1" showErrorMessage="1" sqref="C700:C716 C613:C616 C688:C691 C683 C663:C671 C652:C656 C640:C643 C634 C626:C627 C604 C599 C592:C594 C579:C581 C560:C562 C541:C551 C528:C531 C491:C501 C487 C481:C482 C477 C462:C472 C441:C457 C434:C436 C424:C427 C393:C405 C384:C388 C360:C374 C352 C342:C347 C328:C333 C294:C307 C217:C219 C200:C213 C180:C192 C157:C167 C144:C147 C110:C134 C94:C100 C85:C89 C74:C79 C49:C65 C36:C41 C16:C24 C26:C34 C44:C47 C67:C72 C82:C83 C91:C92 C102:C108 C136:C142 C149:C155 C169:C177 C194:C198 C215 C222:C292 C309:C325 C335:C340 C350 C354 C376:C382 C390:C391 C407:C422 C429:C432 C438 C459:C460 C474:C475 C479 C484:C485 C489 C504:C526 C534:C539 C553:C558 C564:C576 C583:C590 C596:C597 C601:C602 C606:C611 C622:C624 C629:C632 C636:C637 C645:C649 C658:C661 C673:C680 C685 C693:C698" xr:uid="{00000000-0002-0000-0100-000000000000}">
      <formula1>$V$2313:$V$2316</formula1>
    </dataValidation>
  </dataValidations>
  <pageMargins left="0.7" right="0.7" top="0.75" bottom="0.75" header="0.3" footer="0.3"/>
  <pageSetup scale="40" orientation="portrait" r:id="rId1"/>
  <rowBreaks count="2" manualBreakCount="2">
    <brk id="108" max="16383" man="1"/>
    <brk id="219" max="16383" man="1"/>
  </rowBreaks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6471"/>
  <sheetViews>
    <sheetView tabSelected="1" zoomScale="90" zoomScaleNormal="90" workbookViewId="0">
      <pane ySplit="12" topLeftCell="A76" activePane="bottomLeft" state="frozen"/>
      <selection pane="bottomLeft" activeCell="A4" sqref="A4:E4"/>
    </sheetView>
  </sheetViews>
  <sheetFormatPr baseColWidth="10" defaultColWidth="11.5703125" defaultRowHeight="15.75" x14ac:dyDescent="0.25"/>
  <cols>
    <col min="1" max="1" width="11.5703125" style="56"/>
    <col min="2" max="2" width="125.5703125" style="57" customWidth="1"/>
    <col min="3" max="5" width="26.28515625" style="88" customWidth="1"/>
    <col min="6" max="16384" width="11.5703125" style="10"/>
  </cols>
  <sheetData>
    <row r="1" spans="1:5" ht="16.5" thickTop="1" x14ac:dyDescent="0.25">
      <c r="A1" s="306"/>
      <c r="B1" s="307"/>
      <c r="C1" s="307"/>
      <c r="D1" s="307"/>
      <c r="E1" s="308"/>
    </row>
    <row r="2" spans="1:5" ht="21" x14ac:dyDescent="0.25">
      <c r="A2" s="309" t="s">
        <v>869</v>
      </c>
      <c r="B2" s="310"/>
      <c r="C2" s="310"/>
      <c r="D2" s="310"/>
      <c r="E2" s="311"/>
    </row>
    <row r="3" spans="1:5" ht="18.75" x14ac:dyDescent="0.25">
      <c r="A3" s="292" t="s">
        <v>2067</v>
      </c>
      <c r="B3" s="293"/>
      <c r="C3" s="293"/>
      <c r="D3" s="293"/>
      <c r="E3" s="294"/>
    </row>
    <row r="4" spans="1:5" ht="18.75" x14ac:dyDescent="0.25">
      <c r="A4" s="295" t="s">
        <v>2046</v>
      </c>
      <c r="B4" s="296"/>
      <c r="C4" s="296"/>
      <c r="D4" s="296"/>
      <c r="E4" s="297"/>
    </row>
    <row r="5" spans="1:5" x14ac:dyDescent="0.25">
      <c r="A5" s="286" t="str">
        <f>+'Datos Entidad'!E7</f>
        <v>CENTRO MEDICO Y DE REHABILITACION E.U.</v>
      </c>
      <c r="B5" s="287"/>
      <c r="C5" s="287"/>
      <c r="D5" s="287"/>
      <c r="E5" s="288"/>
    </row>
    <row r="6" spans="1:5" x14ac:dyDescent="0.25">
      <c r="A6" s="286" t="str">
        <f>CONCATENATE('Datos Entidad'!E5,"-",'Datos Entidad'!E6)</f>
        <v>900250156-7</v>
      </c>
      <c r="B6" s="287"/>
      <c r="C6" s="287"/>
      <c r="D6" s="287"/>
      <c r="E6" s="288"/>
    </row>
    <row r="7" spans="1:5" ht="16.5" thickBot="1" x14ac:dyDescent="0.3">
      <c r="A7" s="286" t="str">
        <f>CONCATENATE('Datos Entidad'!E9,"-",'Datos Entidad'!G9,"-",'Datos Entidad'!H9)</f>
        <v>2021-12-31</v>
      </c>
      <c r="B7" s="287"/>
      <c r="C7" s="287"/>
      <c r="D7" s="287"/>
      <c r="E7" s="288"/>
    </row>
    <row r="8" spans="1:5" ht="17.25" thickTop="1" thickBot="1" x14ac:dyDescent="0.3">
      <c r="A8" s="302" t="s">
        <v>857</v>
      </c>
      <c r="B8" s="303"/>
      <c r="C8" s="234">
        <f>SUM(C14:C130)</f>
        <v>393273112</v>
      </c>
      <c r="D8" s="90"/>
      <c r="E8" s="62"/>
    </row>
    <row r="9" spans="1:5" ht="17.25" thickTop="1" thickBot="1" x14ac:dyDescent="0.3">
      <c r="A9" s="302" t="s">
        <v>858</v>
      </c>
      <c r="B9" s="303"/>
      <c r="C9" s="234">
        <f>SUM(C134:C686)</f>
        <v>393273112</v>
      </c>
      <c r="D9" s="90"/>
      <c r="E9" s="62"/>
    </row>
    <row r="10" spans="1:5" ht="17.25" thickTop="1" thickBot="1" x14ac:dyDescent="0.3">
      <c r="A10" s="302" t="s">
        <v>859</v>
      </c>
      <c r="B10" s="303"/>
      <c r="C10" s="234">
        <f>SUM(C690:C709)</f>
        <v>0</v>
      </c>
      <c r="D10" s="61"/>
      <c r="E10" s="62"/>
    </row>
    <row r="11" spans="1:5" ht="17.25" thickTop="1" thickBot="1" x14ac:dyDescent="0.3">
      <c r="A11" s="304" t="s">
        <v>517</v>
      </c>
      <c r="B11" s="305"/>
      <c r="C11" s="173">
        <f>C8-C9-C10</f>
        <v>0</v>
      </c>
      <c r="D11" s="61"/>
      <c r="E11" s="62"/>
    </row>
    <row r="12" spans="1:5" ht="33" thickTop="1" thickBot="1" x14ac:dyDescent="0.3">
      <c r="A12" s="63"/>
      <c r="B12" s="64"/>
      <c r="C12" s="91" t="s">
        <v>2066</v>
      </c>
      <c r="D12" s="65"/>
      <c r="E12" s="64"/>
    </row>
    <row r="13" spans="1:5" ht="16.5" thickTop="1" x14ac:dyDescent="0.25">
      <c r="A13" s="66">
        <v>4</v>
      </c>
      <c r="B13" s="51" t="s">
        <v>518</v>
      </c>
      <c r="C13" s="85"/>
      <c r="D13" s="172"/>
      <c r="E13" s="172"/>
    </row>
    <row r="14" spans="1:5" x14ac:dyDescent="0.25">
      <c r="A14" s="67">
        <v>41</v>
      </c>
      <c r="B14" s="36" t="s">
        <v>519</v>
      </c>
      <c r="C14" s="80"/>
      <c r="D14" s="167"/>
      <c r="E14" s="167">
        <f>SUM(D15:D23)</f>
        <v>393104000</v>
      </c>
    </row>
    <row r="15" spans="1:5" x14ac:dyDescent="0.25">
      <c r="A15" s="68">
        <v>4101</v>
      </c>
      <c r="B15" s="39" t="s">
        <v>520</v>
      </c>
      <c r="C15" s="81"/>
      <c r="D15" s="168">
        <f>SUM(C16:C23)</f>
        <v>393104000</v>
      </c>
      <c r="E15" s="170"/>
    </row>
    <row r="16" spans="1:5" x14ac:dyDescent="0.25">
      <c r="A16" s="69">
        <v>410101</v>
      </c>
      <c r="B16" s="42" t="s">
        <v>521</v>
      </c>
      <c r="C16" s="82"/>
      <c r="D16" s="170"/>
      <c r="E16" s="170"/>
    </row>
    <row r="17" spans="1:5" x14ac:dyDescent="0.25">
      <c r="A17" s="69">
        <v>410102</v>
      </c>
      <c r="B17" s="42" t="s">
        <v>522</v>
      </c>
      <c r="C17" s="82"/>
      <c r="D17" s="170"/>
      <c r="E17" s="170"/>
    </row>
    <row r="18" spans="1:5" x14ac:dyDescent="0.25">
      <c r="A18" s="69">
        <v>410103</v>
      </c>
      <c r="B18" s="42" t="s">
        <v>523</v>
      </c>
      <c r="C18" s="82"/>
      <c r="D18" s="170"/>
      <c r="E18" s="170"/>
    </row>
    <row r="19" spans="1:5" x14ac:dyDescent="0.25">
      <c r="A19" s="69">
        <v>410104</v>
      </c>
      <c r="B19" s="42" t="s">
        <v>524</v>
      </c>
      <c r="C19" s="82"/>
      <c r="D19" s="170"/>
      <c r="E19" s="170"/>
    </row>
    <row r="20" spans="1:5" x14ac:dyDescent="0.25">
      <c r="A20" s="69">
        <v>410105</v>
      </c>
      <c r="B20" s="42" t="s">
        <v>525</v>
      </c>
      <c r="C20" s="82"/>
      <c r="D20" s="170"/>
      <c r="E20" s="170"/>
    </row>
    <row r="21" spans="1:5" x14ac:dyDescent="0.25">
      <c r="A21" s="69">
        <v>410106</v>
      </c>
      <c r="B21" s="42" t="s">
        <v>526</v>
      </c>
      <c r="C21" s="82"/>
      <c r="D21" s="170"/>
      <c r="E21" s="170"/>
    </row>
    <row r="22" spans="1:5" x14ac:dyDescent="0.25">
      <c r="A22" s="69">
        <v>410107</v>
      </c>
      <c r="B22" s="42" t="s">
        <v>527</v>
      </c>
      <c r="C22" s="82"/>
      <c r="D22" s="170"/>
      <c r="E22" s="170"/>
    </row>
    <row r="23" spans="1:5" x14ac:dyDescent="0.25">
      <c r="A23" s="69">
        <v>410108</v>
      </c>
      <c r="B23" s="42" t="s">
        <v>528</v>
      </c>
      <c r="C23" s="82">
        <v>393104000</v>
      </c>
      <c r="D23" s="170"/>
      <c r="E23" s="170"/>
    </row>
    <row r="24" spans="1:5" x14ac:dyDescent="0.25">
      <c r="A24" s="67">
        <v>42</v>
      </c>
      <c r="B24" s="36" t="s">
        <v>2121</v>
      </c>
      <c r="C24" s="80"/>
      <c r="D24" s="167"/>
      <c r="E24" s="167">
        <f>SUM(D25:D113)</f>
        <v>169112</v>
      </c>
    </row>
    <row r="25" spans="1:5" x14ac:dyDescent="0.25">
      <c r="A25" s="68">
        <v>4201</v>
      </c>
      <c r="B25" s="39" t="s">
        <v>2122</v>
      </c>
      <c r="C25" s="81"/>
      <c r="D25" s="168">
        <f>SUM(C26:C29)</f>
        <v>169112</v>
      </c>
      <c r="E25" s="170"/>
    </row>
    <row r="26" spans="1:5" x14ac:dyDescent="0.25">
      <c r="A26" s="69">
        <v>420103</v>
      </c>
      <c r="B26" s="42" t="s">
        <v>530</v>
      </c>
      <c r="C26" s="82"/>
      <c r="D26" s="170"/>
      <c r="E26" s="170"/>
    </row>
    <row r="27" spans="1:5" x14ac:dyDescent="0.25">
      <c r="A27" s="69">
        <v>420107</v>
      </c>
      <c r="B27" s="42" t="s">
        <v>531</v>
      </c>
      <c r="C27" s="82"/>
      <c r="D27" s="170"/>
      <c r="E27" s="170"/>
    </row>
    <row r="28" spans="1:5" x14ac:dyDescent="0.25">
      <c r="A28" s="69">
        <v>420109</v>
      </c>
      <c r="B28" s="42" t="s">
        <v>532</v>
      </c>
      <c r="C28" s="82"/>
      <c r="D28" s="170"/>
      <c r="E28" s="170"/>
    </row>
    <row r="29" spans="1:5" x14ac:dyDescent="0.25">
      <c r="A29" s="69">
        <v>420117</v>
      </c>
      <c r="B29" s="42" t="s">
        <v>80</v>
      </c>
      <c r="C29" s="82">
        <f>63266+105846</f>
        <v>169112</v>
      </c>
      <c r="D29" s="170"/>
      <c r="E29" s="170"/>
    </row>
    <row r="30" spans="1:5" x14ac:dyDescent="0.25">
      <c r="A30" s="68">
        <v>4202</v>
      </c>
      <c r="B30" s="39" t="s">
        <v>114</v>
      </c>
      <c r="C30" s="81"/>
      <c r="D30" s="168">
        <f>SUM(C31:C32)</f>
        <v>0</v>
      </c>
      <c r="E30" s="170"/>
    </row>
    <row r="31" spans="1:5" x14ac:dyDescent="0.25">
      <c r="A31" s="69">
        <v>420201</v>
      </c>
      <c r="B31" s="42" t="s">
        <v>533</v>
      </c>
      <c r="C31" s="82"/>
      <c r="D31" s="170"/>
      <c r="E31" s="170"/>
    </row>
    <row r="32" spans="1:5" x14ac:dyDescent="0.25">
      <c r="A32" s="69">
        <v>420202</v>
      </c>
      <c r="B32" s="42" t="s">
        <v>534</v>
      </c>
      <c r="C32" s="82"/>
      <c r="D32" s="170"/>
      <c r="E32" s="170"/>
    </row>
    <row r="33" spans="1:5" x14ac:dyDescent="0.25">
      <c r="A33" s="68">
        <v>4204</v>
      </c>
      <c r="B33" s="39" t="s">
        <v>535</v>
      </c>
      <c r="C33" s="81"/>
      <c r="D33" s="168">
        <f>SUM(C34:C41)</f>
        <v>0</v>
      </c>
      <c r="E33" s="170"/>
    </row>
    <row r="34" spans="1:5" x14ac:dyDescent="0.25">
      <c r="A34" s="69">
        <v>420401</v>
      </c>
      <c r="B34" s="42" t="s">
        <v>58</v>
      </c>
      <c r="C34" s="82"/>
      <c r="D34" s="170"/>
      <c r="E34" s="170"/>
    </row>
    <row r="35" spans="1:5" x14ac:dyDescent="0.25">
      <c r="A35" s="69">
        <v>420402</v>
      </c>
      <c r="B35" s="42" t="s">
        <v>59</v>
      </c>
      <c r="C35" s="82"/>
      <c r="D35" s="170"/>
      <c r="E35" s="170"/>
    </row>
    <row r="36" spans="1:5" x14ac:dyDescent="0.25">
      <c r="A36" s="69">
        <v>420403</v>
      </c>
      <c r="B36" s="42" t="s">
        <v>60</v>
      </c>
      <c r="C36" s="82"/>
      <c r="D36" s="170"/>
      <c r="E36" s="170"/>
    </row>
    <row r="37" spans="1:5" x14ac:dyDescent="0.25">
      <c r="A37" s="69">
        <v>420404</v>
      </c>
      <c r="B37" s="42" t="s">
        <v>212</v>
      </c>
      <c r="C37" s="82"/>
      <c r="D37" s="170"/>
      <c r="E37" s="170"/>
    </row>
    <row r="38" spans="1:5" x14ac:dyDescent="0.25">
      <c r="A38" s="69">
        <v>420405</v>
      </c>
      <c r="B38" s="42" t="s">
        <v>61</v>
      </c>
      <c r="C38" s="82"/>
      <c r="D38" s="170"/>
      <c r="E38" s="170"/>
    </row>
    <row r="39" spans="1:5" x14ac:dyDescent="0.25">
      <c r="A39" s="69">
        <v>420406</v>
      </c>
      <c r="B39" s="42" t="s">
        <v>62</v>
      </c>
      <c r="C39" s="82"/>
      <c r="D39" s="170"/>
      <c r="E39" s="170"/>
    </row>
    <row r="40" spans="1:5" x14ac:dyDescent="0.25">
      <c r="A40" s="69">
        <v>420407</v>
      </c>
      <c r="B40" s="42" t="s">
        <v>63</v>
      </c>
      <c r="C40" s="82"/>
      <c r="D40" s="170"/>
      <c r="E40" s="170"/>
    </row>
    <row r="41" spans="1:5" x14ac:dyDescent="0.25">
      <c r="A41" s="69">
        <v>420408</v>
      </c>
      <c r="B41" s="42" t="s">
        <v>64</v>
      </c>
      <c r="C41" s="82"/>
      <c r="D41" s="170"/>
      <c r="E41" s="170"/>
    </row>
    <row r="42" spans="1:5" x14ac:dyDescent="0.25">
      <c r="A42" s="68">
        <v>4205</v>
      </c>
      <c r="B42" s="39" t="s">
        <v>536</v>
      </c>
      <c r="C42" s="81"/>
      <c r="D42" s="168">
        <f>SUM(C43:C50)</f>
        <v>0</v>
      </c>
      <c r="E42" s="170"/>
    </row>
    <row r="43" spans="1:5" x14ac:dyDescent="0.25">
      <c r="A43" s="69">
        <v>420501</v>
      </c>
      <c r="B43" s="42" t="s">
        <v>58</v>
      </c>
      <c r="C43" s="82"/>
      <c r="D43" s="170"/>
      <c r="E43" s="170"/>
    </row>
    <row r="44" spans="1:5" x14ac:dyDescent="0.25">
      <c r="A44" s="69">
        <v>420502</v>
      </c>
      <c r="B44" s="42" t="s">
        <v>59</v>
      </c>
      <c r="C44" s="82"/>
      <c r="D44" s="170"/>
      <c r="E44" s="170"/>
    </row>
    <row r="45" spans="1:5" x14ac:dyDescent="0.25">
      <c r="A45" s="69">
        <v>420503</v>
      </c>
      <c r="B45" s="42" t="s">
        <v>60</v>
      </c>
      <c r="C45" s="82"/>
      <c r="D45" s="170"/>
      <c r="E45" s="170"/>
    </row>
    <row r="46" spans="1:5" x14ac:dyDescent="0.25">
      <c r="A46" s="69">
        <v>420504</v>
      </c>
      <c r="B46" s="42" t="s">
        <v>212</v>
      </c>
      <c r="C46" s="82"/>
      <c r="D46" s="170"/>
      <c r="E46" s="170"/>
    </row>
    <row r="47" spans="1:5" x14ac:dyDescent="0.25">
      <c r="A47" s="69">
        <v>420505</v>
      </c>
      <c r="B47" s="42" t="s">
        <v>61</v>
      </c>
      <c r="C47" s="82"/>
      <c r="D47" s="170"/>
      <c r="E47" s="170"/>
    </row>
    <row r="48" spans="1:5" x14ac:dyDescent="0.25">
      <c r="A48" s="69">
        <v>420506</v>
      </c>
      <c r="B48" s="42" t="s">
        <v>62</v>
      </c>
      <c r="C48" s="82"/>
      <c r="D48" s="170"/>
      <c r="E48" s="170"/>
    </row>
    <row r="49" spans="1:5" x14ac:dyDescent="0.25">
      <c r="A49" s="69">
        <v>420507</v>
      </c>
      <c r="B49" s="42" t="s">
        <v>63</v>
      </c>
      <c r="C49" s="82"/>
      <c r="D49" s="170"/>
      <c r="E49" s="170"/>
    </row>
    <row r="50" spans="1:5" x14ac:dyDescent="0.25">
      <c r="A50" s="69">
        <v>420508</v>
      </c>
      <c r="B50" s="42" t="s">
        <v>64</v>
      </c>
      <c r="C50" s="82"/>
      <c r="D50" s="170"/>
      <c r="E50" s="170"/>
    </row>
    <row r="51" spans="1:5" x14ac:dyDescent="0.25">
      <c r="A51" s="68">
        <v>4206</v>
      </c>
      <c r="B51" s="39" t="s">
        <v>82</v>
      </c>
      <c r="C51" s="81"/>
      <c r="D51" s="168">
        <f>SUM(C52:C53)</f>
        <v>0</v>
      </c>
      <c r="E51" s="170"/>
    </row>
    <row r="52" spans="1:5" x14ac:dyDescent="0.25">
      <c r="A52" s="69">
        <v>420601</v>
      </c>
      <c r="B52" s="42" t="s">
        <v>537</v>
      </c>
      <c r="C52" s="82"/>
      <c r="D52" s="170"/>
      <c r="E52" s="170"/>
    </row>
    <row r="53" spans="1:5" x14ac:dyDescent="0.25">
      <c r="A53" s="69">
        <v>420602</v>
      </c>
      <c r="B53" s="42" t="s">
        <v>538</v>
      </c>
      <c r="C53" s="82"/>
      <c r="D53" s="170"/>
      <c r="E53" s="170"/>
    </row>
    <row r="54" spans="1:5" x14ac:dyDescent="0.25">
      <c r="A54" s="68">
        <v>4207</v>
      </c>
      <c r="B54" s="39" t="s">
        <v>81</v>
      </c>
      <c r="C54" s="81"/>
      <c r="D54" s="168">
        <f>SUM(C55:C58)</f>
        <v>0</v>
      </c>
      <c r="E54" s="170"/>
    </row>
    <row r="55" spans="1:5" x14ac:dyDescent="0.25">
      <c r="A55" s="69">
        <v>420701</v>
      </c>
      <c r="B55" s="42" t="s">
        <v>539</v>
      </c>
      <c r="C55" s="82"/>
      <c r="D55" s="170"/>
      <c r="E55" s="170"/>
    </row>
    <row r="56" spans="1:5" x14ac:dyDescent="0.25">
      <c r="A56" s="69">
        <v>420702</v>
      </c>
      <c r="B56" s="42" t="s">
        <v>540</v>
      </c>
      <c r="C56" s="82"/>
      <c r="D56" s="170"/>
      <c r="E56" s="170"/>
    </row>
    <row r="57" spans="1:5" x14ac:dyDescent="0.25">
      <c r="A57" s="69">
        <v>420703</v>
      </c>
      <c r="B57" s="42" t="s">
        <v>541</v>
      </c>
      <c r="C57" s="82"/>
      <c r="D57" s="170"/>
      <c r="E57" s="170"/>
    </row>
    <row r="58" spans="1:5" x14ac:dyDescent="0.25">
      <c r="A58" s="69">
        <v>420704</v>
      </c>
      <c r="B58" s="42" t="s">
        <v>542</v>
      </c>
      <c r="C58" s="82"/>
      <c r="D58" s="170"/>
      <c r="E58" s="170"/>
    </row>
    <row r="59" spans="1:5" x14ac:dyDescent="0.25">
      <c r="A59" s="68">
        <v>4208</v>
      </c>
      <c r="B59" s="39" t="s">
        <v>87</v>
      </c>
      <c r="C59" s="81"/>
      <c r="D59" s="168">
        <f>SUM(C60:C61)</f>
        <v>0</v>
      </c>
      <c r="E59" s="170"/>
    </row>
    <row r="60" spans="1:5" x14ac:dyDescent="0.25">
      <c r="A60" s="69">
        <v>420801</v>
      </c>
      <c r="B60" s="42" t="s">
        <v>543</v>
      </c>
      <c r="C60" s="82"/>
      <c r="D60" s="170"/>
      <c r="E60" s="170"/>
    </row>
    <row r="61" spans="1:5" x14ac:dyDescent="0.25">
      <c r="A61" s="69">
        <v>420802</v>
      </c>
      <c r="B61" s="42" t="s">
        <v>544</v>
      </c>
      <c r="C61" s="82"/>
      <c r="D61" s="170"/>
      <c r="E61" s="170"/>
    </row>
    <row r="62" spans="1:5" x14ac:dyDescent="0.25">
      <c r="A62" s="68">
        <v>4209</v>
      </c>
      <c r="B62" s="39" t="s">
        <v>545</v>
      </c>
      <c r="C62" s="81"/>
      <c r="D62" s="168">
        <f>SUM(C63:C65)</f>
        <v>0</v>
      </c>
      <c r="E62" s="170"/>
    </row>
    <row r="63" spans="1:5" x14ac:dyDescent="0.25">
      <c r="A63" s="69">
        <v>420901</v>
      </c>
      <c r="B63" s="42" t="s">
        <v>546</v>
      </c>
      <c r="C63" s="82"/>
      <c r="D63" s="170"/>
      <c r="E63" s="170"/>
    </row>
    <row r="64" spans="1:5" x14ac:dyDescent="0.25">
      <c r="A64" s="69">
        <v>420902</v>
      </c>
      <c r="B64" s="42" t="s">
        <v>547</v>
      </c>
      <c r="C64" s="82"/>
      <c r="D64" s="170"/>
      <c r="E64" s="170"/>
    </row>
    <row r="65" spans="1:5" x14ac:dyDescent="0.25">
      <c r="A65" s="69">
        <v>420903</v>
      </c>
      <c r="B65" s="42" t="s">
        <v>548</v>
      </c>
      <c r="C65" s="82"/>
      <c r="D65" s="170"/>
      <c r="E65" s="170"/>
    </row>
    <row r="66" spans="1:5" x14ac:dyDescent="0.25">
      <c r="A66" s="68">
        <v>4210</v>
      </c>
      <c r="B66" s="39" t="s">
        <v>2123</v>
      </c>
      <c r="C66" s="81"/>
      <c r="D66" s="168">
        <f>SUM(C67:C69)</f>
        <v>0</v>
      </c>
      <c r="E66" s="170"/>
    </row>
    <row r="67" spans="1:5" x14ac:dyDescent="0.25">
      <c r="A67" s="69">
        <v>421004</v>
      </c>
      <c r="B67" s="42" t="s">
        <v>549</v>
      </c>
      <c r="C67" s="82"/>
      <c r="D67" s="170"/>
      <c r="E67" s="170"/>
    </row>
    <row r="68" spans="1:5" x14ac:dyDescent="0.25">
      <c r="A68" s="69">
        <v>421005</v>
      </c>
      <c r="B68" s="42" t="s">
        <v>550</v>
      </c>
      <c r="C68" s="82"/>
      <c r="D68" s="170"/>
      <c r="E68" s="170"/>
    </row>
    <row r="69" spans="1:5" x14ac:dyDescent="0.25">
      <c r="A69" s="69">
        <v>421006</v>
      </c>
      <c r="B69" s="42" t="s">
        <v>551</v>
      </c>
      <c r="C69" s="82"/>
      <c r="D69" s="170"/>
      <c r="E69" s="170"/>
    </row>
    <row r="70" spans="1:5" x14ac:dyDescent="0.25">
      <c r="A70" s="68">
        <v>4211</v>
      </c>
      <c r="B70" s="39" t="s">
        <v>552</v>
      </c>
      <c r="C70" s="81"/>
      <c r="D70" s="168">
        <f>SUM(C71:C80)</f>
        <v>0</v>
      </c>
      <c r="E70" s="170"/>
    </row>
    <row r="71" spans="1:5" x14ac:dyDescent="0.25">
      <c r="A71" s="69">
        <v>421101</v>
      </c>
      <c r="B71" s="42" t="s">
        <v>285</v>
      </c>
      <c r="C71" s="82"/>
      <c r="D71" s="170"/>
      <c r="E71" s="170"/>
    </row>
    <row r="72" spans="1:5" x14ac:dyDescent="0.25">
      <c r="A72" s="69">
        <v>421102</v>
      </c>
      <c r="B72" s="42" t="s">
        <v>553</v>
      </c>
      <c r="C72" s="82"/>
      <c r="D72" s="170"/>
      <c r="E72" s="170"/>
    </row>
    <row r="73" spans="1:5" x14ac:dyDescent="0.25">
      <c r="A73" s="69">
        <v>421103</v>
      </c>
      <c r="B73" s="42" t="s">
        <v>554</v>
      </c>
      <c r="C73" s="82"/>
      <c r="D73" s="170"/>
      <c r="E73" s="170"/>
    </row>
    <row r="74" spans="1:5" x14ac:dyDescent="0.25">
      <c r="A74" s="69">
        <v>421104</v>
      </c>
      <c r="B74" s="42" t="s">
        <v>555</v>
      </c>
      <c r="C74" s="82"/>
      <c r="D74" s="170"/>
      <c r="E74" s="170"/>
    </row>
    <row r="75" spans="1:5" x14ac:dyDescent="0.25">
      <c r="A75" s="69">
        <v>421105</v>
      </c>
      <c r="B75" s="42" t="s">
        <v>556</v>
      </c>
      <c r="C75" s="82"/>
      <c r="D75" s="170"/>
      <c r="E75" s="170"/>
    </row>
    <row r="76" spans="1:5" x14ac:dyDescent="0.25">
      <c r="A76" s="69">
        <v>421106</v>
      </c>
      <c r="B76" s="42" t="s">
        <v>557</v>
      </c>
      <c r="C76" s="82"/>
      <c r="D76" s="170"/>
      <c r="E76" s="170"/>
    </row>
    <row r="77" spans="1:5" x14ac:dyDescent="0.25">
      <c r="A77" s="69">
        <v>421107</v>
      </c>
      <c r="B77" s="42" t="s">
        <v>558</v>
      </c>
      <c r="C77" s="82"/>
      <c r="D77" s="170"/>
      <c r="E77" s="170"/>
    </row>
    <row r="78" spans="1:5" x14ac:dyDescent="0.25">
      <c r="A78" s="69">
        <v>421108</v>
      </c>
      <c r="B78" s="42" t="s">
        <v>559</v>
      </c>
      <c r="C78" s="82"/>
      <c r="D78" s="170"/>
      <c r="E78" s="170"/>
    </row>
    <row r="79" spans="1:5" x14ac:dyDescent="0.25">
      <c r="A79" s="69">
        <v>421109</v>
      </c>
      <c r="B79" s="42" t="s">
        <v>560</v>
      </c>
      <c r="C79" s="82"/>
      <c r="D79" s="170"/>
      <c r="E79" s="170"/>
    </row>
    <row r="80" spans="1:5" x14ac:dyDescent="0.25">
      <c r="A80" s="69">
        <v>421110</v>
      </c>
      <c r="B80" s="42" t="s">
        <v>561</v>
      </c>
      <c r="C80" s="82"/>
      <c r="D80" s="170"/>
      <c r="E80" s="170"/>
    </row>
    <row r="81" spans="1:5" x14ac:dyDescent="0.25">
      <c r="A81" s="68">
        <v>4212</v>
      </c>
      <c r="B81" s="39" t="s">
        <v>413</v>
      </c>
      <c r="C81" s="81"/>
      <c r="D81" s="168">
        <f>SUM(C82:C90)</f>
        <v>0</v>
      </c>
      <c r="E81" s="170"/>
    </row>
    <row r="82" spans="1:5" x14ac:dyDescent="0.25">
      <c r="A82" s="69">
        <v>421201</v>
      </c>
      <c r="B82" s="42" t="s">
        <v>562</v>
      </c>
      <c r="C82" s="82"/>
      <c r="D82" s="170"/>
      <c r="E82" s="170"/>
    </row>
    <row r="83" spans="1:5" x14ac:dyDescent="0.25">
      <c r="A83" s="69">
        <v>421202</v>
      </c>
      <c r="B83" s="42" t="s">
        <v>563</v>
      </c>
      <c r="C83" s="82"/>
      <c r="D83" s="170"/>
      <c r="E83" s="170"/>
    </row>
    <row r="84" spans="1:5" x14ac:dyDescent="0.25">
      <c r="A84" s="69">
        <v>421203</v>
      </c>
      <c r="B84" s="42" t="s">
        <v>564</v>
      </c>
      <c r="C84" s="82"/>
      <c r="D84" s="170"/>
      <c r="E84" s="170"/>
    </row>
    <row r="85" spans="1:5" x14ac:dyDescent="0.25">
      <c r="A85" s="69">
        <v>421204</v>
      </c>
      <c r="B85" s="42" t="s">
        <v>565</v>
      </c>
      <c r="C85" s="82"/>
      <c r="D85" s="170"/>
      <c r="E85" s="170"/>
    </row>
    <row r="86" spans="1:5" x14ac:dyDescent="0.25">
      <c r="A86" s="69">
        <v>421205</v>
      </c>
      <c r="B86" s="42" t="s">
        <v>566</v>
      </c>
      <c r="C86" s="82"/>
      <c r="D86" s="170"/>
      <c r="E86" s="170"/>
    </row>
    <row r="87" spans="1:5" x14ac:dyDescent="0.25">
      <c r="A87" s="69">
        <v>421206</v>
      </c>
      <c r="B87" s="42" t="s">
        <v>567</v>
      </c>
      <c r="C87" s="82"/>
      <c r="D87" s="170"/>
      <c r="E87" s="170"/>
    </row>
    <row r="88" spans="1:5" x14ac:dyDescent="0.25">
      <c r="A88" s="69">
        <v>421207</v>
      </c>
      <c r="B88" s="42" t="s">
        <v>568</v>
      </c>
      <c r="C88" s="82"/>
      <c r="D88" s="170"/>
      <c r="E88" s="170"/>
    </row>
    <row r="89" spans="1:5" x14ac:dyDescent="0.25">
      <c r="A89" s="69">
        <v>421208</v>
      </c>
      <c r="B89" s="42" t="s">
        <v>569</v>
      </c>
      <c r="C89" s="82"/>
      <c r="D89" s="170"/>
      <c r="E89" s="170"/>
    </row>
    <row r="90" spans="1:5" x14ac:dyDescent="0.25">
      <c r="A90" s="69">
        <v>421209</v>
      </c>
      <c r="B90" s="42" t="s">
        <v>570</v>
      </c>
      <c r="C90" s="82"/>
      <c r="D90" s="170"/>
      <c r="E90" s="170"/>
    </row>
    <row r="91" spans="1:5" x14ac:dyDescent="0.25">
      <c r="A91" s="68">
        <v>4213</v>
      </c>
      <c r="B91" s="39" t="s">
        <v>571</v>
      </c>
      <c r="C91" s="81"/>
      <c r="D91" s="168">
        <f>SUM(C92:C95)</f>
        <v>0</v>
      </c>
      <c r="E91" s="170"/>
    </row>
    <row r="92" spans="1:5" x14ac:dyDescent="0.25">
      <c r="A92" s="69">
        <v>421301</v>
      </c>
      <c r="B92" s="42" t="s">
        <v>572</v>
      </c>
      <c r="C92" s="82"/>
      <c r="D92" s="170"/>
      <c r="E92" s="170"/>
    </row>
    <row r="93" spans="1:5" x14ac:dyDescent="0.25">
      <c r="A93" s="69">
        <v>421302</v>
      </c>
      <c r="B93" s="42" t="s">
        <v>573</v>
      </c>
      <c r="C93" s="82"/>
      <c r="D93" s="170"/>
      <c r="E93" s="170"/>
    </row>
    <row r="94" spans="1:5" x14ac:dyDescent="0.25">
      <c r="A94" s="69">
        <v>421303</v>
      </c>
      <c r="B94" s="42" t="s">
        <v>574</v>
      </c>
      <c r="C94" s="82"/>
      <c r="D94" s="170"/>
      <c r="E94" s="170"/>
    </row>
    <row r="95" spans="1:5" x14ac:dyDescent="0.25">
      <c r="A95" s="69">
        <v>421308</v>
      </c>
      <c r="B95" s="42" t="s">
        <v>575</v>
      </c>
      <c r="C95" s="82"/>
      <c r="D95" s="170"/>
      <c r="E95" s="170"/>
    </row>
    <row r="96" spans="1:5" x14ac:dyDescent="0.25">
      <c r="A96" s="68">
        <v>4214</v>
      </c>
      <c r="B96" s="39" t="s">
        <v>576</v>
      </c>
      <c r="C96" s="81"/>
      <c r="D96" s="168">
        <f>SUM(C97:C112)</f>
        <v>0</v>
      </c>
      <c r="E96" s="170"/>
    </row>
    <row r="97" spans="1:5" x14ac:dyDescent="0.25">
      <c r="A97" s="69">
        <v>421401</v>
      </c>
      <c r="B97" s="42" t="s">
        <v>577</v>
      </c>
      <c r="C97" s="82"/>
      <c r="D97" s="170"/>
      <c r="E97" s="170"/>
    </row>
    <row r="98" spans="1:5" x14ac:dyDescent="0.25">
      <c r="A98" s="69">
        <v>421402</v>
      </c>
      <c r="B98" s="42" t="s">
        <v>578</v>
      </c>
      <c r="C98" s="82"/>
      <c r="D98" s="170"/>
      <c r="E98" s="170"/>
    </row>
    <row r="99" spans="1:5" x14ac:dyDescent="0.25">
      <c r="A99" s="69">
        <v>421403</v>
      </c>
      <c r="B99" s="42" t="s">
        <v>452</v>
      </c>
      <c r="C99" s="82"/>
      <c r="D99" s="170"/>
      <c r="E99" s="170"/>
    </row>
    <row r="100" spans="1:5" x14ac:dyDescent="0.25">
      <c r="A100" s="69">
        <v>421404</v>
      </c>
      <c r="B100" s="42" t="s">
        <v>579</v>
      </c>
      <c r="C100" s="82"/>
      <c r="D100" s="170"/>
      <c r="E100" s="170"/>
    </row>
    <row r="101" spans="1:5" x14ac:dyDescent="0.25">
      <c r="A101" s="69">
        <v>421405</v>
      </c>
      <c r="B101" s="42" t="s">
        <v>580</v>
      </c>
      <c r="C101" s="82"/>
      <c r="D101" s="170"/>
      <c r="E101" s="170"/>
    </row>
    <row r="102" spans="1:5" x14ac:dyDescent="0.25">
      <c r="A102" s="69">
        <v>421406</v>
      </c>
      <c r="B102" s="42" t="s">
        <v>581</v>
      </c>
      <c r="C102" s="82"/>
      <c r="D102" s="170"/>
      <c r="E102" s="170"/>
    </row>
    <row r="103" spans="1:5" x14ac:dyDescent="0.25">
      <c r="A103" s="69">
        <v>421407</v>
      </c>
      <c r="B103" s="42" t="s">
        <v>582</v>
      </c>
      <c r="C103" s="82"/>
      <c r="D103" s="170"/>
      <c r="E103" s="170"/>
    </row>
    <row r="104" spans="1:5" x14ac:dyDescent="0.25">
      <c r="A104" s="69">
        <v>421408</v>
      </c>
      <c r="B104" s="42" t="s">
        <v>553</v>
      </c>
      <c r="C104" s="82"/>
      <c r="D104" s="170"/>
      <c r="E104" s="170"/>
    </row>
    <row r="105" spans="1:5" x14ac:dyDescent="0.25">
      <c r="A105" s="69">
        <v>421409</v>
      </c>
      <c r="B105" s="42" t="s">
        <v>583</v>
      </c>
      <c r="C105" s="82"/>
      <c r="D105" s="170"/>
      <c r="E105" s="170"/>
    </row>
    <row r="106" spans="1:5" x14ac:dyDescent="0.25">
      <c r="A106" s="69">
        <v>421410</v>
      </c>
      <c r="B106" s="42" t="s">
        <v>584</v>
      </c>
      <c r="C106" s="82"/>
      <c r="D106" s="170"/>
      <c r="E106" s="170"/>
    </row>
    <row r="107" spans="1:5" x14ac:dyDescent="0.25">
      <c r="A107" s="69">
        <v>421411</v>
      </c>
      <c r="B107" s="42" t="s">
        <v>585</v>
      </c>
      <c r="C107" s="82"/>
      <c r="D107" s="170"/>
      <c r="E107" s="170"/>
    </row>
    <row r="108" spans="1:5" x14ac:dyDescent="0.25">
      <c r="A108" s="69">
        <v>421412</v>
      </c>
      <c r="B108" s="42" t="s">
        <v>586</v>
      </c>
      <c r="C108" s="82"/>
      <c r="D108" s="170"/>
      <c r="E108" s="170"/>
    </row>
    <row r="109" spans="1:5" x14ac:dyDescent="0.25">
      <c r="A109" s="69">
        <v>421413</v>
      </c>
      <c r="B109" s="42" t="s">
        <v>587</v>
      </c>
      <c r="C109" s="82"/>
      <c r="D109" s="170"/>
      <c r="E109" s="170"/>
    </row>
    <row r="110" spans="1:5" x14ac:dyDescent="0.25">
      <c r="A110" s="69">
        <v>421414</v>
      </c>
      <c r="B110" s="42" t="s">
        <v>588</v>
      </c>
      <c r="C110" s="82"/>
      <c r="D110" s="170"/>
      <c r="E110" s="170"/>
    </row>
    <row r="111" spans="1:5" x14ac:dyDescent="0.25">
      <c r="A111" s="69">
        <v>421415</v>
      </c>
      <c r="B111" s="42" t="s">
        <v>589</v>
      </c>
      <c r="C111" s="82"/>
      <c r="D111" s="170"/>
      <c r="E111" s="170"/>
    </row>
    <row r="112" spans="1:5" x14ac:dyDescent="0.25">
      <c r="A112" s="69">
        <v>421416</v>
      </c>
      <c r="B112" s="42" t="s">
        <v>590</v>
      </c>
      <c r="C112" s="82">
        <v>0</v>
      </c>
      <c r="D112" s="170"/>
      <c r="E112" s="170"/>
    </row>
    <row r="113" spans="1:5" x14ac:dyDescent="0.25">
      <c r="A113" s="68">
        <v>4215</v>
      </c>
      <c r="B113" s="39" t="s">
        <v>591</v>
      </c>
      <c r="C113" s="81"/>
      <c r="D113" s="168">
        <f>SUM(C114:C130)</f>
        <v>0</v>
      </c>
      <c r="E113" s="170"/>
    </row>
    <row r="114" spans="1:5" x14ac:dyDescent="0.25">
      <c r="A114" s="69">
        <v>421501</v>
      </c>
      <c r="B114" s="42" t="s">
        <v>1</v>
      </c>
      <c r="C114" s="82"/>
      <c r="D114" s="170"/>
      <c r="E114" s="170"/>
    </row>
    <row r="115" spans="1:5" x14ac:dyDescent="0.25">
      <c r="A115" s="69">
        <v>421502</v>
      </c>
      <c r="B115" s="42" t="s">
        <v>45</v>
      </c>
      <c r="C115" s="82"/>
      <c r="D115" s="170"/>
      <c r="E115" s="170"/>
    </row>
    <row r="116" spans="1:5" x14ac:dyDescent="0.25">
      <c r="A116" s="69">
        <v>421503</v>
      </c>
      <c r="B116" s="42" t="s">
        <v>592</v>
      </c>
      <c r="C116" s="82"/>
      <c r="D116" s="170"/>
      <c r="E116" s="170"/>
    </row>
    <row r="117" spans="1:5" x14ac:dyDescent="0.25">
      <c r="A117" s="69">
        <v>421504</v>
      </c>
      <c r="B117" s="42" t="s">
        <v>593</v>
      </c>
      <c r="C117" s="82"/>
      <c r="D117" s="170"/>
      <c r="E117" s="170"/>
    </row>
    <row r="118" spans="1:5" x14ac:dyDescent="0.25">
      <c r="A118" s="69">
        <v>421505</v>
      </c>
      <c r="B118" s="42" t="s">
        <v>504</v>
      </c>
      <c r="C118" s="82"/>
      <c r="D118" s="170"/>
      <c r="E118" s="170"/>
    </row>
    <row r="119" spans="1:5" x14ac:dyDescent="0.25">
      <c r="A119" s="69">
        <v>421506</v>
      </c>
      <c r="B119" s="42" t="s">
        <v>594</v>
      </c>
      <c r="C119" s="82"/>
      <c r="D119" s="170"/>
      <c r="E119" s="170"/>
    </row>
    <row r="120" spans="1:5" x14ac:dyDescent="0.25">
      <c r="A120" s="69">
        <v>421507</v>
      </c>
      <c r="B120" s="42" t="s">
        <v>595</v>
      </c>
      <c r="C120" s="82"/>
      <c r="D120" s="170"/>
      <c r="E120" s="170"/>
    </row>
    <row r="121" spans="1:5" x14ac:dyDescent="0.25">
      <c r="A121" s="69">
        <v>421508</v>
      </c>
      <c r="B121" s="42" t="s">
        <v>596</v>
      </c>
      <c r="C121" s="82"/>
      <c r="D121" s="170"/>
      <c r="E121" s="170"/>
    </row>
    <row r="122" spans="1:5" x14ac:dyDescent="0.25">
      <c r="A122" s="69">
        <v>421509</v>
      </c>
      <c r="B122" s="42" t="s">
        <v>597</v>
      </c>
      <c r="C122" s="82"/>
      <c r="D122" s="170"/>
      <c r="E122" s="170"/>
    </row>
    <row r="123" spans="1:5" x14ac:dyDescent="0.25">
      <c r="A123" s="69">
        <v>421510</v>
      </c>
      <c r="B123" s="42" t="s">
        <v>598</v>
      </c>
      <c r="C123" s="82"/>
      <c r="D123" s="170"/>
      <c r="E123" s="170"/>
    </row>
    <row r="124" spans="1:5" x14ac:dyDescent="0.25">
      <c r="A124" s="69">
        <v>421511</v>
      </c>
      <c r="B124" s="42" t="s">
        <v>599</v>
      </c>
      <c r="C124" s="82"/>
      <c r="D124" s="170"/>
      <c r="E124" s="170"/>
    </row>
    <row r="125" spans="1:5" x14ac:dyDescent="0.25">
      <c r="A125" s="69">
        <v>421512</v>
      </c>
      <c r="B125" s="42" t="s">
        <v>600</v>
      </c>
      <c r="C125" s="82"/>
      <c r="D125" s="170"/>
      <c r="E125" s="170"/>
    </row>
    <row r="126" spans="1:5" x14ac:dyDescent="0.25">
      <c r="A126" s="69">
        <v>421513</v>
      </c>
      <c r="B126" s="42" t="s">
        <v>601</v>
      </c>
      <c r="C126" s="82"/>
      <c r="D126" s="170"/>
      <c r="E126" s="170"/>
    </row>
    <row r="127" spans="1:5" x14ac:dyDescent="0.25">
      <c r="A127" s="69">
        <v>421514</v>
      </c>
      <c r="B127" s="42" t="s">
        <v>508</v>
      </c>
      <c r="C127" s="82"/>
      <c r="D127" s="170"/>
      <c r="E127" s="170"/>
    </row>
    <row r="128" spans="1:5" x14ac:dyDescent="0.25">
      <c r="A128" s="69">
        <v>421515</v>
      </c>
      <c r="B128" s="42" t="s">
        <v>602</v>
      </c>
      <c r="C128" s="82"/>
      <c r="D128" s="170"/>
      <c r="E128" s="170"/>
    </row>
    <row r="129" spans="1:5" x14ac:dyDescent="0.25">
      <c r="A129" s="69">
        <v>421516</v>
      </c>
      <c r="B129" s="42" t="s">
        <v>603</v>
      </c>
      <c r="C129" s="82"/>
      <c r="D129" s="170"/>
      <c r="E129" s="170"/>
    </row>
    <row r="130" spans="1:5" ht="16.5" thickBot="1" x14ac:dyDescent="0.3">
      <c r="A130" s="69">
        <v>421517</v>
      </c>
      <c r="B130" s="42" t="s">
        <v>604</v>
      </c>
      <c r="C130" s="83"/>
      <c r="D130" s="170"/>
      <c r="E130" s="170"/>
    </row>
    <row r="131" spans="1:5" ht="27.6" customHeight="1" thickTop="1" thickBot="1" x14ac:dyDescent="0.3">
      <c r="A131" s="298" t="s">
        <v>857</v>
      </c>
      <c r="B131" s="299"/>
      <c r="C131" s="171">
        <f>SUM(C14:C130)</f>
        <v>393273112</v>
      </c>
      <c r="D131" s="171">
        <f t="shared" ref="D131:E131" si="0">SUM(D14:D130)</f>
        <v>393273112</v>
      </c>
      <c r="E131" s="171">
        <f t="shared" si="0"/>
        <v>393273112</v>
      </c>
    </row>
    <row r="132" spans="1:5" ht="27.6" customHeight="1" thickTop="1" thickBot="1" x14ac:dyDescent="0.3">
      <c r="A132" s="70"/>
      <c r="B132" s="48"/>
      <c r="C132" s="92"/>
      <c r="D132" s="174"/>
      <c r="E132" s="174"/>
    </row>
    <row r="133" spans="1:5" ht="16.5" thickTop="1" x14ac:dyDescent="0.25">
      <c r="A133" s="71">
        <v>5</v>
      </c>
      <c r="B133" s="72" t="s">
        <v>605</v>
      </c>
      <c r="C133" s="93"/>
      <c r="D133" s="175"/>
      <c r="E133" s="175"/>
    </row>
    <row r="134" spans="1:5" x14ac:dyDescent="0.25">
      <c r="A134" s="67">
        <v>51</v>
      </c>
      <c r="B134" s="36" t="s">
        <v>606</v>
      </c>
      <c r="C134" s="80"/>
      <c r="D134" s="167"/>
      <c r="E134" s="167">
        <f>SUM(D135:D383)</f>
        <v>296109991</v>
      </c>
    </row>
    <row r="135" spans="1:5" x14ac:dyDescent="0.25">
      <c r="A135" s="68">
        <v>5101</v>
      </c>
      <c r="B135" s="39" t="s">
        <v>2124</v>
      </c>
      <c r="C135" s="81"/>
      <c r="D135" s="168">
        <f>SUM(C136:C147)</f>
        <v>43559520</v>
      </c>
      <c r="E135" s="170"/>
    </row>
    <row r="136" spans="1:5" x14ac:dyDescent="0.25">
      <c r="A136" s="69">
        <v>510101</v>
      </c>
      <c r="B136" s="42" t="s">
        <v>607</v>
      </c>
      <c r="C136" s="82">
        <f>20502312+20502312</f>
        <v>41004624</v>
      </c>
      <c r="D136" s="170"/>
      <c r="E136" s="170"/>
    </row>
    <row r="137" spans="1:5" x14ac:dyDescent="0.25">
      <c r="A137" s="69">
        <v>510102</v>
      </c>
      <c r="B137" s="42" t="s">
        <v>608</v>
      </c>
      <c r="C137" s="82"/>
      <c r="D137" s="170"/>
      <c r="E137" s="170"/>
    </row>
    <row r="138" spans="1:5" x14ac:dyDescent="0.25">
      <c r="A138" s="69">
        <v>510103</v>
      </c>
      <c r="B138" s="42" t="s">
        <v>609</v>
      </c>
      <c r="C138" s="82"/>
      <c r="D138" s="170"/>
      <c r="E138" s="170"/>
    </row>
    <row r="139" spans="1:5" x14ac:dyDescent="0.25">
      <c r="A139" s="69">
        <v>510104</v>
      </c>
      <c r="B139" s="42" t="s">
        <v>610</v>
      </c>
      <c r="C139" s="82"/>
      <c r="D139" s="170"/>
      <c r="E139" s="170"/>
    </row>
    <row r="140" spans="1:5" x14ac:dyDescent="0.25">
      <c r="A140" s="69">
        <v>510105</v>
      </c>
      <c r="B140" s="42" t="s">
        <v>611</v>
      </c>
      <c r="C140" s="82"/>
      <c r="D140" s="170"/>
      <c r="E140" s="170"/>
    </row>
    <row r="141" spans="1:5" x14ac:dyDescent="0.25">
      <c r="A141" s="69">
        <v>510106</v>
      </c>
      <c r="B141" s="42" t="s">
        <v>612</v>
      </c>
      <c r="C141" s="82"/>
      <c r="D141" s="170"/>
      <c r="E141" s="170"/>
    </row>
    <row r="142" spans="1:5" x14ac:dyDescent="0.25">
      <c r="A142" s="69">
        <v>510107</v>
      </c>
      <c r="B142" s="42" t="s">
        <v>613</v>
      </c>
      <c r="C142" s="82"/>
      <c r="D142" s="170"/>
      <c r="E142" s="170"/>
    </row>
    <row r="143" spans="1:5" x14ac:dyDescent="0.25">
      <c r="A143" s="69">
        <v>510108</v>
      </c>
      <c r="B143" s="42" t="s">
        <v>614</v>
      </c>
      <c r="C143" s="82">
        <f>1277448+1277448</f>
        <v>2554896</v>
      </c>
      <c r="D143" s="170"/>
      <c r="E143" s="170"/>
    </row>
    <row r="144" spans="1:5" x14ac:dyDescent="0.25">
      <c r="A144" s="69">
        <v>510109</v>
      </c>
      <c r="B144" s="42" t="s">
        <v>358</v>
      </c>
      <c r="C144" s="82"/>
      <c r="D144" s="170"/>
      <c r="E144" s="170"/>
    </row>
    <row r="145" spans="1:5" x14ac:dyDescent="0.25">
      <c r="A145" s="69">
        <v>510110</v>
      </c>
      <c r="B145" s="42" t="s">
        <v>615</v>
      </c>
      <c r="C145" s="82"/>
      <c r="D145" s="170"/>
      <c r="E145" s="170"/>
    </row>
    <row r="146" spans="1:5" x14ac:dyDescent="0.25">
      <c r="A146" s="69">
        <v>510111</v>
      </c>
      <c r="B146" s="42" t="s">
        <v>616</v>
      </c>
      <c r="C146" s="82"/>
      <c r="D146" s="170"/>
      <c r="E146" s="170"/>
    </row>
    <row r="147" spans="1:5" x14ac:dyDescent="0.25">
      <c r="A147" s="69">
        <v>510112</v>
      </c>
      <c r="B147" s="42" t="s">
        <v>617</v>
      </c>
      <c r="C147" s="82"/>
      <c r="D147" s="170"/>
      <c r="E147" s="170"/>
    </row>
    <row r="148" spans="1:5" x14ac:dyDescent="0.25">
      <c r="A148" s="68">
        <v>5102</v>
      </c>
      <c r="B148" s="39" t="s">
        <v>618</v>
      </c>
      <c r="C148" s="81"/>
      <c r="D148" s="168">
        <f>SUM(C149:C155)</f>
        <v>0</v>
      </c>
      <c r="E148" s="170"/>
    </row>
    <row r="149" spans="1:5" x14ac:dyDescent="0.25">
      <c r="A149" s="69">
        <v>510201</v>
      </c>
      <c r="B149" s="42" t="s">
        <v>619</v>
      </c>
      <c r="C149" s="82"/>
      <c r="D149" s="170"/>
      <c r="E149" s="170"/>
    </row>
    <row r="150" spans="1:5" x14ac:dyDescent="0.25">
      <c r="A150" s="69">
        <v>510202</v>
      </c>
      <c r="B150" s="42" t="s">
        <v>620</v>
      </c>
      <c r="C150" s="82"/>
      <c r="D150" s="170"/>
      <c r="E150" s="170"/>
    </row>
    <row r="151" spans="1:5" x14ac:dyDescent="0.25">
      <c r="A151" s="69">
        <v>510203</v>
      </c>
      <c r="B151" s="42" t="s">
        <v>621</v>
      </c>
      <c r="C151" s="82"/>
      <c r="D151" s="170"/>
      <c r="E151" s="170"/>
    </row>
    <row r="152" spans="1:5" x14ac:dyDescent="0.25">
      <c r="A152" s="69">
        <v>510204</v>
      </c>
      <c r="B152" s="42" t="s">
        <v>622</v>
      </c>
      <c r="C152" s="82"/>
      <c r="D152" s="170"/>
      <c r="E152" s="170"/>
    </row>
    <row r="153" spans="1:5" x14ac:dyDescent="0.25">
      <c r="A153" s="69">
        <v>510205</v>
      </c>
      <c r="B153" s="42" t="s">
        <v>623</v>
      </c>
      <c r="C153" s="82"/>
      <c r="D153" s="170"/>
      <c r="E153" s="170"/>
    </row>
    <row r="154" spans="1:5" x14ac:dyDescent="0.25">
      <c r="A154" s="69">
        <v>510206</v>
      </c>
      <c r="B154" s="42" t="s">
        <v>2125</v>
      </c>
      <c r="C154" s="82"/>
      <c r="D154" s="170"/>
      <c r="E154" s="170"/>
    </row>
    <row r="155" spans="1:5" x14ac:dyDescent="0.25">
      <c r="A155" s="69">
        <v>510207</v>
      </c>
      <c r="B155" s="42" t="s">
        <v>2126</v>
      </c>
      <c r="C155" s="82"/>
      <c r="D155" s="170"/>
      <c r="E155" s="170"/>
    </row>
    <row r="156" spans="1:5" x14ac:dyDescent="0.25">
      <c r="A156" s="68">
        <v>5103</v>
      </c>
      <c r="B156" s="39" t="s">
        <v>624</v>
      </c>
      <c r="C156" s="81"/>
      <c r="D156" s="168">
        <f>SUM(C157:C164)</f>
        <v>10684303</v>
      </c>
      <c r="E156" s="170"/>
    </row>
    <row r="157" spans="1:5" x14ac:dyDescent="0.25">
      <c r="A157" s="69">
        <v>510301</v>
      </c>
      <c r="B157" s="42" t="s">
        <v>625</v>
      </c>
      <c r="C157" s="82">
        <f>108000+108000</f>
        <v>216000</v>
      </c>
      <c r="D157" s="170"/>
      <c r="E157" s="170"/>
    </row>
    <row r="158" spans="1:5" x14ac:dyDescent="0.25">
      <c r="A158" s="69">
        <v>510302</v>
      </c>
      <c r="B158" s="42" t="s">
        <v>626</v>
      </c>
      <c r="C158" s="82"/>
      <c r="D158" s="170"/>
      <c r="E158" s="170"/>
    </row>
    <row r="159" spans="1:5" x14ac:dyDescent="0.25">
      <c r="A159" s="69">
        <v>510303</v>
      </c>
      <c r="B159" s="42" t="s">
        <v>627</v>
      </c>
      <c r="C159" s="82">
        <f>2460600+2460720</f>
        <v>4921320</v>
      </c>
      <c r="D159" s="170"/>
      <c r="E159" s="170"/>
    </row>
    <row r="160" spans="1:5" x14ac:dyDescent="0.25">
      <c r="A160" s="69">
        <v>510304</v>
      </c>
      <c r="B160" s="42" t="s">
        <v>628</v>
      </c>
      <c r="C160" s="82">
        <f>820800+820800</f>
        <v>1641600</v>
      </c>
      <c r="D160" s="170"/>
      <c r="E160" s="170"/>
    </row>
    <row r="161" spans="1:5" x14ac:dyDescent="0.25">
      <c r="A161" s="69">
        <v>510305</v>
      </c>
      <c r="B161" s="42" t="s">
        <v>629</v>
      </c>
      <c r="C161" s="82"/>
      <c r="D161" s="170"/>
      <c r="E161" s="170"/>
    </row>
    <row r="162" spans="1:5" x14ac:dyDescent="0.25">
      <c r="A162" s="69">
        <v>510306</v>
      </c>
      <c r="B162" s="42" t="s">
        <v>630</v>
      </c>
      <c r="C162" s="82">
        <f>1552206+2353177</f>
        <v>3905383</v>
      </c>
      <c r="D162" s="170"/>
      <c r="E162" s="170"/>
    </row>
    <row r="163" spans="1:5" x14ac:dyDescent="0.25">
      <c r="A163" s="69">
        <v>510307</v>
      </c>
      <c r="B163" s="42" t="s">
        <v>631</v>
      </c>
      <c r="C163" s="82"/>
      <c r="D163" s="170"/>
      <c r="E163" s="170"/>
    </row>
    <row r="164" spans="1:5" x14ac:dyDescent="0.25">
      <c r="A164" s="69">
        <v>510308</v>
      </c>
      <c r="B164" s="42" t="s">
        <v>632</v>
      </c>
      <c r="C164" s="82"/>
      <c r="D164" s="170"/>
      <c r="E164" s="170"/>
    </row>
    <row r="165" spans="1:5" x14ac:dyDescent="0.25">
      <c r="A165" s="68">
        <v>5104</v>
      </c>
      <c r="B165" s="39" t="s">
        <v>633</v>
      </c>
      <c r="C165" s="81"/>
      <c r="D165" s="168">
        <f>SUM(C166:C167)</f>
        <v>0</v>
      </c>
      <c r="E165" s="170"/>
    </row>
    <row r="166" spans="1:5" x14ac:dyDescent="0.25">
      <c r="A166" s="69">
        <v>510401</v>
      </c>
      <c r="B166" s="42" t="s">
        <v>634</v>
      </c>
      <c r="C166" s="82"/>
      <c r="D166" s="170"/>
      <c r="E166" s="170"/>
    </row>
    <row r="167" spans="1:5" x14ac:dyDescent="0.25">
      <c r="A167" s="69">
        <v>510402</v>
      </c>
      <c r="B167" s="42" t="s">
        <v>635</v>
      </c>
      <c r="C167" s="82"/>
      <c r="D167" s="170"/>
      <c r="E167" s="170"/>
    </row>
    <row r="168" spans="1:5" x14ac:dyDescent="0.25">
      <c r="A168" s="68">
        <v>5105</v>
      </c>
      <c r="B168" s="39" t="s">
        <v>636</v>
      </c>
      <c r="C168" s="81"/>
      <c r="D168" s="168">
        <f>SUM(C169:C175)</f>
        <v>9348920</v>
      </c>
      <c r="E168" s="170"/>
    </row>
    <row r="169" spans="1:5" x14ac:dyDescent="0.25">
      <c r="A169" s="69">
        <v>510501</v>
      </c>
      <c r="B169" s="42" t="s">
        <v>637</v>
      </c>
      <c r="C169" s="82">
        <f>1814964+1814907</f>
        <v>3629871</v>
      </c>
      <c r="D169" s="170"/>
      <c r="E169" s="170"/>
    </row>
    <row r="170" spans="1:5" x14ac:dyDescent="0.25">
      <c r="A170" s="69">
        <v>510502</v>
      </c>
      <c r="B170" s="42" t="s">
        <v>353</v>
      </c>
      <c r="C170" s="82">
        <f>217800+108894</f>
        <v>326694</v>
      </c>
      <c r="D170" s="170"/>
      <c r="E170" s="170"/>
    </row>
    <row r="171" spans="1:5" x14ac:dyDescent="0.25">
      <c r="A171" s="69">
        <v>510503</v>
      </c>
      <c r="B171" s="42" t="s">
        <v>354</v>
      </c>
      <c r="C171" s="82">
        <f>854268+908216</f>
        <v>1762484</v>
      </c>
      <c r="D171" s="170"/>
      <c r="E171" s="170"/>
    </row>
    <row r="172" spans="1:5" x14ac:dyDescent="0.25">
      <c r="A172" s="69">
        <v>510504</v>
      </c>
      <c r="B172" s="42" t="s">
        <v>638</v>
      </c>
      <c r="C172" s="82">
        <v>0</v>
      </c>
      <c r="D172" s="170"/>
      <c r="E172" s="170"/>
    </row>
    <row r="173" spans="1:5" x14ac:dyDescent="0.25">
      <c r="A173" s="69">
        <v>510505</v>
      </c>
      <c r="B173" s="42" t="s">
        <v>356</v>
      </c>
      <c r="C173" s="82">
        <f>1814964+1814907</f>
        <v>3629871</v>
      </c>
      <c r="D173" s="170"/>
      <c r="E173" s="170"/>
    </row>
    <row r="174" spans="1:5" x14ac:dyDescent="0.25">
      <c r="A174" s="69">
        <v>510506</v>
      </c>
      <c r="B174" s="42" t="s">
        <v>359</v>
      </c>
      <c r="C174" s="82"/>
      <c r="D174" s="170"/>
      <c r="E174" s="170"/>
    </row>
    <row r="175" spans="1:5" x14ac:dyDescent="0.25">
      <c r="A175" s="69">
        <v>510507</v>
      </c>
      <c r="B175" s="42" t="s">
        <v>639</v>
      </c>
      <c r="C175" s="82"/>
      <c r="D175" s="170"/>
      <c r="E175" s="170"/>
    </row>
    <row r="176" spans="1:5" x14ac:dyDescent="0.25">
      <c r="A176" s="68">
        <v>5106</v>
      </c>
      <c r="B176" s="39" t="s">
        <v>640</v>
      </c>
      <c r="C176" s="81"/>
      <c r="D176" s="168">
        <f>SUM(C177:C184)</f>
        <v>0</v>
      </c>
      <c r="E176" s="170"/>
    </row>
    <row r="177" spans="1:5" x14ac:dyDescent="0.25">
      <c r="A177" s="69">
        <v>510601</v>
      </c>
      <c r="B177" s="42" t="s">
        <v>82</v>
      </c>
      <c r="C177" s="82"/>
      <c r="D177" s="170"/>
      <c r="E177" s="170"/>
    </row>
    <row r="178" spans="1:5" x14ac:dyDescent="0.25">
      <c r="A178" s="69">
        <v>510602</v>
      </c>
      <c r="B178" s="42" t="s">
        <v>641</v>
      </c>
      <c r="C178" s="82"/>
      <c r="D178" s="170"/>
      <c r="E178" s="170"/>
    </row>
    <row r="179" spans="1:5" x14ac:dyDescent="0.25">
      <c r="A179" s="69">
        <v>510603</v>
      </c>
      <c r="B179" s="42" t="s">
        <v>642</v>
      </c>
      <c r="C179" s="82"/>
      <c r="D179" s="170"/>
      <c r="E179" s="170"/>
    </row>
    <row r="180" spans="1:5" x14ac:dyDescent="0.25">
      <c r="A180" s="69">
        <v>510604</v>
      </c>
      <c r="B180" s="42" t="s">
        <v>364</v>
      </c>
      <c r="C180" s="82"/>
      <c r="D180" s="170"/>
      <c r="E180" s="170"/>
    </row>
    <row r="181" spans="1:5" x14ac:dyDescent="0.25">
      <c r="A181" s="69">
        <v>510605</v>
      </c>
      <c r="B181" s="42" t="s">
        <v>643</v>
      </c>
      <c r="C181" s="82"/>
      <c r="D181" s="170"/>
      <c r="E181" s="170"/>
    </row>
    <row r="182" spans="1:5" x14ac:dyDescent="0.25">
      <c r="A182" s="69">
        <v>510606</v>
      </c>
      <c r="B182" s="42" t="s">
        <v>365</v>
      </c>
      <c r="C182" s="82"/>
      <c r="D182" s="170"/>
      <c r="E182" s="170"/>
    </row>
    <row r="183" spans="1:5" x14ac:dyDescent="0.25">
      <c r="A183" s="69">
        <v>510607</v>
      </c>
      <c r="B183" s="42" t="s">
        <v>644</v>
      </c>
      <c r="C183" s="82"/>
      <c r="D183" s="170"/>
      <c r="E183" s="170"/>
    </row>
    <row r="184" spans="1:5" x14ac:dyDescent="0.25">
      <c r="A184" s="69">
        <v>510608</v>
      </c>
      <c r="B184" s="42" t="s">
        <v>645</v>
      </c>
      <c r="C184" s="82"/>
      <c r="D184" s="170"/>
      <c r="E184" s="170"/>
    </row>
    <row r="185" spans="1:5" x14ac:dyDescent="0.25">
      <c r="A185" s="68">
        <v>5107</v>
      </c>
      <c r="B185" s="39" t="s">
        <v>646</v>
      </c>
      <c r="C185" s="81"/>
      <c r="D185" s="168">
        <f>SUM(C186:C193)</f>
        <v>198459365</v>
      </c>
      <c r="E185" s="170"/>
    </row>
    <row r="186" spans="1:5" x14ac:dyDescent="0.25">
      <c r="A186" s="69">
        <v>510701</v>
      </c>
      <c r="B186" s="42" t="s">
        <v>647</v>
      </c>
      <c r="C186" s="82"/>
      <c r="D186" s="170"/>
      <c r="E186" s="170"/>
    </row>
    <row r="187" spans="1:5" x14ac:dyDescent="0.25">
      <c r="A187" s="69">
        <v>510702</v>
      </c>
      <c r="B187" s="42" t="s">
        <v>648</v>
      </c>
      <c r="C187" s="82"/>
      <c r="D187" s="170"/>
      <c r="E187" s="170"/>
    </row>
    <row r="188" spans="1:5" x14ac:dyDescent="0.25">
      <c r="A188" s="69">
        <v>510703</v>
      </c>
      <c r="B188" s="42" t="s">
        <v>649</v>
      </c>
      <c r="C188" s="82"/>
      <c r="D188" s="170"/>
      <c r="E188" s="170"/>
    </row>
    <row r="189" spans="1:5" x14ac:dyDescent="0.25">
      <c r="A189" s="69">
        <v>510704</v>
      </c>
      <c r="B189" s="42" t="s">
        <v>650</v>
      </c>
      <c r="C189" s="82"/>
      <c r="D189" s="170"/>
      <c r="E189" s="170"/>
    </row>
    <row r="190" spans="1:5" x14ac:dyDescent="0.25">
      <c r="A190" s="69">
        <v>510705</v>
      </c>
      <c r="B190" s="42" t="s">
        <v>651</v>
      </c>
      <c r="C190" s="82"/>
      <c r="D190" s="170"/>
      <c r="E190" s="170"/>
    </row>
    <row r="191" spans="1:5" x14ac:dyDescent="0.25">
      <c r="A191" s="69">
        <v>510706</v>
      </c>
      <c r="B191" s="42" t="s">
        <v>652</v>
      </c>
      <c r="C191" s="82"/>
      <c r="D191" s="170"/>
      <c r="E191" s="170"/>
    </row>
    <row r="192" spans="1:5" x14ac:dyDescent="0.25">
      <c r="A192" s="69">
        <v>510707</v>
      </c>
      <c r="B192" s="42" t="s">
        <v>653</v>
      </c>
      <c r="C192" s="82"/>
      <c r="D192" s="170"/>
      <c r="E192" s="170"/>
    </row>
    <row r="193" spans="1:5" x14ac:dyDescent="0.25">
      <c r="A193" s="69">
        <v>510708</v>
      </c>
      <c r="B193" s="42" t="s">
        <v>542</v>
      </c>
      <c r="C193" s="82">
        <f>91562640+106896725</f>
        <v>198459365</v>
      </c>
      <c r="D193" s="170"/>
      <c r="E193" s="170"/>
    </row>
    <row r="194" spans="1:5" x14ac:dyDescent="0.25">
      <c r="A194" s="68">
        <v>5108</v>
      </c>
      <c r="B194" s="39" t="s">
        <v>654</v>
      </c>
      <c r="C194" s="81"/>
      <c r="D194" s="168">
        <f>SUM(C195:C205)</f>
        <v>2109000</v>
      </c>
      <c r="E194" s="170"/>
    </row>
    <row r="195" spans="1:5" x14ac:dyDescent="0.25">
      <c r="A195" s="69">
        <v>510801</v>
      </c>
      <c r="B195" s="42" t="s">
        <v>655</v>
      </c>
      <c r="C195" s="82">
        <v>374000</v>
      </c>
      <c r="D195" s="170"/>
      <c r="E195" s="170"/>
    </row>
    <row r="196" spans="1:5" x14ac:dyDescent="0.25">
      <c r="A196" s="69">
        <v>510802</v>
      </c>
      <c r="B196" s="42" t="s">
        <v>656</v>
      </c>
      <c r="C196" s="82"/>
      <c r="D196" s="170"/>
      <c r="E196" s="170"/>
    </row>
    <row r="197" spans="1:5" x14ac:dyDescent="0.25">
      <c r="A197" s="69">
        <v>510803</v>
      </c>
      <c r="B197" s="42" t="s">
        <v>330</v>
      </c>
      <c r="C197" s="82"/>
      <c r="D197" s="170"/>
      <c r="E197" s="170"/>
    </row>
    <row r="198" spans="1:5" x14ac:dyDescent="0.25">
      <c r="A198" s="69">
        <v>510804</v>
      </c>
      <c r="B198" s="42" t="s">
        <v>657</v>
      </c>
      <c r="C198" s="82"/>
      <c r="D198" s="170"/>
      <c r="E198" s="170"/>
    </row>
    <row r="199" spans="1:5" x14ac:dyDescent="0.25">
      <c r="A199" s="69">
        <v>510805</v>
      </c>
      <c r="B199" s="42" t="s">
        <v>658</v>
      </c>
      <c r="C199" s="82"/>
      <c r="D199" s="170"/>
      <c r="E199" s="170"/>
    </row>
    <row r="200" spans="1:5" x14ac:dyDescent="0.25">
      <c r="A200" s="69">
        <v>510806</v>
      </c>
      <c r="B200" s="42" t="s">
        <v>386</v>
      </c>
      <c r="C200" s="82"/>
      <c r="D200" s="170"/>
      <c r="E200" s="170"/>
    </row>
    <row r="201" spans="1:5" x14ac:dyDescent="0.25">
      <c r="A201" s="69">
        <v>510807</v>
      </c>
      <c r="B201" s="42" t="s">
        <v>387</v>
      </c>
      <c r="C201" s="82"/>
      <c r="D201" s="170"/>
      <c r="E201" s="170"/>
    </row>
    <row r="202" spans="1:5" x14ac:dyDescent="0.25">
      <c r="A202" s="69">
        <v>510808</v>
      </c>
      <c r="B202" s="42" t="s">
        <v>659</v>
      </c>
      <c r="C202" s="82"/>
      <c r="D202" s="170"/>
      <c r="E202" s="170"/>
    </row>
    <row r="203" spans="1:5" x14ac:dyDescent="0.25">
      <c r="A203" s="69">
        <v>510809</v>
      </c>
      <c r="B203" s="42" t="s">
        <v>660</v>
      </c>
      <c r="C203" s="82"/>
      <c r="D203" s="170"/>
      <c r="E203" s="170"/>
    </row>
    <row r="204" spans="1:5" x14ac:dyDescent="0.25">
      <c r="A204" s="69">
        <v>510810</v>
      </c>
      <c r="B204" s="42" t="s">
        <v>661</v>
      </c>
      <c r="C204" s="82"/>
      <c r="D204" s="170"/>
      <c r="E204" s="170"/>
    </row>
    <row r="205" spans="1:5" x14ac:dyDescent="0.25">
      <c r="A205" s="69">
        <v>510812</v>
      </c>
      <c r="B205" s="42" t="s">
        <v>338</v>
      </c>
      <c r="C205" s="82">
        <v>1735000</v>
      </c>
      <c r="D205" s="170"/>
      <c r="E205" s="170"/>
    </row>
    <row r="206" spans="1:5" x14ac:dyDescent="0.25">
      <c r="A206" s="68">
        <v>5109</v>
      </c>
      <c r="B206" s="39" t="s">
        <v>535</v>
      </c>
      <c r="C206" s="81"/>
      <c r="D206" s="168">
        <f>SUM(C207:C214)</f>
        <v>0</v>
      </c>
      <c r="E206" s="170"/>
    </row>
    <row r="207" spans="1:5" x14ac:dyDescent="0.25">
      <c r="A207" s="69">
        <v>510901</v>
      </c>
      <c r="B207" s="42" t="s">
        <v>58</v>
      </c>
      <c r="C207" s="82"/>
      <c r="D207" s="170"/>
      <c r="E207" s="170"/>
    </row>
    <row r="208" spans="1:5" x14ac:dyDescent="0.25">
      <c r="A208" s="69">
        <v>510902</v>
      </c>
      <c r="B208" s="42" t="s">
        <v>59</v>
      </c>
      <c r="C208" s="82"/>
      <c r="D208" s="170"/>
      <c r="E208" s="170"/>
    </row>
    <row r="209" spans="1:5" x14ac:dyDescent="0.25">
      <c r="A209" s="69">
        <v>510903</v>
      </c>
      <c r="B209" s="42" t="s">
        <v>60</v>
      </c>
      <c r="C209" s="82"/>
      <c r="D209" s="170"/>
      <c r="E209" s="170"/>
    </row>
    <row r="210" spans="1:5" x14ac:dyDescent="0.25">
      <c r="A210" s="69">
        <v>510904</v>
      </c>
      <c r="B210" s="42" t="s">
        <v>390</v>
      </c>
      <c r="C210" s="82"/>
      <c r="D210" s="170"/>
      <c r="E210" s="170"/>
    </row>
    <row r="211" spans="1:5" x14ac:dyDescent="0.25">
      <c r="A211" s="69">
        <v>510905</v>
      </c>
      <c r="B211" s="42" t="s">
        <v>61</v>
      </c>
      <c r="C211" s="82"/>
      <c r="D211" s="170"/>
      <c r="E211" s="170"/>
    </row>
    <row r="212" spans="1:5" x14ac:dyDescent="0.25">
      <c r="A212" s="69">
        <v>510906</v>
      </c>
      <c r="B212" s="42" t="s">
        <v>62</v>
      </c>
      <c r="C212" s="82"/>
      <c r="D212" s="170"/>
      <c r="E212" s="170"/>
    </row>
    <row r="213" spans="1:5" x14ac:dyDescent="0.25">
      <c r="A213" s="69">
        <v>510907</v>
      </c>
      <c r="B213" s="42" t="s">
        <v>63</v>
      </c>
      <c r="C213" s="82"/>
      <c r="D213" s="170"/>
      <c r="E213" s="170"/>
    </row>
    <row r="214" spans="1:5" x14ac:dyDescent="0.25">
      <c r="A214" s="69">
        <v>510908</v>
      </c>
      <c r="B214" s="42" t="s">
        <v>64</v>
      </c>
      <c r="C214" s="82"/>
      <c r="D214" s="170"/>
      <c r="E214" s="170"/>
    </row>
    <row r="215" spans="1:5" x14ac:dyDescent="0.25">
      <c r="A215" s="68">
        <v>5110</v>
      </c>
      <c r="B215" s="39" t="s">
        <v>536</v>
      </c>
      <c r="C215" s="81"/>
      <c r="D215" s="168">
        <f>SUM(C216:C223)</f>
        <v>0</v>
      </c>
      <c r="E215" s="170"/>
    </row>
    <row r="216" spans="1:5" x14ac:dyDescent="0.25">
      <c r="A216" s="69">
        <v>511001</v>
      </c>
      <c r="B216" s="42" t="s">
        <v>58</v>
      </c>
      <c r="C216" s="82"/>
      <c r="D216" s="170"/>
      <c r="E216" s="170"/>
    </row>
    <row r="217" spans="1:5" x14ac:dyDescent="0.25">
      <c r="A217" s="69">
        <v>511002</v>
      </c>
      <c r="B217" s="42" t="s">
        <v>59</v>
      </c>
      <c r="C217" s="82"/>
      <c r="D217" s="170"/>
      <c r="E217" s="170"/>
    </row>
    <row r="218" spans="1:5" x14ac:dyDescent="0.25">
      <c r="A218" s="69">
        <v>511003</v>
      </c>
      <c r="B218" s="42" t="s">
        <v>60</v>
      </c>
      <c r="C218" s="82"/>
      <c r="D218" s="170"/>
      <c r="E218" s="170"/>
    </row>
    <row r="219" spans="1:5" x14ac:dyDescent="0.25">
      <c r="A219" s="69">
        <v>511004</v>
      </c>
      <c r="B219" s="42" t="s">
        <v>390</v>
      </c>
      <c r="C219" s="82"/>
      <c r="D219" s="170"/>
      <c r="E219" s="170"/>
    </row>
    <row r="220" spans="1:5" x14ac:dyDescent="0.25">
      <c r="A220" s="69">
        <v>511005</v>
      </c>
      <c r="B220" s="42" t="s">
        <v>61</v>
      </c>
      <c r="C220" s="82"/>
      <c r="D220" s="170"/>
      <c r="E220" s="170"/>
    </row>
    <row r="221" spans="1:5" x14ac:dyDescent="0.25">
      <c r="A221" s="69">
        <v>511006</v>
      </c>
      <c r="B221" s="42" t="s">
        <v>62</v>
      </c>
      <c r="C221" s="82"/>
      <c r="D221" s="170"/>
      <c r="E221" s="170"/>
    </row>
    <row r="222" spans="1:5" x14ac:dyDescent="0.25">
      <c r="A222" s="69">
        <v>511007</v>
      </c>
      <c r="B222" s="42" t="s">
        <v>63</v>
      </c>
      <c r="C222" s="82"/>
      <c r="D222" s="170"/>
      <c r="E222" s="170"/>
    </row>
    <row r="223" spans="1:5" x14ac:dyDescent="0.25">
      <c r="A223" s="69">
        <v>511008</v>
      </c>
      <c r="B223" s="42" t="s">
        <v>64</v>
      </c>
      <c r="C223" s="82"/>
      <c r="D223" s="170"/>
      <c r="E223" s="170"/>
    </row>
    <row r="224" spans="1:5" x14ac:dyDescent="0.25">
      <c r="A224" s="68">
        <v>5111</v>
      </c>
      <c r="B224" s="39" t="s">
        <v>662</v>
      </c>
      <c r="C224" s="81"/>
      <c r="D224" s="168">
        <f>SUM(C225:C227)</f>
        <v>0</v>
      </c>
      <c r="E224" s="170"/>
    </row>
    <row r="225" spans="1:5" x14ac:dyDescent="0.25">
      <c r="A225" s="69">
        <v>511101</v>
      </c>
      <c r="B225" s="42" t="s">
        <v>663</v>
      </c>
      <c r="C225" s="82">
        <v>0</v>
      </c>
      <c r="D225" s="170"/>
      <c r="E225" s="170"/>
    </row>
    <row r="226" spans="1:5" x14ac:dyDescent="0.25">
      <c r="A226" s="69">
        <v>511102</v>
      </c>
      <c r="B226" s="42" t="s">
        <v>664</v>
      </c>
      <c r="C226" s="82"/>
      <c r="D226" s="170"/>
      <c r="E226" s="170"/>
    </row>
    <row r="227" spans="1:5" x14ac:dyDescent="0.25">
      <c r="A227" s="69">
        <v>511103</v>
      </c>
      <c r="B227" s="42" t="s">
        <v>665</v>
      </c>
      <c r="C227" s="82"/>
      <c r="D227" s="170"/>
      <c r="E227" s="170"/>
    </row>
    <row r="228" spans="1:5" x14ac:dyDescent="0.25">
      <c r="A228" s="68">
        <v>5112</v>
      </c>
      <c r="B228" s="39" t="s">
        <v>285</v>
      </c>
      <c r="C228" s="81"/>
      <c r="D228" s="168">
        <f>SUM(C229:C244)</f>
        <v>0</v>
      </c>
      <c r="E228" s="170"/>
    </row>
    <row r="229" spans="1:5" x14ac:dyDescent="0.25">
      <c r="A229" s="69">
        <v>511201</v>
      </c>
      <c r="B229" s="42" t="s">
        <v>666</v>
      </c>
      <c r="C229" s="82"/>
      <c r="D229" s="170"/>
      <c r="E229" s="170"/>
    </row>
    <row r="230" spans="1:5" x14ac:dyDescent="0.25">
      <c r="A230" s="69">
        <v>511202</v>
      </c>
      <c r="B230" s="42" t="s">
        <v>667</v>
      </c>
      <c r="C230" s="82"/>
      <c r="D230" s="170"/>
      <c r="E230" s="170"/>
    </row>
    <row r="231" spans="1:5" x14ac:dyDescent="0.25">
      <c r="A231" s="69">
        <v>511203</v>
      </c>
      <c r="B231" s="42" t="s">
        <v>668</v>
      </c>
      <c r="C231" s="82"/>
      <c r="D231" s="170"/>
      <c r="E231" s="170"/>
    </row>
    <row r="232" spans="1:5" x14ac:dyDescent="0.25">
      <c r="A232" s="69">
        <v>511204</v>
      </c>
      <c r="B232" s="42" t="s">
        <v>669</v>
      </c>
      <c r="C232" s="82"/>
      <c r="D232" s="170"/>
      <c r="E232" s="170"/>
    </row>
    <row r="233" spans="1:5" x14ac:dyDescent="0.25">
      <c r="A233" s="69">
        <v>511205</v>
      </c>
      <c r="B233" s="42" t="s">
        <v>670</v>
      </c>
      <c r="C233" s="82"/>
      <c r="D233" s="170"/>
      <c r="E233" s="170"/>
    </row>
    <row r="234" spans="1:5" x14ac:dyDescent="0.25">
      <c r="A234" s="69">
        <v>511206</v>
      </c>
      <c r="B234" s="42" t="s">
        <v>671</v>
      </c>
      <c r="C234" s="82"/>
      <c r="D234" s="170"/>
      <c r="E234" s="170"/>
    </row>
    <row r="235" spans="1:5" x14ac:dyDescent="0.25">
      <c r="A235" s="69">
        <v>511207</v>
      </c>
      <c r="B235" s="42" t="s">
        <v>63</v>
      </c>
      <c r="C235" s="82"/>
      <c r="D235" s="170"/>
      <c r="E235" s="170"/>
    </row>
    <row r="236" spans="1:5" x14ac:dyDescent="0.25">
      <c r="A236" s="69">
        <v>511208</v>
      </c>
      <c r="B236" s="42" t="s">
        <v>214</v>
      </c>
      <c r="C236" s="82"/>
      <c r="D236" s="170"/>
      <c r="E236" s="170"/>
    </row>
    <row r="237" spans="1:5" x14ac:dyDescent="0.25">
      <c r="A237" s="69">
        <v>511209</v>
      </c>
      <c r="B237" s="42" t="s">
        <v>391</v>
      </c>
      <c r="C237" s="82"/>
      <c r="D237" s="170"/>
      <c r="E237" s="170"/>
    </row>
    <row r="238" spans="1:5" x14ac:dyDescent="0.25">
      <c r="A238" s="69">
        <v>511210</v>
      </c>
      <c r="B238" s="42" t="s">
        <v>672</v>
      </c>
      <c r="C238" s="82"/>
      <c r="D238" s="170"/>
      <c r="E238" s="170"/>
    </row>
    <row r="239" spans="1:5" x14ac:dyDescent="0.25">
      <c r="A239" s="69">
        <v>511211</v>
      </c>
      <c r="B239" s="42" t="s">
        <v>673</v>
      </c>
      <c r="C239" s="82"/>
      <c r="D239" s="170"/>
      <c r="E239" s="170"/>
    </row>
    <row r="240" spans="1:5" x14ac:dyDescent="0.25">
      <c r="A240" s="69">
        <v>511212</v>
      </c>
      <c r="B240" s="42" t="s">
        <v>674</v>
      </c>
      <c r="C240" s="82"/>
      <c r="D240" s="170"/>
      <c r="E240" s="170"/>
    </row>
    <row r="241" spans="1:5" x14ac:dyDescent="0.25">
      <c r="A241" s="69">
        <v>511213</v>
      </c>
      <c r="B241" s="42" t="s">
        <v>675</v>
      </c>
      <c r="C241" s="82"/>
      <c r="D241" s="170"/>
      <c r="E241" s="170"/>
    </row>
    <row r="242" spans="1:5" x14ac:dyDescent="0.25">
      <c r="A242" s="69">
        <v>511214</v>
      </c>
      <c r="B242" s="42" t="s">
        <v>676</v>
      </c>
      <c r="C242" s="82"/>
      <c r="D242" s="170"/>
      <c r="E242" s="170"/>
    </row>
    <row r="243" spans="1:5" x14ac:dyDescent="0.25">
      <c r="A243" s="69">
        <v>511215</v>
      </c>
      <c r="B243" s="42" t="s">
        <v>677</v>
      </c>
      <c r="C243" s="82"/>
      <c r="D243" s="170"/>
      <c r="E243" s="170"/>
    </row>
    <row r="244" spans="1:5" x14ac:dyDescent="0.25">
      <c r="A244" s="69">
        <v>511216</v>
      </c>
      <c r="B244" s="42" t="s">
        <v>678</v>
      </c>
      <c r="C244" s="82"/>
      <c r="D244" s="170"/>
      <c r="E244" s="170"/>
    </row>
    <row r="245" spans="1:5" x14ac:dyDescent="0.25">
      <c r="A245" s="68">
        <v>5113</v>
      </c>
      <c r="B245" s="39" t="s">
        <v>87</v>
      </c>
      <c r="C245" s="81"/>
      <c r="D245" s="168">
        <f>SUM(C246:C258)</f>
        <v>8567119</v>
      </c>
      <c r="E245" s="170"/>
    </row>
    <row r="246" spans="1:5" x14ac:dyDescent="0.25">
      <c r="A246" s="69">
        <v>511301</v>
      </c>
      <c r="B246" s="42" t="s">
        <v>679</v>
      </c>
      <c r="C246" s="82">
        <v>700000</v>
      </c>
      <c r="D246" s="170"/>
      <c r="E246" s="170"/>
    </row>
    <row r="247" spans="1:5" x14ac:dyDescent="0.25">
      <c r="A247" s="69">
        <v>511302</v>
      </c>
      <c r="B247" s="42" t="s">
        <v>680</v>
      </c>
      <c r="C247" s="82"/>
      <c r="D247" s="170"/>
      <c r="E247" s="170"/>
    </row>
    <row r="248" spans="1:5" x14ac:dyDescent="0.25">
      <c r="A248" s="69">
        <v>511303</v>
      </c>
      <c r="B248" s="42" t="s">
        <v>681</v>
      </c>
      <c r="C248" s="82"/>
      <c r="D248" s="170"/>
      <c r="E248" s="170"/>
    </row>
    <row r="249" spans="1:5" x14ac:dyDescent="0.25">
      <c r="A249" s="69">
        <v>511304</v>
      </c>
      <c r="B249" s="42" t="s">
        <v>540</v>
      </c>
      <c r="C249" s="82"/>
      <c r="D249" s="170"/>
      <c r="E249" s="170"/>
    </row>
    <row r="250" spans="1:5" x14ac:dyDescent="0.25">
      <c r="A250" s="69">
        <v>511305</v>
      </c>
      <c r="B250" s="42" t="s">
        <v>682</v>
      </c>
      <c r="C250" s="82">
        <v>178200</v>
      </c>
      <c r="D250" s="170"/>
      <c r="E250" s="170"/>
    </row>
    <row r="251" spans="1:5" x14ac:dyDescent="0.25">
      <c r="A251" s="69">
        <v>511306</v>
      </c>
      <c r="B251" s="42" t="s">
        <v>683</v>
      </c>
      <c r="C251" s="82">
        <f>305290+265960</f>
        <v>571250</v>
      </c>
      <c r="D251" s="170"/>
      <c r="E251" s="170"/>
    </row>
    <row r="252" spans="1:5" x14ac:dyDescent="0.25">
      <c r="A252" s="69">
        <v>511307</v>
      </c>
      <c r="B252" s="42" t="s">
        <v>684</v>
      </c>
      <c r="C252" s="82">
        <f>2218030+1949496</f>
        <v>4167526</v>
      </c>
      <c r="D252" s="170"/>
      <c r="E252" s="170"/>
    </row>
    <row r="253" spans="1:5" x14ac:dyDescent="0.25">
      <c r="A253" s="69">
        <v>511308</v>
      </c>
      <c r="B253" s="42" t="s">
        <v>685</v>
      </c>
      <c r="C253" s="82">
        <f>376387+451000</f>
        <v>827387</v>
      </c>
      <c r="D253" s="170"/>
      <c r="E253" s="170"/>
    </row>
    <row r="254" spans="1:5" x14ac:dyDescent="0.25">
      <c r="A254" s="69">
        <v>511309</v>
      </c>
      <c r="B254" s="42" t="s">
        <v>686</v>
      </c>
      <c r="C254" s="82"/>
      <c r="D254" s="170"/>
      <c r="E254" s="170"/>
    </row>
    <row r="255" spans="1:5" x14ac:dyDescent="0.25">
      <c r="A255" s="69">
        <v>511310</v>
      </c>
      <c r="B255" s="42" t="s">
        <v>687</v>
      </c>
      <c r="C255" s="82"/>
      <c r="D255" s="170"/>
      <c r="E255" s="170"/>
    </row>
    <row r="256" spans="1:5" x14ac:dyDescent="0.25">
      <c r="A256" s="69">
        <v>511311</v>
      </c>
      <c r="B256" s="42" t="s">
        <v>688</v>
      </c>
      <c r="C256" s="82"/>
      <c r="D256" s="170"/>
      <c r="E256" s="170"/>
    </row>
    <row r="257" spans="1:5" x14ac:dyDescent="0.25">
      <c r="A257" s="69">
        <v>511312</v>
      </c>
      <c r="B257" s="42" t="s">
        <v>689</v>
      </c>
      <c r="C257" s="82"/>
      <c r="D257" s="170"/>
      <c r="E257" s="170"/>
    </row>
    <row r="258" spans="1:5" x14ac:dyDescent="0.25">
      <c r="A258" s="69">
        <v>511313</v>
      </c>
      <c r="B258" s="42" t="s">
        <v>544</v>
      </c>
      <c r="C258" s="82">
        <v>2122756</v>
      </c>
      <c r="D258" s="170"/>
      <c r="E258" s="170"/>
    </row>
    <row r="259" spans="1:5" x14ac:dyDescent="0.25">
      <c r="A259" s="68">
        <v>5114</v>
      </c>
      <c r="B259" s="39" t="s">
        <v>279</v>
      </c>
      <c r="C259" s="81"/>
      <c r="D259" s="168">
        <f>SUM(C260:C265)</f>
        <v>391500</v>
      </c>
      <c r="E259" s="170"/>
    </row>
    <row r="260" spans="1:5" x14ac:dyDescent="0.25">
      <c r="A260" s="69">
        <v>511401</v>
      </c>
      <c r="B260" s="42" t="s">
        <v>690</v>
      </c>
      <c r="C260" s="82"/>
      <c r="D260" s="170"/>
      <c r="E260" s="170"/>
    </row>
    <row r="261" spans="1:5" x14ac:dyDescent="0.25">
      <c r="A261" s="69">
        <v>511402</v>
      </c>
      <c r="B261" s="42" t="s">
        <v>691</v>
      </c>
      <c r="C261" s="82">
        <v>206650</v>
      </c>
      <c r="D261" s="170"/>
      <c r="E261" s="170"/>
    </row>
    <row r="262" spans="1:5" x14ac:dyDescent="0.25">
      <c r="A262" s="69">
        <v>511403</v>
      </c>
      <c r="B262" s="42" t="s">
        <v>692</v>
      </c>
      <c r="C262" s="82"/>
      <c r="D262" s="170"/>
      <c r="E262" s="170"/>
    </row>
    <row r="263" spans="1:5" x14ac:dyDescent="0.25">
      <c r="A263" s="69">
        <v>511404</v>
      </c>
      <c r="B263" s="42" t="s">
        <v>693</v>
      </c>
      <c r="C263" s="82"/>
      <c r="D263" s="170"/>
      <c r="E263" s="170"/>
    </row>
    <row r="264" spans="1:5" x14ac:dyDescent="0.25">
      <c r="A264" s="69">
        <v>511405</v>
      </c>
      <c r="B264" s="42" t="s">
        <v>694</v>
      </c>
      <c r="C264" s="82"/>
      <c r="D264" s="170"/>
      <c r="E264" s="170"/>
    </row>
    <row r="265" spans="1:5" x14ac:dyDescent="0.25">
      <c r="A265" s="69">
        <v>511406</v>
      </c>
      <c r="B265" s="42" t="s">
        <v>695</v>
      </c>
      <c r="C265" s="82">
        <v>184850</v>
      </c>
      <c r="D265" s="170"/>
      <c r="E265" s="170"/>
    </row>
    <row r="266" spans="1:5" x14ac:dyDescent="0.25">
      <c r="A266" s="68">
        <v>5115</v>
      </c>
      <c r="B266" s="39" t="s">
        <v>696</v>
      </c>
      <c r="C266" s="81"/>
      <c r="D266" s="168">
        <f>SUM(C267:C278)</f>
        <v>2080000</v>
      </c>
      <c r="E266" s="170"/>
    </row>
    <row r="267" spans="1:5" x14ac:dyDescent="0.25">
      <c r="A267" s="69">
        <v>511501</v>
      </c>
      <c r="B267" s="42" t="s">
        <v>58</v>
      </c>
      <c r="C267" s="82"/>
      <c r="D267" s="170"/>
      <c r="E267" s="170"/>
    </row>
    <row r="268" spans="1:5" x14ac:dyDescent="0.25">
      <c r="A268" s="69">
        <v>511502</v>
      </c>
      <c r="B268" s="42" t="s">
        <v>209</v>
      </c>
      <c r="C268" s="82">
        <v>70000</v>
      </c>
      <c r="D268" s="170"/>
      <c r="E268" s="170"/>
    </row>
    <row r="269" spans="1:5" x14ac:dyDescent="0.25">
      <c r="A269" s="69">
        <v>511503</v>
      </c>
      <c r="B269" s="42" t="s">
        <v>389</v>
      </c>
      <c r="C269" s="82"/>
      <c r="D269" s="170"/>
      <c r="E269" s="170"/>
    </row>
    <row r="270" spans="1:5" x14ac:dyDescent="0.25">
      <c r="A270" s="69">
        <v>511504</v>
      </c>
      <c r="B270" s="42" t="s">
        <v>390</v>
      </c>
      <c r="C270" s="82"/>
      <c r="D270" s="170"/>
      <c r="E270" s="170"/>
    </row>
    <row r="271" spans="1:5" x14ac:dyDescent="0.25">
      <c r="A271" s="69">
        <v>511505</v>
      </c>
      <c r="B271" s="42" t="s">
        <v>61</v>
      </c>
      <c r="C271" s="82"/>
      <c r="D271" s="170"/>
      <c r="E271" s="170"/>
    </row>
    <row r="272" spans="1:5" x14ac:dyDescent="0.25">
      <c r="A272" s="69">
        <v>511506</v>
      </c>
      <c r="B272" s="42" t="s">
        <v>211</v>
      </c>
      <c r="C272" s="82">
        <f>1110000+900000</f>
        <v>2010000</v>
      </c>
      <c r="D272" s="170"/>
      <c r="E272" s="170"/>
    </row>
    <row r="273" spans="1:5" x14ac:dyDescent="0.25">
      <c r="A273" s="69">
        <v>511507</v>
      </c>
      <c r="B273" s="42" t="s">
        <v>213</v>
      </c>
      <c r="C273" s="82"/>
      <c r="D273" s="170"/>
      <c r="E273" s="170"/>
    </row>
    <row r="274" spans="1:5" x14ac:dyDescent="0.25">
      <c r="A274" s="69">
        <v>511508</v>
      </c>
      <c r="B274" s="42" t="s">
        <v>697</v>
      </c>
      <c r="C274" s="82"/>
      <c r="D274" s="170"/>
      <c r="E274" s="170"/>
    </row>
    <row r="275" spans="1:5" x14ac:dyDescent="0.25">
      <c r="A275" s="69">
        <v>511509</v>
      </c>
      <c r="B275" s="42" t="s">
        <v>63</v>
      </c>
      <c r="C275" s="82"/>
      <c r="D275" s="170"/>
      <c r="E275" s="170"/>
    </row>
    <row r="276" spans="1:5" x14ac:dyDescent="0.25">
      <c r="A276" s="69">
        <v>511510</v>
      </c>
      <c r="B276" s="42" t="s">
        <v>216</v>
      </c>
      <c r="C276" s="82"/>
      <c r="D276" s="170"/>
      <c r="E276" s="170"/>
    </row>
    <row r="277" spans="1:5" x14ac:dyDescent="0.25">
      <c r="A277" s="69">
        <v>511511</v>
      </c>
      <c r="B277" s="42" t="s">
        <v>393</v>
      </c>
      <c r="C277" s="82"/>
      <c r="D277" s="170"/>
      <c r="E277" s="170"/>
    </row>
    <row r="278" spans="1:5" x14ac:dyDescent="0.25">
      <c r="A278" s="69">
        <v>511512</v>
      </c>
      <c r="B278" s="42" t="s">
        <v>698</v>
      </c>
      <c r="C278" s="82"/>
      <c r="D278" s="170"/>
      <c r="E278" s="170"/>
    </row>
    <row r="279" spans="1:5" x14ac:dyDescent="0.25">
      <c r="A279" s="68">
        <v>5116</v>
      </c>
      <c r="B279" s="39" t="s">
        <v>699</v>
      </c>
      <c r="C279" s="81"/>
      <c r="D279" s="168">
        <f>SUM(C280:C283)</f>
        <v>4180969</v>
      </c>
      <c r="E279" s="170"/>
    </row>
    <row r="280" spans="1:5" x14ac:dyDescent="0.25">
      <c r="A280" s="69">
        <v>511601</v>
      </c>
      <c r="B280" s="42" t="s">
        <v>700</v>
      </c>
      <c r="C280" s="82"/>
      <c r="D280" s="170"/>
      <c r="E280" s="170"/>
    </row>
    <row r="281" spans="1:5" x14ac:dyDescent="0.25">
      <c r="A281" s="69">
        <v>511602</v>
      </c>
      <c r="B281" s="42" t="s">
        <v>701</v>
      </c>
      <c r="C281" s="82"/>
      <c r="D281" s="170"/>
      <c r="E281" s="170"/>
    </row>
    <row r="282" spans="1:5" x14ac:dyDescent="0.25">
      <c r="A282" s="69">
        <v>511603</v>
      </c>
      <c r="B282" s="42" t="s">
        <v>702</v>
      </c>
      <c r="C282" s="82">
        <f>3472560+708409</f>
        <v>4180969</v>
      </c>
      <c r="D282" s="170"/>
      <c r="E282" s="170"/>
    </row>
    <row r="283" spans="1:5" x14ac:dyDescent="0.25">
      <c r="A283" s="69">
        <v>511604</v>
      </c>
      <c r="B283" s="42" t="s">
        <v>703</v>
      </c>
      <c r="C283" s="82"/>
      <c r="D283" s="170"/>
      <c r="E283" s="170"/>
    </row>
    <row r="284" spans="1:5" x14ac:dyDescent="0.25">
      <c r="A284" s="68">
        <v>5117</v>
      </c>
      <c r="B284" s="39" t="s">
        <v>704</v>
      </c>
      <c r="C284" s="81"/>
      <c r="D284" s="168">
        <f>SUM(C285:C289)</f>
        <v>0</v>
      </c>
      <c r="E284" s="170"/>
    </row>
    <row r="285" spans="1:5" x14ac:dyDescent="0.25">
      <c r="A285" s="69">
        <v>511701</v>
      </c>
      <c r="B285" s="42" t="s">
        <v>705</v>
      </c>
      <c r="C285" s="82"/>
      <c r="D285" s="170"/>
      <c r="E285" s="170"/>
    </row>
    <row r="286" spans="1:5" x14ac:dyDescent="0.25">
      <c r="A286" s="69">
        <v>511702</v>
      </c>
      <c r="B286" s="42" t="s">
        <v>706</v>
      </c>
      <c r="C286" s="82"/>
      <c r="D286" s="170"/>
      <c r="E286" s="170"/>
    </row>
    <row r="287" spans="1:5" x14ac:dyDescent="0.25">
      <c r="A287" s="69">
        <v>511703</v>
      </c>
      <c r="B287" s="42" t="s">
        <v>707</v>
      </c>
      <c r="C287" s="82"/>
      <c r="D287" s="170"/>
      <c r="E287" s="170"/>
    </row>
    <row r="288" spans="1:5" x14ac:dyDescent="0.25">
      <c r="A288" s="69">
        <v>511704</v>
      </c>
      <c r="B288" s="42" t="s">
        <v>708</v>
      </c>
      <c r="C288" s="82"/>
      <c r="D288" s="170"/>
      <c r="E288" s="170"/>
    </row>
    <row r="289" spans="1:5" x14ac:dyDescent="0.25">
      <c r="A289" s="69">
        <v>511705</v>
      </c>
      <c r="B289" s="42" t="s">
        <v>709</v>
      </c>
      <c r="C289" s="82"/>
      <c r="D289" s="170"/>
      <c r="E289" s="170"/>
    </row>
    <row r="290" spans="1:5" x14ac:dyDescent="0.25">
      <c r="A290" s="68">
        <v>5118</v>
      </c>
      <c r="B290" s="39" t="s">
        <v>710</v>
      </c>
      <c r="C290" s="81"/>
      <c r="D290" s="168">
        <f>SUM(C291:C303)</f>
        <v>0</v>
      </c>
      <c r="E290" s="170"/>
    </row>
    <row r="291" spans="1:5" x14ac:dyDescent="0.25">
      <c r="A291" s="69">
        <v>511801</v>
      </c>
      <c r="B291" s="42" t="s">
        <v>209</v>
      </c>
      <c r="C291" s="82"/>
      <c r="D291" s="170"/>
      <c r="E291" s="170"/>
    </row>
    <row r="292" spans="1:5" x14ac:dyDescent="0.25">
      <c r="A292" s="69">
        <v>511802</v>
      </c>
      <c r="B292" s="42" t="s">
        <v>389</v>
      </c>
      <c r="C292" s="82"/>
      <c r="D292" s="170"/>
      <c r="E292" s="170"/>
    </row>
    <row r="293" spans="1:5" x14ac:dyDescent="0.25">
      <c r="A293" s="69">
        <v>511803</v>
      </c>
      <c r="B293" s="42" t="s">
        <v>61</v>
      </c>
      <c r="C293" s="82"/>
      <c r="D293" s="170"/>
      <c r="E293" s="170"/>
    </row>
    <row r="294" spans="1:5" x14ac:dyDescent="0.25">
      <c r="A294" s="69">
        <v>511804</v>
      </c>
      <c r="B294" s="42" t="s">
        <v>211</v>
      </c>
      <c r="C294" s="82"/>
      <c r="D294" s="170"/>
      <c r="E294" s="170"/>
    </row>
    <row r="295" spans="1:5" x14ac:dyDescent="0.25">
      <c r="A295" s="69">
        <v>511805</v>
      </c>
      <c r="B295" s="42" t="s">
        <v>390</v>
      </c>
      <c r="C295" s="82"/>
      <c r="D295" s="170"/>
      <c r="E295" s="170"/>
    </row>
    <row r="296" spans="1:5" x14ac:dyDescent="0.25">
      <c r="A296" s="69">
        <v>511806</v>
      </c>
      <c r="B296" s="42" t="s">
        <v>63</v>
      </c>
      <c r="C296" s="82"/>
      <c r="D296" s="170"/>
      <c r="E296" s="170"/>
    </row>
    <row r="297" spans="1:5" x14ac:dyDescent="0.25">
      <c r="A297" s="69">
        <v>511807</v>
      </c>
      <c r="B297" s="42" t="s">
        <v>216</v>
      </c>
      <c r="C297" s="82"/>
      <c r="D297" s="170"/>
      <c r="E297" s="170"/>
    </row>
    <row r="298" spans="1:5" x14ac:dyDescent="0.25">
      <c r="A298" s="69">
        <v>511808</v>
      </c>
      <c r="B298" s="42" t="s">
        <v>393</v>
      </c>
      <c r="C298" s="82"/>
      <c r="D298" s="170"/>
      <c r="E298" s="170"/>
    </row>
    <row r="299" spans="1:5" x14ac:dyDescent="0.25">
      <c r="A299" s="69">
        <v>511809</v>
      </c>
      <c r="B299" s="42" t="s">
        <v>213</v>
      </c>
      <c r="C299" s="82"/>
      <c r="D299" s="170"/>
      <c r="E299" s="170"/>
    </row>
    <row r="300" spans="1:5" x14ac:dyDescent="0.25">
      <c r="A300" s="69">
        <v>511810</v>
      </c>
      <c r="B300" s="42" t="s">
        <v>214</v>
      </c>
      <c r="C300" s="82"/>
      <c r="D300" s="170"/>
      <c r="E300" s="170"/>
    </row>
    <row r="301" spans="1:5" x14ac:dyDescent="0.25">
      <c r="A301" s="69">
        <v>511811</v>
      </c>
      <c r="B301" s="42" t="s">
        <v>215</v>
      </c>
      <c r="C301" s="82"/>
      <c r="D301" s="170"/>
      <c r="E301" s="170"/>
    </row>
    <row r="302" spans="1:5" x14ac:dyDescent="0.25">
      <c r="A302" s="69">
        <v>511812</v>
      </c>
      <c r="B302" s="42" t="s">
        <v>2092</v>
      </c>
      <c r="C302" s="82"/>
      <c r="D302" s="170"/>
      <c r="E302" s="170"/>
    </row>
    <row r="303" spans="1:5" x14ac:dyDescent="0.25">
      <c r="A303" s="69">
        <v>511813</v>
      </c>
      <c r="B303" s="42" t="s">
        <v>2093</v>
      </c>
      <c r="C303" s="82"/>
      <c r="D303" s="170"/>
      <c r="E303" s="170"/>
    </row>
    <row r="304" spans="1:5" x14ac:dyDescent="0.25">
      <c r="A304" s="68">
        <v>5119</v>
      </c>
      <c r="B304" s="39" t="s">
        <v>712</v>
      </c>
      <c r="C304" s="81"/>
      <c r="D304" s="168">
        <f>SUM(C305:C306)</f>
        <v>0</v>
      </c>
      <c r="E304" s="170"/>
    </row>
    <row r="305" spans="1:5" x14ac:dyDescent="0.25">
      <c r="A305" s="69">
        <v>511901</v>
      </c>
      <c r="B305" s="42" t="s">
        <v>711</v>
      </c>
      <c r="C305" s="82"/>
      <c r="D305" s="170"/>
      <c r="E305" s="170"/>
    </row>
    <row r="306" spans="1:5" x14ac:dyDescent="0.25">
      <c r="A306" s="69">
        <v>511902</v>
      </c>
      <c r="B306" s="42" t="s">
        <v>713</v>
      </c>
      <c r="C306" s="82"/>
      <c r="D306" s="170"/>
      <c r="E306" s="170"/>
    </row>
    <row r="307" spans="1:5" x14ac:dyDescent="0.25">
      <c r="A307" s="68">
        <v>5121</v>
      </c>
      <c r="B307" s="39" t="s">
        <v>572</v>
      </c>
      <c r="C307" s="81"/>
      <c r="D307" s="168">
        <f>SUM(C308:C314)</f>
        <v>0</v>
      </c>
      <c r="E307" s="170"/>
    </row>
    <row r="308" spans="1:5" x14ac:dyDescent="0.25">
      <c r="A308" s="69">
        <v>512101</v>
      </c>
      <c r="B308" s="42" t="s">
        <v>2127</v>
      </c>
      <c r="C308" s="82"/>
      <c r="D308" s="170"/>
      <c r="E308" s="170"/>
    </row>
    <row r="309" spans="1:5" x14ac:dyDescent="0.25">
      <c r="A309" s="69">
        <v>512106</v>
      </c>
      <c r="B309" s="42" t="s">
        <v>2128</v>
      </c>
      <c r="C309" s="82"/>
      <c r="D309" s="170"/>
      <c r="E309" s="170"/>
    </row>
    <row r="310" spans="1:5" x14ac:dyDescent="0.25">
      <c r="A310" s="69">
        <v>512108</v>
      </c>
      <c r="B310" s="42" t="s">
        <v>57</v>
      </c>
      <c r="C310" s="82"/>
      <c r="D310" s="170"/>
      <c r="E310" s="170"/>
    </row>
    <row r="311" spans="1:5" x14ac:dyDescent="0.25">
      <c r="A311" s="69">
        <v>512109</v>
      </c>
      <c r="B311" s="42" t="s">
        <v>66</v>
      </c>
      <c r="C311" s="82"/>
      <c r="D311" s="170"/>
      <c r="E311" s="170"/>
    </row>
    <row r="312" spans="1:5" x14ac:dyDescent="0.25">
      <c r="A312" s="69">
        <v>512110</v>
      </c>
      <c r="B312" s="42" t="s">
        <v>92</v>
      </c>
      <c r="C312" s="82"/>
      <c r="D312" s="170"/>
      <c r="E312" s="170"/>
    </row>
    <row r="313" spans="1:5" x14ac:dyDescent="0.25">
      <c r="A313" s="69">
        <v>512111</v>
      </c>
      <c r="B313" s="42" t="s">
        <v>100</v>
      </c>
      <c r="C313" s="82"/>
      <c r="D313" s="170"/>
      <c r="E313" s="170"/>
    </row>
    <row r="314" spans="1:5" x14ac:dyDescent="0.25">
      <c r="A314" s="69">
        <v>512112</v>
      </c>
      <c r="B314" s="42" t="s">
        <v>2129</v>
      </c>
      <c r="C314" s="82"/>
      <c r="D314" s="170"/>
      <c r="E314" s="170"/>
    </row>
    <row r="315" spans="1:5" x14ac:dyDescent="0.25">
      <c r="A315" s="68">
        <v>5122</v>
      </c>
      <c r="B315" s="39" t="s">
        <v>714</v>
      </c>
      <c r="C315" s="81"/>
      <c r="D315" s="168">
        <f>SUM(C316:C318)</f>
        <v>0</v>
      </c>
      <c r="E315" s="170"/>
    </row>
    <row r="316" spans="1:5" x14ac:dyDescent="0.25">
      <c r="A316" s="69">
        <v>512201</v>
      </c>
      <c r="B316" s="42" t="s">
        <v>128</v>
      </c>
      <c r="C316" s="82"/>
      <c r="D316" s="170"/>
      <c r="E316" s="170"/>
    </row>
    <row r="317" spans="1:5" x14ac:dyDescent="0.25">
      <c r="A317" s="69">
        <v>512202</v>
      </c>
      <c r="B317" s="42" t="s">
        <v>142</v>
      </c>
      <c r="C317" s="82"/>
      <c r="D317" s="170"/>
      <c r="E317" s="170"/>
    </row>
    <row r="318" spans="1:5" x14ac:dyDescent="0.25">
      <c r="A318" s="69">
        <v>512203</v>
      </c>
      <c r="B318" s="42" t="s">
        <v>2080</v>
      </c>
      <c r="C318" s="82"/>
      <c r="D318" s="170"/>
      <c r="E318" s="170"/>
    </row>
    <row r="319" spans="1:5" x14ac:dyDescent="0.25">
      <c r="A319" s="68">
        <v>5123</v>
      </c>
      <c r="B319" s="39" t="s">
        <v>2130</v>
      </c>
      <c r="C319" s="81"/>
      <c r="D319" s="168">
        <f>SUM(C320:C332)</f>
        <v>0</v>
      </c>
      <c r="E319" s="170"/>
    </row>
    <row r="320" spans="1:5" x14ac:dyDescent="0.25">
      <c r="A320" s="69">
        <v>512301</v>
      </c>
      <c r="B320" s="42" t="s">
        <v>58</v>
      </c>
      <c r="C320" s="82"/>
      <c r="D320" s="170"/>
      <c r="E320" s="170"/>
    </row>
    <row r="321" spans="1:5" x14ac:dyDescent="0.25">
      <c r="A321" s="69">
        <v>512302</v>
      </c>
      <c r="B321" s="42" t="s">
        <v>209</v>
      </c>
      <c r="C321" s="82"/>
      <c r="D321" s="170"/>
      <c r="E321" s="170"/>
    </row>
    <row r="322" spans="1:5" x14ac:dyDescent="0.25">
      <c r="A322" s="69">
        <v>512303</v>
      </c>
      <c r="B322" s="42" t="s">
        <v>210</v>
      </c>
      <c r="C322" s="82"/>
      <c r="D322" s="170"/>
      <c r="E322" s="170"/>
    </row>
    <row r="323" spans="1:5" x14ac:dyDescent="0.25">
      <c r="A323" s="69">
        <v>512304</v>
      </c>
      <c r="B323" s="42" t="s">
        <v>61</v>
      </c>
      <c r="C323" s="82"/>
      <c r="D323" s="170"/>
      <c r="E323" s="170"/>
    </row>
    <row r="324" spans="1:5" x14ac:dyDescent="0.25">
      <c r="A324" s="69">
        <v>512305</v>
      </c>
      <c r="B324" s="42" t="s">
        <v>211</v>
      </c>
      <c r="C324" s="82"/>
      <c r="D324" s="170"/>
      <c r="E324" s="170"/>
    </row>
    <row r="325" spans="1:5" x14ac:dyDescent="0.25">
      <c r="A325" s="69">
        <v>512306</v>
      </c>
      <c r="B325" s="42" t="s">
        <v>212</v>
      </c>
      <c r="C325" s="82"/>
      <c r="D325" s="170"/>
      <c r="E325" s="170"/>
    </row>
    <row r="326" spans="1:5" x14ac:dyDescent="0.25">
      <c r="A326" s="69">
        <v>512307</v>
      </c>
      <c r="B326" s="42" t="s">
        <v>213</v>
      </c>
      <c r="C326" s="82"/>
      <c r="D326" s="170"/>
      <c r="E326" s="170"/>
    </row>
    <row r="327" spans="1:5" x14ac:dyDescent="0.25">
      <c r="A327" s="69">
        <v>512308</v>
      </c>
      <c r="B327" s="42" t="s">
        <v>63</v>
      </c>
      <c r="C327" s="82"/>
      <c r="D327" s="170"/>
      <c r="E327" s="170"/>
    </row>
    <row r="328" spans="1:5" x14ac:dyDescent="0.25">
      <c r="A328" s="69">
        <v>512309</v>
      </c>
      <c r="B328" s="42" t="s">
        <v>214</v>
      </c>
      <c r="C328" s="82"/>
      <c r="D328" s="170"/>
      <c r="E328" s="170"/>
    </row>
    <row r="329" spans="1:5" x14ac:dyDescent="0.25">
      <c r="A329" s="69">
        <v>512310</v>
      </c>
      <c r="B329" s="42" t="s">
        <v>215</v>
      </c>
      <c r="C329" s="82"/>
      <c r="D329" s="170"/>
      <c r="E329" s="170"/>
    </row>
    <row r="330" spans="1:5" x14ac:dyDescent="0.25">
      <c r="A330" s="69">
        <v>512311</v>
      </c>
      <c r="B330" s="42" t="s">
        <v>216</v>
      </c>
      <c r="C330" s="82"/>
      <c r="D330" s="170"/>
      <c r="E330" s="170"/>
    </row>
    <row r="331" spans="1:5" x14ac:dyDescent="0.25">
      <c r="A331" s="69">
        <v>512312</v>
      </c>
      <c r="B331" s="42" t="s">
        <v>2092</v>
      </c>
      <c r="C331" s="82"/>
      <c r="D331" s="170"/>
      <c r="E331" s="170"/>
    </row>
    <row r="332" spans="1:5" x14ac:dyDescent="0.25">
      <c r="A332" s="69">
        <v>512313</v>
      </c>
      <c r="B332" s="42" t="s">
        <v>2093</v>
      </c>
      <c r="C332" s="82"/>
      <c r="D332" s="170"/>
      <c r="E332" s="170"/>
    </row>
    <row r="333" spans="1:5" x14ac:dyDescent="0.25">
      <c r="A333" s="68">
        <v>5127</v>
      </c>
      <c r="B333" s="39" t="s">
        <v>736</v>
      </c>
      <c r="C333" s="81"/>
      <c r="D333" s="168">
        <f>SUM(C334:C337)</f>
        <v>0</v>
      </c>
      <c r="E333" s="170"/>
    </row>
    <row r="334" spans="1:5" x14ac:dyDescent="0.25">
      <c r="A334" s="69">
        <v>512701</v>
      </c>
      <c r="B334" s="42" t="s">
        <v>58</v>
      </c>
      <c r="C334" s="82"/>
      <c r="D334" s="170"/>
      <c r="E334" s="170"/>
    </row>
    <row r="335" spans="1:5" x14ac:dyDescent="0.25">
      <c r="A335" s="69">
        <v>512702</v>
      </c>
      <c r="B335" s="42" t="s">
        <v>711</v>
      </c>
      <c r="C335" s="82"/>
      <c r="D335" s="170"/>
      <c r="E335" s="170"/>
    </row>
    <row r="336" spans="1:5" x14ac:dyDescent="0.25">
      <c r="A336" s="69">
        <v>512703</v>
      </c>
      <c r="B336" s="42" t="s">
        <v>737</v>
      </c>
      <c r="C336" s="82"/>
      <c r="D336" s="170"/>
      <c r="E336" s="170"/>
    </row>
    <row r="337" spans="1:5" x14ac:dyDescent="0.25">
      <c r="A337" s="69">
        <v>512704</v>
      </c>
      <c r="B337" s="42" t="s">
        <v>713</v>
      </c>
      <c r="C337" s="82"/>
      <c r="D337" s="170"/>
      <c r="E337" s="170"/>
    </row>
    <row r="338" spans="1:5" x14ac:dyDescent="0.25">
      <c r="A338" s="68">
        <v>5128</v>
      </c>
      <c r="B338" s="39" t="s">
        <v>715</v>
      </c>
      <c r="C338" s="81"/>
      <c r="D338" s="168">
        <f>SUM(C339:C346)</f>
        <v>0</v>
      </c>
      <c r="E338" s="170"/>
    </row>
    <row r="339" spans="1:5" x14ac:dyDescent="0.25">
      <c r="A339" s="69">
        <v>512801</v>
      </c>
      <c r="B339" s="42" t="s">
        <v>2096</v>
      </c>
      <c r="C339" s="82"/>
      <c r="D339" s="170"/>
      <c r="E339" s="170"/>
    </row>
    <row r="340" spans="1:5" x14ac:dyDescent="0.25">
      <c r="A340" s="69">
        <v>512802</v>
      </c>
      <c r="B340" s="42" t="s">
        <v>2097</v>
      </c>
      <c r="C340" s="82"/>
      <c r="D340" s="170"/>
      <c r="E340" s="170"/>
    </row>
    <row r="341" spans="1:5" x14ac:dyDescent="0.25">
      <c r="A341" s="69">
        <v>512803</v>
      </c>
      <c r="B341" s="42" t="s">
        <v>220</v>
      </c>
      <c r="C341" s="82"/>
      <c r="D341" s="170"/>
      <c r="E341" s="170"/>
    </row>
    <row r="342" spans="1:5" x14ac:dyDescent="0.25">
      <c r="A342" s="69">
        <v>512804</v>
      </c>
      <c r="B342" s="42" t="s">
        <v>221</v>
      </c>
      <c r="C342" s="82"/>
      <c r="D342" s="170"/>
      <c r="E342" s="170"/>
    </row>
    <row r="343" spans="1:5" ht="31.5" x14ac:dyDescent="0.25">
      <c r="A343" s="69">
        <v>512805</v>
      </c>
      <c r="B343" s="42" t="s">
        <v>222</v>
      </c>
      <c r="C343" s="82"/>
      <c r="D343" s="170"/>
      <c r="E343" s="170"/>
    </row>
    <row r="344" spans="1:5" x14ac:dyDescent="0.25">
      <c r="A344" s="69">
        <v>512806</v>
      </c>
      <c r="B344" s="42" t="s">
        <v>223</v>
      </c>
      <c r="C344" s="82"/>
      <c r="D344" s="170"/>
      <c r="E344" s="170"/>
    </row>
    <row r="345" spans="1:5" x14ac:dyDescent="0.25">
      <c r="A345" s="69">
        <v>512807</v>
      </c>
      <c r="B345" s="42" t="s">
        <v>2131</v>
      </c>
      <c r="C345" s="82"/>
      <c r="D345" s="170"/>
      <c r="E345" s="170"/>
    </row>
    <row r="346" spans="1:5" x14ac:dyDescent="0.25">
      <c r="A346" s="69">
        <v>512808</v>
      </c>
      <c r="B346" s="42" t="s">
        <v>224</v>
      </c>
      <c r="C346" s="82"/>
      <c r="D346" s="170"/>
      <c r="E346" s="170"/>
    </row>
    <row r="347" spans="1:5" x14ac:dyDescent="0.25">
      <c r="A347" s="68">
        <v>5130</v>
      </c>
      <c r="B347" s="39" t="s">
        <v>716</v>
      </c>
      <c r="C347" s="81"/>
      <c r="D347" s="168">
        <f>SUM(C348:C355)</f>
        <v>0</v>
      </c>
      <c r="E347" s="170"/>
    </row>
    <row r="348" spans="1:5" x14ac:dyDescent="0.25">
      <c r="A348" s="69">
        <v>513001</v>
      </c>
      <c r="B348" s="42" t="s">
        <v>2096</v>
      </c>
      <c r="C348" s="82"/>
      <c r="D348" s="170"/>
      <c r="E348" s="170"/>
    </row>
    <row r="349" spans="1:5" x14ac:dyDescent="0.25">
      <c r="A349" s="69">
        <v>513002</v>
      </c>
      <c r="B349" s="42" t="s">
        <v>2097</v>
      </c>
      <c r="C349" s="82"/>
      <c r="D349" s="170"/>
      <c r="E349" s="170"/>
    </row>
    <row r="350" spans="1:5" x14ac:dyDescent="0.25">
      <c r="A350" s="69">
        <v>513003</v>
      </c>
      <c r="B350" s="42" t="s">
        <v>220</v>
      </c>
      <c r="C350" s="82"/>
      <c r="D350" s="170"/>
      <c r="E350" s="170"/>
    </row>
    <row r="351" spans="1:5" x14ac:dyDescent="0.25">
      <c r="A351" s="69">
        <v>513004</v>
      </c>
      <c r="B351" s="42" t="s">
        <v>221</v>
      </c>
      <c r="C351" s="82"/>
      <c r="D351" s="170"/>
      <c r="E351" s="170"/>
    </row>
    <row r="352" spans="1:5" ht="31.5" x14ac:dyDescent="0.25">
      <c r="A352" s="69">
        <v>513005</v>
      </c>
      <c r="B352" s="42" t="s">
        <v>222</v>
      </c>
      <c r="C352" s="82"/>
      <c r="D352" s="170"/>
      <c r="E352" s="170"/>
    </row>
    <row r="353" spans="1:5" x14ac:dyDescent="0.25">
      <c r="A353" s="69">
        <v>513006</v>
      </c>
      <c r="B353" s="42" t="s">
        <v>226</v>
      </c>
      <c r="C353" s="82"/>
      <c r="D353" s="170"/>
      <c r="E353" s="170"/>
    </row>
    <row r="354" spans="1:5" x14ac:dyDescent="0.25">
      <c r="A354" s="69">
        <v>513007</v>
      </c>
      <c r="B354" s="42" t="s">
        <v>2131</v>
      </c>
      <c r="C354" s="82"/>
      <c r="D354" s="170"/>
      <c r="E354" s="170"/>
    </row>
    <row r="355" spans="1:5" x14ac:dyDescent="0.25">
      <c r="A355" s="69">
        <v>513008</v>
      </c>
      <c r="B355" s="42" t="s">
        <v>224</v>
      </c>
      <c r="C355" s="82"/>
      <c r="D355" s="170"/>
      <c r="E355" s="170"/>
    </row>
    <row r="356" spans="1:5" x14ac:dyDescent="0.25">
      <c r="A356" s="68">
        <v>5132</v>
      </c>
      <c r="B356" s="39" t="s">
        <v>511</v>
      </c>
      <c r="C356" s="81"/>
      <c r="D356" s="168">
        <f>SUM(C357:C361)</f>
        <v>0</v>
      </c>
      <c r="E356" s="170"/>
    </row>
    <row r="357" spans="1:5" x14ac:dyDescent="0.25">
      <c r="A357" s="69">
        <v>513201</v>
      </c>
      <c r="B357" s="42" t="s">
        <v>373</v>
      </c>
      <c r="C357" s="82"/>
      <c r="D357" s="170"/>
      <c r="E357" s="170"/>
    </row>
    <row r="358" spans="1:5" x14ac:dyDescent="0.25">
      <c r="A358" s="69">
        <v>513202</v>
      </c>
      <c r="B358" s="42" t="s">
        <v>380</v>
      </c>
      <c r="C358" s="82"/>
      <c r="D358" s="170"/>
      <c r="E358" s="170"/>
    </row>
    <row r="359" spans="1:5" x14ac:dyDescent="0.25">
      <c r="A359" s="69">
        <v>513203</v>
      </c>
      <c r="B359" s="42" t="s">
        <v>385</v>
      </c>
      <c r="C359" s="82"/>
      <c r="D359" s="170"/>
      <c r="E359" s="170"/>
    </row>
    <row r="360" spans="1:5" x14ac:dyDescent="0.25">
      <c r="A360" s="69">
        <v>513204</v>
      </c>
      <c r="B360" s="42" t="s">
        <v>718</v>
      </c>
      <c r="C360" s="82"/>
      <c r="D360" s="170"/>
      <c r="E360" s="170"/>
    </row>
    <row r="361" spans="1:5" x14ac:dyDescent="0.25">
      <c r="A361" s="69">
        <v>513205</v>
      </c>
      <c r="B361" s="42" t="s">
        <v>388</v>
      </c>
      <c r="C361" s="82"/>
      <c r="D361" s="170"/>
      <c r="E361" s="170"/>
    </row>
    <row r="362" spans="1:5" x14ac:dyDescent="0.25">
      <c r="A362" s="68">
        <v>5133</v>
      </c>
      <c r="B362" s="39" t="s">
        <v>591</v>
      </c>
      <c r="C362" s="81"/>
      <c r="D362" s="168">
        <f>SUM(C363:C378)</f>
        <v>0</v>
      </c>
      <c r="E362" s="170"/>
    </row>
    <row r="363" spans="1:5" x14ac:dyDescent="0.25">
      <c r="A363" s="69">
        <v>513301</v>
      </c>
      <c r="B363" s="42" t="s">
        <v>1</v>
      </c>
      <c r="C363" s="82"/>
      <c r="D363" s="170"/>
      <c r="E363" s="170"/>
    </row>
    <row r="364" spans="1:5" x14ac:dyDescent="0.25">
      <c r="A364" s="69">
        <v>513302</v>
      </c>
      <c r="B364" s="42" t="s">
        <v>45</v>
      </c>
      <c r="C364" s="82"/>
      <c r="D364" s="170"/>
      <c r="E364" s="170"/>
    </row>
    <row r="365" spans="1:5" x14ac:dyDescent="0.25">
      <c r="A365" s="69">
        <v>513303</v>
      </c>
      <c r="B365" s="42" t="s">
        <v>593</v>
      </c>
      <c r="C365" s="82"/>
      <c r="D365" s="170"/>
      <c r="E365" s="170"/>
    </row>
    <row r="366" spans="1:5" x14ac:dyDescent="0.25">
      <c r="A366" s="69">
        <v>513304</v>
      </c>
      <c r="B366" s="42" t="s">
        <v>504</v>
      </c>
      <c r="C366" s="82"/>
      <c r="D366" s="170"/>
      <c r="E366" s="170"/>
    </row>
    <row r="367" spans="1:5" x14ac:dyDescent="0.25">
      <c r="A367" s="69">
        <v>513305</v>
      </c>
      <c r="B367" s="42" t="s">
        <v>594</v>
      </c>
      <c r="C367" s="82"/>
      <c r="D367" s="170"/>
      <c r="E367" s="170"/>
    </row>
    <row r="368" spans="1:5" x14ac:dyDescent="0.25">
      <c r="A368" s="69">
        <v>513306</v>
      </c>
      <c r="B368" s="42" t="s">
        <v>595</v>
      </c>
      <c r="C368" s="82"/>
      <c r="D368" s="170"/>
      <c r="E368" s="170"/>
    </row>
    <row r="369" spans="1:5" x14ac:dyDescent="0.25">
      <c r="A369" s="69">
        <v>513307</v>
      </c>
      <c r="B369" s="42" t="s">
        <v>596</v>
      </c>
      <c r="C369" s="82"/>
      <c r="D369" s="170"/>
      <c r="E369" s="170"/>
    </row>
    <row r="370" spans="1:5" x14ac:dyDescent="0.25">
      <c r="A370" s="69">
        <v>513308</v>
      </c>
      <c r="B370" s="42" t="s">
        <v>597</v>
      </c>
      <c r="C370" s="82"/>
      <c r="D370" s="170"/>
      <c r="E370" s="170"/>
    </row>
    <row r="371" spans="1:5" x14ac:dyDescent="0.25">
      <c r="A371" s="69">
        <v>513309</v>
      </c>
      <c r="B371" s="42" t="s">
        <v>598</v>
      </c>
      <c r="C371" s="82"/>
      <c r="D371" s="170"/>
      <c r="E371" s="170"/>
    </row>
    <row r="372" spans="1:5" x14ac:dyDescent="0.25">
      <c r="A372" s="69">
        <v>513310</v>
      </c>
      <c r="B372" s="42" t="s">
        <v>599</v>
      </c>
      <c r="C372" s="82"/>
      <c r="D372" s="170"/>
      <c r="E372" s="170"/>
    </row>
    <row r="373" spans="1:5" x14ac:dyDescent="0.25">
      <c r="A373" s="69">
        <v>513311</v>
      </c>
      <c r="B373" s="42" t="s">
        <v>600</v>
      </c>
      <c r="C373" s="82"/>
      <c r="D373" s="170"/>
      <c r="E373" s="170"/>
    </row>
    <row r="374" spans="1:5" x14ac:dyDescent="0.25">
      <c r="A374" s="69">
        <v>513312</v>
      </c>
      <c r="B374" s="42" t="s">
        <v>601</v>
      </c>
      <c r="C374" s="82"/>
      <c r="D374" s="170"/>
      <c r="E374" s="170"/>
    </row>
    <row r="375" spans="1:5" x14ac:dyDescent="0.25">
      <c r="A375" s="69">
        <v>513313</v>
      </c>
      <c r="B375" s="42" t="s">
        <v>508</v>
      </c>
      <c r="C375" s="82"/>
      <c r="D375" s="170"/>
      <c r="E375" s="170"/>
    </row>
    <row r="376" spans="1:5" x14ac:dyDescent="0.25">
      <c r="A376" s="69">
        <v>513314</v>
      </c>
      <c r="B376" s="42" t="s">
        <v>602</v>
      </c>
      <c r="C376" s="82"/>
      <c r="D376" s="170"/>
      <c r="E376" s="170"/>
    </row>
    <row r="377" spans="1:5" x14ac:dyDescent="0.25">
      <c r="A377" s="69">
        <v>513315</v>
      </c>
      <c r="B377" s="42" t="s">
        <v>603</v>
      </c>
      <c r="C377" s="82"/>
      <c r="D377" s="170"/>
      <c r="E377" s="170"/>
    </row>
    <row r="378" spans="1:5" x14ac:dyDescent="0.25">
      <c r="A378" s="69">
        <v>513316</v>
      </c>
      <c r="B378" s="42" t="s">
        <v>604</v>
      </c>
      <c r="C378" s="82"/>
      <c r="D378" s="170"/>
      <c r="E378" s="170"/>
    </row>
    <row r="379" spans="1:5" x14ac:dyDescent="0.25">
      <c r="A379" s="68">
        <v>5134</v>
      </c>
      <c r="B379" s="39" t="s">
        <v>719</v>
      </c>
      <c r="C379" s="81"/>
      <c r="D379" s="168">
        <f>SUM(C380:C382)</f>
        <v>0</v>
      </c>
      <c r="E379" s="170"/>
    </row>
    <row r="380" spans="1:5" x14ac:dyDescent="0.25">
      <c r="A380" s="69">
        <v>513401</v>
      </c>
      <c r="B380" s="42" t="s">
        <v>546</v>
      </c>
      <c r="C380" s="82"/>
      <c r="D380" s="170"/>
      <c r="E380" s="170"/>
    </row>
    <row r="381" spans="1:5" x14ac:dyDescent="0.25">
      <c r="A381" s="69">
        <v>513402</v>
      </c>
      <c r="B381" s="42" t="s">
        <v>547</v>
      </c>
      <c r="C381" s="82"/>
      <c r="D381" s="170"/>
      <c r="E381" s="170"/>
    </row>
    <row r="382" spans="1:5" x14ac:dyDescent="0.25">
      <c r="A382" s="69">
        <v>513403</v>
      </c>
      <c r="B382" s="42" t="s">
        <v>548</v>
      </c>
      <c r="C382" s="82"/>
      <c r="D382" s="170"/>
      <c r="E382" s="170"/>
    </row>
    <row r="383" spans="1:5" x14ac:dyDescent="0.25">
      <c r="A383" s="68">
        <v>5136</v>
      </c>
      <c r="B383" s="39" t="s">
        <v>720</v>
      </c>
      <c r="C383" s="81"/>
      <c r="D383" s="168">
        <f>SUM(C384:C397)</f>
        <v>16729295</v>
      </c>
      <c r="E383" s="170"/>
    </row>
    <row r="384" spans="1:5" x14ac:dyDescent="0.25">
      <c r="A384" s="69">
        <v>513601</v>
      </c>
      <c r="B384" s="42" t="s">
        <v>280</v>
      </c>
      <c r="C384" s="82"/>
      <c r="D384" s="170"/>
      <c r="E384" s="170"/>
    </row>
    <row r="385" spans="1:5" x14ac:dyDescent="0.25">
      <c r="A385" s="69">
        <v>513602</v>
      </c>
      <c r="B385" s="42" t="s">
        <v>721</v>
      </c>
      <c r="C385" s="82"/>
      <c r="D385" s="170"/>
      <c r="E385" s="170"/>
    </row>
    <row r="386" spans="1:5" x14ac:dyDescent="0.25">
      <c r="A386" s="69">
        <v>513603</v>
      </c>
      <c r="B386" s="42" t="s">
        <v>722</v>
      </c>
      <c r="C386" s="82"/>
      <c r="D386" s="170"/>
      <c r="E386" s="170"/>
    </row>
    <row r="387" spans="1:5" x14ac:dyDescent="0.25">
      <c r="A387" s="69">
        <v>513604</v>
      </c>
      <c r="B387" s="42" t="s">
        <v>723</v>
      </c>
      <c r="C387" s="82">
        <f>1517339+800000</f>
        <v>2317339</v>
      </c>
      <c r="D387" s="170"/>
      <c r="E387" s="170"/>
    </row>
    <row r="388" spans="1:5" x14ac:dyDescent="0.25">
      <c r="A388" s="69">
        <v>513605</v>
      </c>
      <c r="B388" s="42" t="s">
        <v>587</v>
      </c>
      <c r="C388" s="82">
        <v>338200</v>
      </c>
      <c r="D388" s="170"/>
      <c r="E388" s="170"/>
    </row>
    <row r="389" spans="1:5" x14ac:dyDescent="0.25">
      <c r="A389" s="69">
        <v>513606</v>
      </c>
      <c r="B389" s="42" t="s">
        <v>724</v>
      </c>
      <c r="C389" s="82"/>
      <c r="D389" s="170"/>
      <c r="E389" s="170"/>
    </row>
    <row r="390" spans="1:5" x14ac:dyDescent="0.25">
      <c r="A390" s="69">
        <v>513607</v>
      </c>
      <c r="B390" s="42" t="s">
        <v>725</v>
      </c>
      <c r="C390" s="82"/>
      <c r="D390" s="170"/>
      <c r="E390" s="170"/>
    </row>
    <row r="391" spans="1:5" x14ac:dyDescent="0.25">
      <c r="A391" s="69">
        <v>513608</v>
      </c>
      <c r="B391" s="42" t="s">
        <v>726</v>
      </c>
      <c r="C391" s="82"/>
      <c r="D391" s="170"/>
      <c r="E391" s="170"/>
    </row>
    <row r="392" spans="1:5" x14ac:dyDescent="0.25">
      <c r="A392" s="69">
        <v>513609</v>
      </c>
      <c r="B392" s="42" t="s">
        <v>727</v>
      </c>
      <c r="C392" s="82"/>
      <c r="D392" s="170"/>
      <c r="E392" s="170"/>
    </row>
    <row r="393" spans="1:5" x14ac:dyDescent="0.25">
      <c r="A393" s="69">
        <v>513610</v>
      </c>
      <c r="B393" s="42" t="s">
        <v>728</v>
      </c>
      <c r="C393" s="82"/>
      <c r="D393" s="170"/>
      <c r="E393" s="170"/>
    </row>
    <row r="394" spans="1:5" x14ac:dyDescent="0.25">
      <c r="A394" s="69">
        <v>513611</v>
      </c>
      <c r="B394" s="42" t="s">
        <v>729</v>
      </c>
      <c r="C394" s="82"/>
      <c r="D394" s="170"/>
      <c r="E394" s="170"/>
    </row>
    <row r="395" spans="1:5" x14ac:dyDescent="0.25">
      <c r="A395" s="69">
        <v>513612</v>
      </c>
      <c r="B395" s="42" t="s">
        <v>730</v>
      </c>
      <c r="C395" s="82"/>
      <c r="D395" s="170"/>
      <c r="E395" s="170"/>
    </row>
    <row r="396" spans="1:5" x14ac:dyDescent="0.25">
      <c r="A396" s="69">
        <v>513613</v>
      </c>
      <c r="B396" s="42" t="s">
        <v>731</v>
      </c>
      <c r="C396" s="82"/>
      <c r="D396" s="170"/>
      <c r="E396" s="170"/>
    </row>
    <row r="397" spans="1:5" x14ac:dyDescent="0.25">
      <c r="A397" s="69">
        <v>513614</v>
      </c>
      <c r="B397" s="42" t="s">
        <v>732</v>
      </c>
      <c r="C397" s="82">
        <f>73756+500000+13500000</f>
        <v>14073756</v>
      </c>
      <c r="D397" s="170"/>
      <c r="E397" s="170"/>
    </row>
    <row r="398" spans="1:5" x14ac:dyDescent="0.25">
      <c r="A398" s="67">
        <v>52</v>
      </c>
      <c r="B398" s="36" t="s">
        <v>733</v>
      </c>
      <c r="C398" s="80"/>
      <c r="D398" s="167"/>
      <c r="E398" s="167">
        <f>SUM(D399:D648)</f>
        <v>0</v>
      </c>
    </row>
    <row r="399" spans="1:5" x14ac:dyDescent="0.25">
      <c r="A399" s="68">
        <v>5201</v>
      </c>
      <c r="B399" s="39" t="s">
        <v>2124</v>
      </c>
      <c r="C399" s="81"/>
      <c r="D399" s="168">
        <f>SUM(C400:C411)</f>
        <v>0</v>
      </c>
      <c r="E399" s="170"/>
    </row>
    <row r="400" spans="1:5" x14ac:dyDescent="0.25">
      <c r="A400" s="69">
        <v>520101</v>
      </c>
      <c r="B400" s="42" t="s">
        <v>607</v>
      </c>
      <c r="C400" s="82"/>
      <c r="D400" s="170"/>
      <c r="E400" s="170"/>
    </row>
    <row r="401" spans="1:5" x14ac:dyDescent="0.25">
      <c r="A401" s="69">
        <v>520102</v>
      </c>
      <c r="B401" s="42" t="s">
        <v>608</v>
      </c>
      <c r="C401" s="82"/>
      <c r="D401" s="170"/>
      <c r="E401" s="170"/>
    </row>
    <row r="402" spans="1:5" x14ac:dyDescent="0.25">
      <c r="A402" s="69">
        <v>520103</v>
      </c>
      <c r="B402" s="42" t="s">
        <v>734</v>
      </c>
      <c r="C402" s="82"/>
      <c r="D402" s="170"/>
      <c r="E402" s="170"/>
    </row>
    <row r="403" spans="1:5" x14ac:dyDescent="0.25">
      <c r="A403" s="69">
        <v>520104</v>
      </c>
      <c r="B403" s="42" t="s">
        <v>610</v>
      </c>
      <c r="C403" s="82"/>
      <c r="D403" s="170"/>
      <c r="E403" s="170"/>
    </row>
    <row r="404" spans="1:5" x14ac:dyDescent="0.25">
      <c r="A404" s="69">
        <v>520105</v>
      </c>
      <c r="B404" s="42" t="s">
        <v>611</v>
      </c>
      <c r="C404" s="82"/>
      <c r="D404" s="170"/>
      <c r="E404" s="170"/>
    </row>
    <row r="405" spans="1:5" x14ac:dyDescent="0.25">
      <c r="A405" s="69">
        <v>520106</v>
      </c>
      <c r="B405" s="42" t="s">
        <v>612</v>
      </c>
      <c r="C405" s="82"/>
      <c r="D405" s="170"/>
      <c r="E405" s="170"/>
    </row>
    <row r="406" spans="1:5" x14ac:dyDescent="0.25">
      <c r="A406" s="69">
        <v>520107</v>
      </c>
      <c r="B406" s="42" t="s">
        <v>613</v>
      </c>
      <c r="C406" s="82"/>
      <c r="D406" s="170"/>
      <c r="E406" s="170"/>
    </row>
    <row r="407" spans="1:5" x14ac:dyDescent="0.25">
      <c r="A407" s="69">
        <v>520108</v>
      </c>
      <c r="B407" s="42" t="s">
        <v>614</v>
      </c>
      <c r="C407" s="82"/>
      <c r="D407" s="170"/>
      <c r="E407" s="170"/>
    </row>
    <row r="408" spans="1:5" x14ac:dyDescent="0.25">
      <c r="A408" s="69">
        <v>520109</v>
      </c>
      <c r="B408" s="42" t="s">
        <v>358</v>
      </c>
      <c r="C408" s="82"/>
      <c r="D408" s="170"/>
      <c r="E408" s="170"/>
    </row>
    <row r="409" spans="1:5" x14ac:dyDescent="0.25">
      <c r="A409" s="69">
        <v>520110</v>
      </c>
      <c r="B409" s="42" t="s">
        <v>615</v>
      </c>
      <c r="C409" s="82"/>
      <c r="D409" s="170"/>
      <c r="E409" s="170"/>
    </row>
    <row r="410" spans="1:5" x14ac:dyDescent="0.25">
      <c r="A410" s="69">
        <v>520111</v>
      </c>
      <c r="B410" s="42" t="s">
        <v>616</v>
      </c>
      <c r="C410" s="82"/>
      <c r="D410" s="170"/>
      <c r="E410" s="170"/>
    </row>
    <row r="411" spans="1:5" x14ac:dyDescent="0.25">
      <c r="A411" s="69">
        <v>520112</v>
      </c>
      <c r="B411" s="42" t="s">
        <v>617</v>
      </c>
      <c r="C411" s="82"/>
      <c r="D411" s="170"/>
      <c r="E411" s="170"/>
    </row>
    <row r="412" spans="1:5" x14ac:dyDescent="0.25">
      <c r="A412" s="68">
        <v>5202</v>
      </c>
      <c r="B412" s="39" t="s">
        <v>618</v>
      </c>
      <c r="C412" s="81"/>
      <c r="D412" s="168">
        <f>SUM(C413:C419)</f>
        <v>0</v>
      </c>
      <c r="E412" s="170"/>
    </row>
    <row r="413" spans="1:5" x14ac:dyDescent="0.25">
      <c r="A413" s="69">
        <v>520201</v>
      </c>
      <c r="B413" s="42" t="s">
        <v>619</v>
      </c>
      <c r="C413" s="82"/>
      <c r="D413" s="170"/>
      <c r="E413" s="170"/>
    </row>
    <row r="414" spans="1:5" x14ac:dyDescent="0.25">
      <c r="A414" s="69">
        <v>520202</v>
      </c>
      <c r="B414" s="42" t="s">
        <v>620</v>
      </c>
      <c r="C414" s="82"/>
      <c r="D414" s="170"/>
      <c r="E414" s="170"/>
    </row>
    <row r="415" spans="1:5" x14ac:dyDescent="0.25">
      <c r="A415" s="69">
        <v>520203</v>
      </c>
      <c r="B415" s="42" t="s">
        <v>621</v>
      </c>
      <c r="C415" s="82"/>
      <c r="D415" s="170"/>
      <c r="E415" s="170"/>
    </row>
    <row r="416" spans="1:5" x14ac:dyDescent="0.25">
      <c r="A416" s="69">
        <v>520204</v>
      </c>
      <c r="B416" s="42" t="s">
        <v>622</v>
      </c>
      <c r="C416" s="82"/>
      <c r="D416" s="170"/>
      <c r="E416" s="170"/>
    </row>
    <row r="417" spans="1:5" x14ac:dyDescent="0.25">
      <c r="A417" s="69">
        <v>520205</v>
      </c>
      <c r="B417" s="42" t="s">
        <v>623</v>
      </c>
      <c r="C417" s="82"/>
      <c r="D417" s="170"/>
      <c r="E417" s="170"/>
    </row>
    <row r="418" spans="1:5" x14ac:dyDescent="0.25">
      <c r="A418" s="69">
        <v>520206</v>
      </c>
      <c r="B418" s="42" t="s">
        <v>2132</v>
      </c>
      <c r="C418" s="82"/>
      <c r="D418" s="170"/>
      <c r="E418" s="170"/>
    </row>
    <row r="419" spans="1:5" x14ac:dyDescent="0.25">
      <c r="A419" s="69">
        <v>520207</v>
      </c>
      <c r="B419" s="42" t="s">
        <v>2126</v>
      </c>
      <c r="C419" s="82"/>
      <c r="D419" s="170"/>
      <c r="E419" s="170"/>
    </row>
    <row r="420" spans="1:5" x14ac:dyDescent="0.25">
      <c r="A420" s="68">
        <v>5203</v>
      </c>
      <c r="B420" s="39" t="s">
        <v>624</v>
      </c>
      <c r="C420" s="81"/>
      <c r="D420" s="168">
        <f>SUM(C421:C428)</f>
        <v>0</v>
      </c>
      <c r="E420" s="170"/>
    </row>
    <row r="421" spans="1:5" x14ac:dyDescent="0.25">
      <c r="A421" s="69">
        <v>520301</v>
      </c>
      <c r="B421" s="42" t="s">
        <v>625</v>
      </c>
      <c r="C421" s="82"/>
      <c r="D421" s="170"/>
      <c r="E421" s="170"/>
    </row>
    <row r="422" spans="1:5" x14ac:dyDescent="0.25">
      <c r="A422" s="69">
        <v>520302</v>
      </c>
      <c r="B422" s="42" t="s">
        <v>626</v>
      </c>
      <c r="C422" s="82"/>
      <c r="D422" s="170"/>
      <c r="E422" s="170"/>
    </row>
    <row r="423" spans="1:5" x14ac:dyDescent="0.25">
      <c r="A423" s="69">
        <v>520303</v>
      </c>
      <c r="B423" s="42" t="s">
        <v>627</v>
      </c>
      <c r="C423" s="82"/>
      <c r="D423" s="170"/>
      <c r="E423" s="170"/>
    </row>
    <row r="424" spans="1:5" x14ac:dyDescent="0.25">
      <c r="A424" s="69">
        <v>520304</v>
      </c>
      <c r="B424" s="42" t="s">
        <v>628</v>
      </c>
      <c r="C424" s="82"/>
      <c r="D424" s="170"/>
      <c r="E424" s="170"/>
    </row>
    <row r="425" spans="1:5" x14ac:dyDescent="0.25">
      <c r="A425" s="69">
        <v>520305</v>
      </c>
      <c r="B425" s="42" t="s">
        <v>629</v>
      </c>
      <c r="C425" s="82"/>
      <c r="D425" s="170"/>
      <c r="E425" s="170"/>
    </row>
    <row r="426" spans="1:5" x14ac:dyDescent="0.25">
      <c r="A426" s="69">
        <v>520306</v>
      </c>
      <c r="B426" s="42" t="s">
        <v>630</v>
      </c>
      <c r="C426" s="82"/>
      <c r="D426" s="170"/>
      <c r="E426" s="170"/>
    </row>
    <row r="427" spans="1:5" x14ac:dyDescent="0.25">
      <c r="A427" s="69">
        <v>520307</v>
      </c>
      <c r="B427" s="42" t="s">
        <v>631</v>
      </c>
      <c r="C427" s="82"/>
      <c r="D427" s="170"/>
      <c r="E427" s="170"/>
    </row>
    <row r="428" spans="1:5" x14ac:dyDescent="0.25">
      <c r="A428" s="69">
        <v>520308</v>
      </c>
      <c r="B428" s="42" t="s">
        <v>632</v>
      </c>
      <c r="C428" s="82"/>
      <c r="D428" s="170"/>
      <c r="E428" s="170"/>
    </row>
    <row r="429" spans="1:5" x14ac:dyDescent="0.25">
      <c r="A429" s="68">
        <v>5204</v>
      </c>
      <c r="B429" s="39" t="s">
        <v>633</v>
      </c>
      <c r="C429" s="81"/>
      <c r="D429" s="168">
        <f>SUM(C430:C431)</f>
        <v>0</v>
      </c>
      <c r="E429" s="170"/>
    </row>
    <row r="430" spans="1:5" x14ac:dyDescent="0.25">
      <c r="A430" s="69">
        <v>520401</v>
      </c>
      <c r="B430" s="42" t="s">
        <v>634</v>
      </c>
      <c r="C430" s="82"/>
      <c r="D430" s="170"/>
      <c r="E430" s="170"/>
    </row>
    <row r="431" spans="1:5" x14ac:dyDescent="0.25">
      <c r="A431" s="69">
        <v>520402</v>
      </c>
      <c r="B431" s="42" t="s">
        <v>635</v>
      </c>
      <c r="C431" s="82"/>
      <c r="D431" s="170"/>
      <c r="E431" s="170"/>
    </row>
    <row r="432" spans="1:5" x14ac:dyDescent="0.25">
      <c r="A432" s="68">
        <v>5205</v>
      </c>
      <c r="B432" s="39" t="s">
        <v>636</v>
      </c>
      <c r="C432" s="81"/>
      <c r="D432" s="168">
        <f>SUM(C433:C439)</f>
        <v>0</v>
      </c>
      <c r="E432" s="170"/>
    </row>
    <row r="433" spans="1:5" x14ac:dyDescent="0.25">
      <c r="A433" s="69">
        <v>520501</v>
      </c>
      <c r="B433" s="42" t="s">
        <v>637</v>
      </c>
      <c r="C433" s="82"/>
      <c r="D433" s="170"/>
      <c r="E433" s="170"/>
    </row>
    <row r="434" spans="1:5" x14ac:dyDescent="0.25">
      <c r="A434" s="69">
        <v>520502</v>
      </c>
      <c r="B434" s="42" t="s">
        <v>353</v>
      </c>
      <c r="C434" s="82"/>
      <c r="D434" s="170"/>
      <c r="E434" s="170"/>
    </row>
    <row r="435" spans="1:5" x14ac:dyDescent="0.25">
      <c r="A435" s="69">
        <v>520503</v>
      </c>
      <c r="B435" s="42" t="s">
        <v>354</v>
      </c>
      <c r="C435" s="82"/>
      <c r="D435" s="170"/>
      <c r="E435" s="170"/>
    </row>
    <row r="436" spans="1:5" x14ac:dyDescent="0.25">
      <c r="A436" s="69">
        <v>520504</v>
      </c>
      <c r="B436" s="42" t="s">
        <v>638</v>
      </c>
      <c r="C436" s="82"/>
      <c r="D436" s="170"/>
      <c r="E436" s="170"/>
    </row>
    <row r="437" spans="1:5" x14ac:dyDescent="0.25">
      <c r="A437" s="69">
        <v>520505</v>
      </c>
      <c r="B437" s="42" t="s">
        <v>356</v>
      </c>
      <c r="C437" s="82"/>
      <c r="D437" s="170"/>
      <c r="E437" s="170"/>
    </row>
    <row r="438" spans="1:5" x14ac:dyDescent="0.25">
      <c r="A438" s="69">
        <v>520506</v>
      </c>
      <c r="B438" s="42" t="s">
        <v>359</v>
      </c>
      <c r="C438" s="82"/>
      <c r="D438" s="170"/>
      <c r="E438" s="170"/>
    </row>
    <row r="439" spans="1:5" x14ac:dyDescent="0.25">
      <c r="A439" s="69">
        <v>520507</v>
      </c>
      <c r="B439" s="42" t="s">
        <v>639</v>
      </c>
      <c r="C439" s="82"/>
      <c r="D439" s="170"/>
      <c r="E439" s="170"/>
    </row>
    <row r="440" spans="1:5" x14ac:dyDescent="0.25">
      <c r="A440" s="68">
        <v>5206</v>
      </c>
      <c r="B440" s="39" t="s">
        <v>640</v>
      </c>
      <c r="C440" s="81"/>
      <c r="D440" s="168">
        <f>SUM(C441:C448)</f>
        <v>0</v>
      </c>
      <c r="E440" s="170"/>
    </row>
    <row r="441" spans="1:5" x14ac:dyDescent="0.25">
      <c r="A441" s="69">
        <v>520601</v>
      </c>
      <c r="B441" s="42" t="s">
        <v>82</v>
      </c>
      <c r="C441" s="82"/>
      <c r="D441" s="170"/>
      <c r="E441" s="170"/>
    </row>
    <row r="442" spans="1:5" x14ac:dyDescent="0.25">
      <c r="A442" s="69">
        <v>520602</v>
      </c>
      <c r="B442" s="42" t="s">
        <v>641</v>
      </c>
      <c r="C442" s="82"/>
      <c r="D442" s="170"/>
      <c r="E442" s="170"/>
    </row>
    <row r="443" spans="1:5" x14ac:dyDescent="0.25">
      <c r="A443" s="69">
        <v>520603</v>
      </c>
      <c r="B443" s="42" t="s">
        <v>642</v>
      </c>
      <c r="C443" s="82"/>
      <c r="D443" s="170"/>
      <c r="E443" s="170"/>
    </row>
    <row r="444" spans="1:5" x14ac:dyDescent="0.25">
      <c r="A444" s="69">
        <v>520604</v>
      </c>
      <c r="B444" s="42" t="s">
        <v>364</v>
      </c>
      <c r="C444" s="82"/>
      <c r="D444" s="170"/>
      <c r="E444" s="170"/>
    </row>
    <row r="445" spans="1:5" x14ac:dyDescent="0.25">
      <c r="A445" s="69">
        <v>520605</v>
      </c>
      <c r="B445" s="42" t="s">
        <v>643</v>
      </c>
      <c r="C445" s="82"/>
      <c r="D445" s="170"/>
      <c r="E445" s="170"/>
    </row>
    <row r="446" spans="1:5" x14ac:dyDescent="0.25">
      <c r="A446" s="69">
        <v>520606</v>
      </c>
      <c r="B446" s="42" t="s">
        <v>365</v>
      </c>
      <c r="C446" s="82"/>
      <c r="D446" s="170"/>
      <c r="E446" s="170"/>
    </row>
    <row r="447" spans="1:5" x14ac:dyDescent="0.25">
      <c r="A447" s="69">
        <v>520607</v>
      </c>
      <c r="B447" s="42" t="s">
        <v>644</v>
      </c>
      <c r="C447" s="82"/>
      <c r="D447" s="170"/>
      <c r="E447" s="170"/>
    </row>
    <row r="448" spans="1:5" x14ac:dyDescent="0.25">
      <c r="A448" s="69">
        <v>520608</v>
      </c>
      <c r="B448" s="42" t="s">
        <v>645</v>
      </c>
      <c r="C448" s="82"/>
      <c r="D448" s="170"/>
      <c r="E448" s="170"/>
    </row>
    <row r="449" spans="1:5" x14ac:dyDescent="0.25">
      <c r="A449" s="68">
        <v>5207</v>
      </c>
      <c r="B449" s="39" t="s">
        <v>646</v>
      </c>
      <c r="C449" s="81"/>
      <c r="D449" s="168">
        <f>SUM(C450:C457)</f>
        <v>0</v>
      </c>
      <c r="E449" s="170"/>
    </row>
    <row r="450" spans="1:5" x14ac:dyDescent="0.25">
      <c r="A450" s="69">
        <v>520701</v>
      </c>
      <c r="B450" s="42" t="s">
        <v>647</v>
      </c>
      <c r="C450" s="82"/>
      <c r="D450" s="170"/>
      <c r="E450" s="170"/>
    </row>
    <row r="451" spans="1:5" x14ac:dyDescent="0.25">
      <c r="A451" s="69">
        <v>520702</v>
      </c>
      <c r="B451" s="42" t="s">
        <v>648</v>
      </c>
      <c r="C451" s="82"/>
      <c r="D451" s="170"/>
      <c r="E451" s="170"/>
    </row>
    <row r="452" spans="1:5" x14ac:dyDescent="0.25">
      <c r="A452" s="69">
        <v>520703</v>
      </c>
      <c r="B452" s="42" t="s">
        <v>649</v>
      </c>
      <c r="C452" s="82"/>
      <c r="D452" s="170"/>
      <c r="E452" s="170"/>
    </row>
    <row r="453" spans="1:5" x14ac:dyDescent="0.25">
      <c r="A453" s="69">
        <v>520704</v>
      </c>
      <c r="B453" s="42" t="s">
        <v>650</v>
      </c>
      <c r="C453" s="82"/>
      <c r="D453" s="170"/>
      <c r="E453" s="170"/>
    </row>
    <row r="454" spans="1:5" x14ac:dyDescent="0.25">
      <c r="A454" s="69">
        <v>520705</v>
      </c>
      <c r="B454" s="42" t="s">
        <v>651</v>
      </c>
      <c r="C454" s="82"/>
      <c r="D454" s="170"/>
      <c r="E454" s="170"/>
    </row>
    <row r="455" spans="1:5" x14ac:dyDescent="0.25">
      <c r="A455" s="69">
        <v>520706</v>
      </c>
      <c r="B455" s="42" t="s">
        <v>652</v>
      </c>
      <c r="C455" s="82"/>
      <c r="D455" s="170"/>
      <c r="E455" s="170"/>
    </row>
    <row r="456" spans="1:5" x14ac:dyDescent="0.25">
      <c r="A456" s="69">
        <v>520707</v>
      </c>
      <c r="B456" s="42" t="s">
        <v>653</v>
      </c>
      <c r="C456" s="82"/>
      <c r="D456" s="170"/>
      <c r="E456" s="170"/>
    </row>
    <row r="457" spans="1:5" x14ac:dyDescent="0.25">
      <c r="A457" s="69">
        <v>520708</v>
      </c>
      <c r="B457" s="42" t="s">
        <v>542</v>
      </c>
      <c r="C457" s="82"/>
      <c r="D457" s="170"/>
      <c r="E457" s="170"/>
    </row>
    <row r="458" spans="1:5" x14ac:dyDescent="0.25">
      <c r="A458" s="68">
        <v>5208</v>
      </c>
      <c r="B458" s="39" t="s">
        <v>654</v>
      </c>
      <c r="C458" s="81"/>
      <c r="D458" s="168">
        <f>SUM(C459:C469)</f>
        <v>0</v>
      </c>
      <c r="E458" s="170"/>
    </row>
    <row r="459" spans="1:5" x14ac:dyDescent="0.25">
      <c r="A459" s="69">
        <v>520801</v>
      </c>
      <c r="B459" s="42" t="s">
        <v>655</v>
      </c>
      <c r="C459" s="82"/>
      <c r="D459" s="170"/>
      <c r="E459" s="170"/>
    </row>
    <row r="460" spans="1:5" x14ac:dyDescent="0.25">
      <c r="A460" s="69">
        <v>520802</v>
      </c>
      <c r="B460" s="42" t="s">
        <v>656</v>
      </c>
      <c r="C460" s="82"/>
      <c r="D460" s="170"/>
      <c r="E460" s="170"/>
    </row>
    <row r="461" spans="1:5" x14ac:dyDescent="0.25">
      <c r="A461" s="69">
        <v>520803</v>
      </c>
      <c r="B461" s="42" t="s">
        <v>330</v>
      </c>
      <c r="C461" s="82"/>
      <c r="D461" s="170"/>
      <c r="E461" s="170"/>
    </row>
    <row r="462" spans="1:5" x14ac:dyDescent="0.25">
      <c r="A462" s="69">
        <v>520804</v>
      </c>
      <c r="B462" s="42" t="s">
        <v>657</v>
      </c>
      <c r="C462" s="82"/>
      <c r="D462" s="170"/>
      <c r="E462" s="170"/>
    </row>
    <row r="463" spans="1:5" x14ac:dyDescent="0.25">
      <c r="A463" s="69">
        <v>520805</v>
      </c>
      <c r="B463" s="42" t="s">
        <v>658</v>
      </c>
      <c r="C463" s="82"/>
      <c r="D463" s="170"/>
      <c r="E463" s="170"/>
    </row>
    <row r="464" spans="1:5" x14ac:dyDescent="0.25">
      <c r="A464" s="69">
        <v>520806</v>
      </c>
      <c r="B464" s="42" t="s">
        <v>386</v>
      </c>
      <c r="C464" s="82"/>
      <c r="D464" s="170"/>
      <c r="E464" s="170"/>
    </row>
    <row r="465" spans="1:5" x14ac:dyDescent="0.25">
      <c r="A465" s="69">
        <v>520807</v>
      </c>
      <c r="B465" s="42" t="s">
        <v>387</v>
      </c>
      <c r="C465" s="82"/>
      <c r="D465" s="170"/>
      <c r="E465" s="170"/>
    </row>
    <row r="466" spans="1:5" x14ac:dyDescent="0.25">
      <c r="A466" s="69">
        <v>520808</v>
      </c>
      <c r="B466" s="42" t="s">
        <v>659</v>
      </c>
      <c r="C466" s="82"/>
      <c r="D466" s="170"/>
      <c r="E466" s="170"/>
    </row>
    <row r="467" spans="1:5" x14ac:dyDescent="0.25">
      <c r="A467" s="69">
        <v>520809</v>
      </c>
      <c r="B467" s="42" t="s">
        <v>660</v>
      </c>
      <c r="C467" s="82"/>
      <c r="D467" s="170"/>
      <c r="E467" s="170"/>
    </row>
    <row r="468" spans="1:5" x14ac:dyDescent="0.25">
      <c r="A468" s="69">
        <v>520810</v>
      </c>
      <c r="B468" s="42" t="s">
        <v>661</v>
      </c>
      <c r="C468" s="82"/>
      <c r="D468" s="170"/>
      <c r="E468" s="170"/>
    </row>
    <row r="469" spans="1:5" x14ac:dyDescent="0.25">
      <c r="A469" s="69">
        <v>520812</v>
      </c>
      <c r="B469" s="42" t="s">
        <v>338</v>
      </c>
      <c r="C469" s="82"/>
      <c r="D469" s="170"/>
      <c r="E469" s="170"/>
    </row>
    <row r="470" spans="1:5" x14ac:dyDescent="0.25">
      <c r="A470" s="68">
        <v>5209</v>
      </c>
      <c r="B470" s="39" t="s">
        <v>535</v>
      </c>
      <c r="C470" s="81"/>
      <c r="D470" s="168">
        <f>SUM(C471:C478)</f>
        <v>0</v>
      </c>
      <c r="E470" s="170"/>
    </row>
    <row r="471" spans="1:5" x14ac:dyDescent="0.25">
      <c r="A471" s="69">
        <v>520901</v>
      </c>
      <c r="B471" s="42" t="s">
        <v>58</v>
      </c>
      <c r="C471" s="82"/>
      <c r="D471" s="170"/>
      <c r="E471" s="170"/>
    </row>
    <row r="472" spans="1:5" x14ac:dyDescent="0.25">
      <c r="A472" s="69">
        <v>520902</v>
      </c>
      <c r="B472" s="42" t="s">
        <v>59</v>
      </c>
      <c r="C472" s="82"/>
      <c r="D472" s="170"/>
      <c r="E472" s="170"/>
    </row>
    <row r="473" spans="1:5" x14ac:dyDescent="0.25">
      <c r="A473" s="69">
        <v>520903</v>
      </c>
      <c r="B473" s="42" t="s">
        <v>60</v>
      </c>
      <c r="C473" s="82"/>
      <c r="D473" s="170"/>
      <c r="E473" s="170"/>
    </row>
    <row r="474" spans="1:5" x14ac:dyDescent="0.25">
      <c r="A474" s="69">
        <v>520904</v>
      </c>
      <c r="B474" s="42" t="s">
        <v>390</v>
      </c>
      <c r="C474" s="82"/>
      <c r="D474" s="170"/>
      <c r="E474" s="170"/>
    </row>
    <row r="475" spans="1:5" x14ac:dyDescent="0.25">
      <c r="A475" s="69">
        <v>520905</v>
      </c>
      <c r="B475" s="42" t="s">
        <v>61</v>
      </c>
      <c r="C475" s="82"/>
      <c r="D475" s="170"/>
      <c r="E475" s="170"/>
    </row>
    <row r="476" spans="1:5" x14ac:dyDescent="0.25">
      <c r="A476" s="69">
        <v>520906</v>
      </c>
      <c r="B476" s="42" t="s">
        <v>62</v>
      </c>
      <c r="C476" s="82"/>
      <c r="D476" s="170"/>
      <c r="E476" s="170"/>
    </row>
    <row r="477" spans="1:5" x14ac:dyDescent="0.25">
      <c r="A477" s="69">
        <v>520907</v>
      </c>
      <c r="B477" s="42" t="s">
        <v>63</v>
      </c>
      <c r="C477" s="82"/>
      <c r="D477" s="170"/>
      <c r="E477" s="170"/>
    </row>
    <row r="478" spans="1:5" x14ac:dyDescent="0.25">
      <c r="A478" s="69">
        <v>520908</v>
      </c>
      <c r="B478" s="42" t="s">
        <v>64</v>
      </c>
      <c r="C478" s="82"/>
      <c r="D478" s="170"/>
      <c r="E478" s="170"/>
    </row>
    <row r="479" spans="1:5" x14ac:dyDescent="0.25">
      <c r="A479" s="68">
        <v>5210</v>
      </c>
      <c r="B479" s="39" t="s">
        <v>536</v>
      </c>
      <c r="C479" s="81"/>
      <c r="D479" s="168">
        <f>SUM(C480:C487)</f>
        <v>0</v>
      </c>
      <c r="E479" s="170"/>
    </row>
    <row r="480" spans="1:5" x14ac:dyDescent="0.25">
      <c r="A480" s="69">
        <v>521001</v>
      </c>
      <c r="B480" s="42" t="s">
        <v>58</v>
      </c>
      <c r="C480" s="82"/>
      <c r="D480" s="170"/>
      <c r="E480" s="170"/>
    </row>
    <row r="481" spans="1:5" x14ac:dyDescent="0.25">
      <c r="A481" s="69">
        <v>521002</v>
      </c>
      <c r="B481" s="42" t="s">
        <v>59</v>
      </c>
      <c r="C481" s="82"/>
      <c r="D481" s="170"/>
      <c r="E481" s="170"/>
    </row>
    <row r="482" spans="1:5" x14ac:dyDescent="0.25">
      <c r="A482" s="69">
        <v>521003</v>
      </c>
      <c r="B482" s="42" t="s">
        <v>60</v>
      </c>
      <c r="C482" s="82"/>
      <c r="D482" s="170"/>
      <c r="E482" s="170"/>
    </row>
    <row r="483" spans="1:5" x14ac:dyDescent="0.25">
      <c r="A483" s="69">
        <v>521004</v>
      </c>
      <c r="B483" s="42" t="s">
        <v>390</v>
      </c>
      <c r="C483" s="82"/>
      <c r="D483" s="170"/>
      <c r="E483" s="170"/>
    </row>
    <row r="484" spans="1:5" x14ac:dyDescent="0.25">
      <c r="A484" s="69">
        <v>521005</v>
      </c>
      <c r="B484" s="42" t="s">
        <v>61</v>
      </c>
      <c r="C484" s="82"/>
      <c r="D484" s="170"/>
      <c r="E484" s="170"/>
    </row>
    <row r="485" spans="1:5" x14ac:dyDescent="0.25">
      <c r="A485" s="69">
        <v>521006</v>
      </c>
      <c r="B485" s="42" t="s">
        <v>62</v>
      </c>
      <c r="C485" s="82"/>
      <c r="D485" s="170"/>
      <c r="E485" s="170"/>
    </row>
    <row r="486" spans="1:5" x14ac:dyDescent="0.25">
      <c r="A486" s="69">
        <v>521007</v>
      </c>
      <c r="B486" s="42" t="s">
        <v>63</v>
      </c>
      <c r="C486" s="82"/>
      <c r="D486" s="170"/>
      <c r="E486" s="170"/>
    </row>
    <row r="487" spans="1:5" x14ac:dyDescent="0.25">
      <c r="A487" s="69">
        <v>521008</v>
      </c>
      <c r="B487" s="42" t="s">
        <v>64</v>
      </c>
      <c r="C487" s="82"/>
      <c r="D487" s="170"/>
      <c r="E487" s="170"/>
    </row>
    <row r="488" spans="1:5" x14ac:dyDescent="0.25">
      <c r="A488" s="68">
        <v>5211</v>
      </c>
      <c r="B488" s="39" t="s">
        <v>662</v>
      </c>
      <c r="C488" s="81"/>
      <c r="D488" s="168">
        <f>SUM(C489:C491)</f>
        <v>0</v>
      </c>
      <c r="E488" s="170"/>
    </row>
    <row r="489" spans="1:5" x14ac:dyDescent="0.25">
      <c r="A489" s="69">
        <v>521101</v>
      </c>
      <c r="B489" s="42" t="s">
        <v>663</v>
      </c>
      <c r="C489" s="82"/>
      <c r="D489" s="170"/>
      <c r="E489" s="170"/>
    </row>
    <row r="490" spans="1:5" x14ac:dyDescent="0.25">
      <c r="A490" s="69">
        <v>521102</v>
      </c>
      <c r="B490" s="42" t="s">
        <v>664</v>
      </c>
      <c r="C490" s="82"/>
      <c r="D490" s="170"/>
      <c r="E490" s="170"/>
    </row>
    <row r="491" spans="1:5" x14ac:dyDescent="0.25">
      <c r="A491" s="69">
        <v>521103</v>
      </c>
      <c r="B491" s="42" t="s">
        <v>665</v>
      </c>
      <c r="C491" s="82"/>
      <c r="D491" s="170"/>
      <c r="E491" s="170"/>
    </row>
    <row r="492" spans="1:5" x14ac:dyDescent="0.25">
      <c r="A492" s="68">
        <v>5212</v>
      </c>
      <c r="B492" s="39" t="s">
        <v>285</v>
      </c>
      <c r="C492" s="81"/>
      <c r="D492" s="168">
        <f>SUM(C493:C508)</f>
        <v>0</v>
      </c>
      <c r="E492" s="170"/>
    </row>
    <row r="493" spans="1:5" x14ac:dyDescent="0.25">
      <c r="A493" s="69">
        <v>521201</v>
      </c>
      <c r="B493" s="42" t="s">
        <v>666</v>
      </c>
      <c r="C493" s="82"/>
      <c r="D493" s="170"/>
      <c r="E493" s="170"/>
    </row>
    <row r="494" spans="1:5" x14ac:dyDescent="0.25">
      <c r="A494" s="69">
        <v>521202</v>
      </c>
      <c r="B494" s="42" t="s">
        <v>667</v>
      </c>
      <c r="C494" s="82"/>
      <c r="D494" s="170"/>
      <c r="E494" s="170"/>
    </row>
    <row r="495" spans="1:5" x14ac:dyDescent="0.25">
      <c r="A495" s="69">
        <v>521203</v>
      </c>
      <c r="B495" s="42" t="s">
        <v>668</v>
      </c>
      <c r="C495" s="82"/>
      <c r="D495" s="170"/>
      <c r="E495" s="170"/>
    </row>
    <row r="496" spans="1:5" x14ac:dyDescent="0.25">
      <c r="A496" s="69">
        <v>521204</v>
      </c>
      <c r="B496" s="42" t="s">
        <v>669</v>
      </c>
      <c r="C496" s="82"/>
      <c r="D496" s="170"/>
      <c r="E496" s="170"/>
    </row>
    <row r="497" spans="1:5" x14ac:dyDescent="0.25">
      <c r="A497" s="69">
        <v>521205</v>
      </c>
      <c r="B497" s="42" t="s">
        <v>670</v>
      </c>
      <c r="C497" s="82"/>
      <c r="D497" s="170"/>
      <c r="E497" s="170"/>
    </row>
    <row r="498" spans="1:5" x14ac:dyDescent="0.25">
      <c r="A498" s="69">
        <v>521206</v>
      </c>
      <c r="B498" s="42" t="s">
        <v>671</v>
      </c>
      <c r="C498" s="82"/>
      <c r="D498" s="170"/>
      <c r="E498" s="170"/>
    </row>
    <row r="499" spans="1:5" x14ac:dyDescent="0.25">
      <c r="A499" s="69">
        <v>521207</v>
      </c>
      <c r="B499" s="42" t="s">
        <v>63</v>
      </c>
      <c r="C499" s="82"/>
      <c r="D499" s="170"/>
      <c r="E499" s="170"/>
    </row>
    <row r="500" spans="1:5" x14ac:dyDescent="0.25">
      <c r="A500" s="69">
        <v>521208</v>
      </c>
      <c r="B500" s="42" t="s">
        <v>214</v>
      </c>
      <c r="C500" s="82"/>
      <c r="D500" s="170"/>
      <c r="E500" s="170"/>
    </row>
    <row r="501" spans="1:5" x14ac:dyDescent="0.25">
      <c r="A501" s="69">
        <v>521209</v>
      </c>
      <c r="B501" s="42" t="s">
        <v>391</v>
      </c>
      <c r="C501" s="82"/>
      <c r="D501" s="170"/>
      <c r="E501" s="170"/>
    </row>
    <row r="502" spans="1:5" x14ac:dyDescent="0.25">
      <c r="A502" s="69">
        <v>521210</v>
      </c>
      <c r="B502" s="42" t="s">
        <v>672</v>
      </c>
      <c r="C502" s="82"/>
      <c r="D502" s="170"/>
      <c r="E502" s="170"/>
    </row>
    <row r="503" spans="1:5" x14ac:dyDescent="0.25">
      <c r="A503" s="69">
        <v>521211</v>
      </c>
      <c r="B503" s="42" t="s">
        <v>673</v>
      </c>
      <c r="C503" s="82"/>
      <c r="D503" s="170"/>
      <c r="E503" s="170"/>
    </row>
    <row r="504" spans="1:5" x14ac:dyDescent="0.25">
      <c r="A504" s="69">
        <v>521212</v>
      </c>
      <c r="B504" s="42" t="s">
        <v>674</v>
      </c>
      <c r="C504" s="82"/>
      <c r="D504" s="170"/>
      <c r="E504" s="170"/>
    </row>
    <row r="505" spans="1:5" x14ac:dyDescent="0.25">
      <c r="A505" s="69">
        <v>521213</v>
      </c>
      <c r="B505" s="42" t="s">
        <v>675</v>
      </c>
      <c r="C505" s="82"/>
      <c r="D505" s="170"/>
      <c r="E505" s="170"/>
    </row>
    <row r="506" spans="1:5" x14ac:dyDescent="0.25">
      <c r="A506" s="69">
        <v>521214</v>
      </c>
      <c r="B506" s="42" t="s">
        <v>676</v>
      </c>
      <c r="C506" s="82"/>
      <c r="D506" s="170"/>
      <c r="E506" s="170"/>
    </row>
    <row r="507" spans="1:5" x14ac:dyDescent="0.25">
      <c r="A507" s="69">
        <v>521215</v>
      </c>
      <c r="B507" s="42" t="s">
        <v>677</v>
      </c>
      <c r="C507" s="82"/>
      <c r="D507" s="170"/>
      <c r="E507" s="170"/>
    </row>
    <row r="508" spans="1:5" x14ac:dyDescent="0.25">
      <c r="A508" s="69">
        <v>521216</v>
      </c>
      <c r="B508" s="42" t="s">
        <v>678</v>
      </c>
      <c r="C508" s="82"/>
      <c r="D508" s="170"/>
      <c r="E508" s="170"/>
    </row>
    <row r="509" spans="1:5" x14ac:dyDescent="0.25">
      <c r="A509" s="68">
        <v>5213</v>
      </c>
      <c r="B509" s="39" t="s">
        <v>87</v>
      </c>
      <c r="C509" s="81"/>
      <c r="D509" s="168">
        <f>SUM(C510:C522)</f>
        <v>0</v>
      </c>
      <c r="E509" s="170"/>
    </row>
    <row r="510" spans="1:5" x14ac:dyDescent="0.25">
      <c r="A510" s="69">
        <v>521301</v>
      </c>
      <c r="B510" s="42" t="s">
        <v>679</v>
      </c>
      <c r="C510" s="82"/>
      <c r="D510" s="170"/>
      <c r="E510" s="170"/>
    </row>
    <row r="511" spans="1:5" x14ac:dyDescent="0.25">
      <c r="A511" s="69">
        <v>521302</v>
      </c>
      <c r="B511" s="42" t="s">
        <v>680</v>
      </c>
      <c r="C511" s="82"/>
      <c r="D511" s="170"/>
      <c r="E511" s="170"/>
    </row>
    <row r="512" spans="1:5" x14ac:dyDescent="0.25">
      <c r="A512" s="69">
        <v>521303</v>
      </c>
      <c r="B512" s="42" t="s">
        <v>681</v>
      </c>
      <c r="C512" s="82"/>
      <c r="D512" s="170"/>
      <c r="E512" s="170"/>
    </row>
    <row r="513" spans="1:5" x14ac:dyDescent="0.25">
      <c r="A513" s="69">
        <v>521304</v>
      </c>
      <c r="B513" s="42" t="s">
        <v>540</v>
      </c>
      <c r="C513" s="82"/>
      <c r="D513" s="170"/>
      <c r="E513" s="170"/>
    </row>
    <row r="514" spans="1:5" x14ac:dyDescent="0.25">
      <c r="A514" s="69">
        <v>521305</v>
      </c>
      <c r="B514" s="42" t="s">
        <v>682</v>
      </c>
      <c r="C514" s="82"/>
      <c r="D514" s="170"/>
      <c r="E514" s="170"/>
    </row>
    <row r="515" spans="1:5" x14ac:dyDescent="0.25">
      <c r="A515" s="69">
        <v>521306</v>
      </c>
      <c r="B515" s="42" t="s">
        <v>683</v>
      </c>
      <c r="C515" s="82"/>
      <c r="D515" s="170"/>
      <c r="E515" s="170"/>
    </row>
    <row r="516" spans="1:5" x14ac:dyDescent="0.25">
      <c r="A516" s="69">
        <v>521307</v>
      </c>
      <c r="B516" s="42" t="s">
        <v>684</v>
      </c>
      <c r="C516" s="82"/>
      <c r="D516" s="170"/>
      <c r="E516" s="170"/>
    </row>
    <row r="517" spans="1:5" x14ac:dyDescent="0.25">
      <c r="A517" s="69">
        <v>521308</v>
      </c>
      <c r="B517" s="42" t="s">
        <v>685</v>
      </c>
      <c r="C517" s="82"/>
      <c r="D517" s="170"/>
      <c r="E517" s="170"/>
    </row>
    <row r="518" spans="1:5" x14ac:dyDescent="0.25">
      <c r="A518" s="69">
        <v>521309</v>
      </c>
      <c r="B518" s="42" t="s">
        <v>686</v>
      </c>
      <c r="C518" s="82"/>
      <c r="D518" s="170"/>
      <c r="E518" s="170"/>
    </row>
    <row r="519" spans="1:5" x14ac:dyDescent="0.25">
      <c r="A519" s="69">
        <v>521310</v>
      </c>
      <c r="B519" s="42" t="s">
        <v>687</v>
      </c>
      <c r="C519" s="82"/>
      <c r="D519" s="170"/>
      <c r="E519" s="170"/>
    </row>
    <row r="520" spans="1:5" x14ac:dyDescent="0.25">
      <c r="A520" s="69">
        <v>521311</v>
      </c>
      <c r="B520" s="42" t="s">
        <v>688</v>
      </c>
      <c r="C520" s="82"/>
      <c r="D520" s="170"/>
      <c r="E520" s="170"/>
    </row>
    <row r="521" spans="1:5" x14ac:dyDescent="0.25">
      <c r="A521" s="69">
        <v>521312</v>
      </c>
      <c r="B521" s="42" t="s">
        <v>689</v>
      </c>
      <c r="C521" s="82"/>
      <c r="D521" s="170"/>
      <c r="E521" s="170"/>
    </row>
    <row r="522" spans="1:5" x14ac:dyDescent="0.25">
      <c r="A522" s="69">
        <v>521313</v>
      </c>
      <c r="B522" s="42" t="s">
        <v>544</v>
      </c>
      <c r="C522" s="82"/>
      <c r="D522" s="170"/>
      <c r="E522" s="170"/>
    </row>
    <row r="523" spans="1:5" x14ac:dyDescent="0.25">
      <c r="A523" s="68">
        <v>5214</v>
      </c>
      <c r="B523" s="39" t="s">
        <v>279</v>
      </c>
      <c r="C523" s="81"/>
      <c r="D523" s="168">
        <f>SUM(C524:C529)</f>
        <v>0</v>
      </c>
      <c r="E523" s="170"/>
    </row>
    <row r="524" spans="1:5" x14ac:dyDescent="0.25">
      <c r="A524" s="69">
        <v>521401</v>
      </c>
      <c r="B524" s="42" t="s">
        <v>690</v>
      </c>
      <c r="C524" s="82"/>
      <c r="D524" s="170"/>
      <c r="E524" s="170"/>
    </row>
    <row r="525" spans="1:5" x14ac:dyDescent="0.25">
      <c r="A525" s="69">
        <v>521402</v>
      </c>
      <c r="B525" s="42" t="s">
        <v>691</v>
      </c>
      <c r="C525" s="82"/>
      <c r="D525" s="170"/>
      <c r="E525" s="170"/>
    </row>
    <row r="526" spans="1:5" x14ac:dyDescent="0.25">
      <c r="A526" s="69">
        <v>521403</v>
      </c>
      <c r="B526" s="42" t="s">
        <v>692</v>
      </c>
      <c r="C526" s="82"/>
      <c r="D526" s="170"/>
      <c r="E526" s="170"/>
    </row>
    <row r="527" spans="1:5" x14ac:dyDescent="0.25">
      <c r="A527" s="69">
        <v>521404</v>
      </c>
      <c r="B527" s="42" t="s">
        <v>693</v>
      </c>
      <c r="C527" s="82"/>
      <c r="D527" s="170"/>
      <c r="E527" s="170"/>
    </row>
    <row r="528" spans="1:5" x14ac:dyDescent="0.25">
      <c r="A528" s="69">
        <v>521405</v>
      </c>
      <c r="B528" s="42" t="s">
        <v>694</v>
      </c>
      <c r="C528" s="82"/>
      <c r="D528" s="170"/>
      <c r="E528" s="170"/>
    </row>
    <row r="529" spans="1:5" x14ac:dyDescent="0.25">
      <c r="A529" s="69">
        <v>521406</v>
      </c>
      <c r="B529" s="42" t="s">
        <v>695</v>
      </c>
      <c r="C529" s="82"/>
      <c r="D529" s="170"/>
      <c r="E529" s="170"/>
    </row>
    <row r="530" spans="1:5" x14ac:dyDescent="0.25">
      <c r="A530" s="68">
        <v>5215</v>
      </c>
      <c r="B530" s="39" t="s">
        <v>696</v>
      </c>
      <c r="C530" s="81"/>
      <c r="D530" s="168">
        <f>SUM(C531:C542)</f>
        <v>0</v>
      </c>
      <c r="E530" s="170"/>
    </row>
    <row r="531" spans="1:5" x14ac:dyDescent="0.25">
      <c r="A531" s="69">
        <v>521501</v>
      </c>
      <c r="B531" s="42" t="s">
        <v>58</v>
      </c>
      <c r="C531" s="82"/>
      <c r="D531" s="170"/>
      <c r="E531" s="170"/>
    </row>
    <row r="532" spans="1:5" x14ac:dyDescent="0.25">
      <c r="A532" s="69">
        <v>521502</v>
      </c>
      <c r="B532" s="42" t="s">
        <v>209</v>
      </c>
      <c r="C532" s="82"/>
      <c r="D532" s="170"/>
      <c r="E532" s="170"/>
    </row>
    <row r="533" spans="1:5" x14ac:dyDescent="0.25">
      <c r="A533" s="69">
        <v>521503</v>
      </c>
      <c r="B533" s="42" t="s">
        <v>389</v>
      </c>
      <c r="C533" s="82"/>
      <c r="D533" s="170"/>
      <c r="E533" s="170"/>
    </row>
    <row r="534" spans="1:5" x14ac:dyDescent="0.25">
      <c r="A534" s="69">
        <v>521504</v>
      </c>
      <c r="B534" s="42" t="s">
        <v>390</v>
      </c>
      <c r="C534" s="82"/>
      <c r="D534" s="170"/>
      <c r="E534" s="170"/>
    </row>
    <row r="535" spans="1:5" x14ac:dyDescent="0.25">
      <c r="A535" s="69">
        <v>521505</v>
      </c>
      <c r="B535" s="42" t="s">
        <v>61</v>
      </c>
      <c r="C535" s="82"/>
      <c r="D535" s="170"/>
      <c r="E535" s="170"/>
    </row>
    <row r="536" spans="1:5" x14ac:dyDescent="0.25">
      <c r="A536" s="69">
        <v>521506</v>
      </c>
      <c r="B536" s="42" t="s">
        <v>211</v>
      </c>
      <c r="C536" s="82"/>
      <c r="D536" s="170"/>
      <c r="E536" s="170"/>
    </row>
    <row r="537" spans="1:5" x14ac:dyDescent="0.25">
      <c r="A537" s="69">
        <v>521507</v>
      </c>
      <c r="B537" s="42" t="s">
        <v>213</v>
      </c>
      <c r="C537" s="82"/>
      <c r="D537" s="170"/>
      <c r="E537" s="170"/>
    </row>
    <row r="538" spans="1:5" x14ac:dyDescent="0.25">
      <c r="A538" s="69">
        <v>521508</v>
      </c>
      <c r="B538" s="42" t="s">
        <v>697</v>
      </c>
      <c r="C538" s="82"/>
      <c r="D538" s="170"/>
      <c r="E538" s="170"/>
    </row>
    <row r="539" spans="1:5" x14ac:dyDescent="0.25">
      <c r="A539" s="69">
        <v>521509</v>
      </c>
      <c r="B539" s="42" t="s">
        <v>63</v>
      </c>
      <c r="C539" s="82"/>
      <c r="D539" s="170"/>
      <c r="E539" s="170"/>
    </row>
    <row r="540" spans="1:5" x14ac:dyDescent="0.25">
      <c r="A540" s="69">
        <v>521510</v>
      </c>
      <c r="B540" s="42" t="s">
        <v>216</v>
      </c>
      <c r="C540" s="82"/>
      <c r="D540" s="170"/>
      <c r="E540" s="170"/>
    </row>
    <row r="541" spans="1:5" x14ac:dyDescent="0.25">
      <c r="A541" s="69">
        <v>521511</v>
      </c>
      <c r="B541" s="42" t="s">
        <v>393</v>
      </c>
      <c r="C541" s="82"/>
      <c r="D541" s="170"/>
      <c r="E541" s="170"/>
    </row>
    <row r="542" spans="1:5" x14ac:dyDescent="0.25">
      <c r="A542" s="69">
        <v>521512</v>
      </c>
      <c r="B542" s="42" t="s">
        <v>698</v>
      </c>
      <c r="C542" s="82"/>
      <c r="D542" s="170"/>
      <c r="E542" s="170"/>
    </row>
    <row r="543" spans="1:5" x14ac:dyDescent="0.25">
      <c r="A543" s="68">
        <v>5216</v>
      </c>
      <c r="B543" s="39" t="s">
        <v>735</v>
      </c>
      <c r="C543" s="81"/>
      <c r="D543" s="168">
        <f>SUM(C544:C547)</f>
        <v>0</v>
      </c>
      <c r="E543" s="170"/>
    </row>
    <row r="544" spans="1:5" x14ac:dyDescent="0.25">
      <c r="A544" s="69">
        <v>521601</v>
      </c>
      <c r="B544" s="42" t="s">
        <v>700</v>
      </c>
      <c r="C544" s="82"/>
      <c r="D544" s="170"/>
      <c r="E544" s="170"/>
    </row>
    <row r="545" spans="1:5" x14ac:dyDescent="0.25">
      <c r="A545" s="69">
        <v>521602</v>
      </c>
      <c r="B545" s="42" t="s">
        <v>701</v>
      </c>
      <c r="C545" s="82"/>
      <c r="D545" s="170"/>
      <c r="E545" s="170"/>
    </row>
    <row r="546" spans="1:5" x14ac:dyDescent="0.25">
      <c r="A546" s="69">
        <v>521603</v>
      </c>
      <c r="B546" s="42" t="s">
        <v>702</v>
      </c>
      <c r="C546" s="82"/>
      <c r="D546" s="170"/>
      <c r="E546" s="170"/>
    </row>
    <row r="547" spans="1:5" x14ac:dyDescent="0.25">
      <c r="A547" s="69">
        <v>521604</v>
      </c>
      <c r="B547" s="42" t="s">
        <v>703</v>
      </c>
      <c r="C547" s="82"/>
      <c r="D547" s="170"/>
      <c r="E547" s="170"/>
    </row>
    <row r="548" spans="1:5" x14ac:dyDescent="0.25">
      <c r="A548" s="68">
        <v>5217</v>
      </c>
      <c r="B548" s="39" t="s">
        <v>704</v>
      </c>
      <c r="C548" s="81"/>
      <c r="D548" s="168">
        <f>SUM(C549:C553)</f>
        <v>0</v>
      </c>
      <c r="E548" s="170"/>
    </row>
    <row r="549" spans="1:5" x14ac:dyDescent="0.25">
      <c r="A549" s="69">
        <v>521701</v>
      </c>
      <c r="B549" s="42" t="s">
        <v>705</v>
      </c>
      <c r="C549" s="82"/>
      <c r="D549" s="170"/>
      <c r="E549" s="170"/>
    </row>
    <row r="550" spans="1:5" x14ac:dyDescent="0.25">
      <c r="A550" s="69">
        <v>521702</v>
      </c>
      <c r="B550" s="42" t="s">
        <v>706</v>
      </c>
      <c r="C550" s="82"/>
      <c r="D550" s="170"/>
      <c r="E550" s="170"/>
    </row>
    <row r="551" spans="1:5" x14ac:dyDescent="0.25">
      <c r="A551" s="69">
        <v>521703</v>
      </c>
      <c r="B551" s="42" t="s">
        <v>707</v>
      </c>
      <c r="C551" s="82"/>
      <c r="D551" s="170"/>
      <c r="E551" s="170"/>
    </row>
    <row r="552" spans="1:5" x14ac:dyDescent="0.25">
      <c r="A552" s="69">
        <v>521704</v>
      </c>
      <c r="B552" s="42" t="s">
        <v>708</v>
      </c>
      <c r="C552" s="82"/>
      <c r="D552" s="170"/>
      <c r="E552" s="170"/>
    </row>
    <row r="553" spans="1:5" x14ac:dyDescent="0.25">
      <c r="A553" s="69">
        <v>521705</v>
      </c>
      <c r="B553" s="42" t="s">
        <v>709</v>
      </c>
      <c r="C553" s="82"/>
      <c r="D553" s="170"/>
      <c r="E553" s="170"/>
    </row>
    <row r="554" spans="1:5" x14ac:dyDescent="0.25">
      <c r="A554" s="68">
        <v>5218</v>
      </c>
      <c r="B554" s="39" t="s">
        <v>710</v>
      </c>
      <c r="C554" s="81"/>
      <c r="D554" s="168">
        <f>SUM(C555:C567)</f>
        <v>0</v>
      </c>
      <c r="E554" s="170"/>
    </row>
    <row r="555" spans="1:5" x14ac:dyDescent="0.25">
      <c r="A555" s="69">
        <v>521801</v>
      </c>
      <c r="B555" s="42" t="s">
        <v>711</v>
      </c>
      <c r="C555" s="82"/>
      <c r="D555" s="170"/>
      <c r="E555" s="170"/>
    </row>
    <row r="556" spans="1:5" x14ac:dyDescent="0.25">
      <c r="A556" s="69">
        <v>521802</v>
      </c>
      <c r="B556" s="42" t="s">
        <v>389</v>
      </c>
      <c r="C556" s="82"/>
      <c r="D556" s="170"/>
      <c r="E556" s="170"/>
    </row>
    <row r="557" spans="1:5" x14ac:dyDescent="0.25">
      <c r="A557" s="69">
        <v>521803</v>
      </c>
      <c r="B557" s="42" t="s">
        <v>61</v>
      </c>
      <c r="C557" s="82"/>
      <c r="D557" s="170"/>
      <c r="E557" s="170"/>
    </row>
    <row r="558" spans="1:5" x14ac:dyDescent="0.25">
      <c r="A558" s="69">
        <v>521804</v>
      </c>
      <c r="B558" s="42" t="s">
        <v>211</v>
      </c>
      <c r="C558" s="82"/>
      <c r="D558" s="170"/>
      <c r="E558" s="170"/>
    </row>
    <row r="559" spans="1:5" x14ac:dyDescent="0.25">
      <c r="A559" s="69">
        <v>521805</v>
      </c>
      <c r="B559" s="42" t="s">
        <v>390</v>
      </c>
      <c r="C559" s="82"/>
      <c r="D559" s="170"/>
      <c r="E559" s="170"/>
    </row>
    <row r="560" spans="1:5" x14ac:dyDescent="0.25">
      <c r="A560" s="69">
        <v>521806</v>
      </c>
      <c r="B560" s="42" t="s">
        <v>63</v>
      </c>
      <c r="C560" s="82"/>
      <c r="D560" s="170"/>
      <c r="E560" s="170"/>
    </row>
    <row r="561" spans="1:5" x14ac:dyDescent="0.25">
      <c r="A561" s="69">
        <v>521807</v>
      </c>
      <c r="B561" s="42" t="s">
        <v>216</v>
      </c>
      <c r="C561" s="82"/>
      <c r="D561" s="170"/>
      <c r="E561" s="170"/>
    </row>
    <row r="562" spans="1:5" x14ac:dyDescent="0.25">
      <c r="A562" s="69">
        <v>521808</v>
      </c>
      <c r="B562" s="42" t="s">
        <v>393</v>
      </c>
      <c r="C562" s="82"/>
      <c r="D562" s="170"/>
      <c r="E562" s="170"/>
    </row>
    <row r="563" spans="1:5" x14ac:dyDescent="0.25">
      <c r="A563" s="69">
        <v>521809</v>
      </c>
      <c r="B563" s="42" t="s">
        <v>213</v>
      </c>
      <c r="C563" s="82"/>
      <c r="D563" s="170"/>
      <c r="E563" s="170"/>
    </row>
    <row r="564" spans="1:5" x14ac:dyDescent="0.25">
      <c r="A564" s="69">
        <v>521810</v>
      </c>
      <c r="B564" s="42" t="s">
        <v>214</v>
      </c>
      <c r="C564" s="82"/>
      <c r="D564" s="170"/>
      <c r="E564" s="170"/>
    </row>
    <row r="565" spans="1:5" x14ac:dyDescent="0.25">
      <c r="A565" s="69">
        <v>521811</v>
      </c>
      <c r="B565" s="42" t="s">
        <v>215</v>
      </c>
      <c r="C565" s="82"/>
      <c r="D565" s="170"/>
      <c r="E565" s="170"/>
    </row>
    <row r="566" spans="1:5" x14ac:dyDescent="0.25">
      <c r="A566" s="69">
        <v>521812</v>
      </c>
      <c r="B566" s="42" t="s">
        <v>2092</v>
      </c>
      <c r="C566" s="82"/>
      <c r="D566" s="170"/>
      <c r="E566" s="170"/>
    </row>
    <row r="567" spans="1:5" x14ac:dyDescent="0.25">
      <c r="A567" s="69">
        <v>521813</v>
      </c>
      <c r="B567" s="42" t="s">
        <v>2093</v>
      </c>
      <c r="C567" s="82"/>
      <c r="D567" s="170"/>
      <c r="E567" s="170"/>
    </row>
    <row r="568" spans="1:5" x14ac:dyDescent="0.25">
      <c r="A568" s="68">
        <v>5219</v>
      </c>
      <c r="B568" s="39" t="s">
        <v>712</v>
      </c>
      <c r="C568" s="81"/>
      <c r="D568" s="168">
        <f>SUM(C569:C570)</f>
        <v>0</v>
      </c>
      <c r="E568" s="170"/>
    </row>
    <row r="569" spans="1:5" x14ac:dyDescent="0.25">
      <c r="A569" s="69">
        <v>521901</v>
      </c>
      <c r="B569" s="42" t="s">
        <v>711</v>
      </c>
      <c r="C569" s="82"/>
      <c r="D569" s="170"/>
      <c r="E569" s="170"/>
    </row>
    <row r="570" spans="1:5" x14ac:dyDescent="0.25">
      <c r="A570" s="69">
        <v>521902</v>
      </c>
      <c r="B570" s="42" t="s">
        <v>713</v>
      </c>
      <c r="C570" s="82"/>
      <c r="D570" s="170"/>
      <c r="E570" s="170"/>
    </row>
    <row r="571" spans="1:5" x14ac:dyDescent="0.25">
      <c r="A571" s="68">
        <v>5221</v>
      </c>
      <c r="B571" s="39" t="s">
        <v>572</v>
      </c>
      <c r="C571" s="81"/>
      <c r="D571" s="168">
        <f>SUM(C572:C578)</f>
        <v>0</v>
      </c>
      <c r="E571" s="170"/>
    </row>
    <row r="572" spans="1:5" x14ac:dyDescent="0.25">
      <c r="A572" s="69">
        <v>522101</v>
      </c>
      <c r="B572" s="42" t="s">
        <v>2133</v>
      </c>
      <c r="C572" s="82"/>
      <c r="D572" s="170"/>
      <c r="E572" s="170"/>
    </row>
    <row r="573" spans="1:5" x14ac:dyDescent="0.25">
      <c r="A573" s="69">
        <v>522106</v>
      </c>
      <c r="B573" s="42" t="s">
        <v>2128</v>
      </c>
      <c r="C573" s="82"/>
      <c r="D573" s="170"/>
      <c r="E573" s="170"/>
    </row>
    <row r="574" spans="1:5" x14ac:dyDescent="0.25">
      <c r="A574" s="69">
        <v>522108</v>
      </c>
      <c r="B574" s="42" t="s">
        <v>57</v>
      </c>
      <c r="C574" s="82"/>
      <c r="D574" s="170"/>
      <c r="E574" s="170"/>
    </row>
    <row r="575" spans="1:5" x14ac:dyDescent="0.25">
      <c r="A575" s="69">
        <v>522109</v>
      </c>
      <c r="B575" s="42" t="s">
        <v>66</v>
      </c>
      <c r="C575" s="82"/>
      <c r="D575" s="170"/>
      <c r="E575" s="170"/>
    </row>
    <row r="576" spans="1:5" x14ac:dyDescent="0.25">
      <c r="A576" s="69">
        <v>522110</v>
      </c>
      <c r="B576" s="42" t="s">
        <v>92</v>
      </c>
      <c r="C576" s="82"/>
      <c r="D576" s="170"/>
      <c r="E576" s="170"/>
    </row>
    <row r="577" spans="1:5" x14ac:dyDescent="0.25">
      <c r="A577" s="69">
        <v>522111</v>
      </c>
      <c r="B577" s="42" t="s">
        <v>100</v>
      </c>
      <c r="C577" s="82"/>
      <c r="D577" s="170"/>
      <c r="E577" s="170"/>
    </row>
    <row r="578" spans="1:5" x14ac:dyDescent="0.25">
      <c r="A578" s="69">
        <v>522112</v>
      </c>
      <c r="B578" s="42" t="s">
        <v>2129</v>
      </c>
      <c r="C578" s="82"/>
      <c r="D578" s="170"/>
      <c r="E578" s="170"/>
    </row>
    <row r="579" spans="1:5" x14ac:dyDescent="0.25">
      <c r="A579" s="68">
        <v>5222</v>
      </c>
      <c r="B579" s="39" t="s">
        <v>714</v>
      </c>
      <c r="C579" s="81"/>
      <c r="D579" s="168">
        <f>SUM(C580:C582)</f>
        <v>0</v>
      </c>
      <c r="E579" s="170"/>
    </row>
    <row r="580" spans="1:5" x14ac:dyDescent="0.25">
      <c r="A580" s="69">
        <v>522201</v>
      </c>
      <c r="B580" s="42" t="s">
        <v>128</v>
      </c>
      <c r="C580" s="82"/>
      <c r="D580" s="170"/>
      <c r="E580" s="170"/>
    </row>
    <row r="581" spans="1:5" x14ac:dyDescent="0.25">
      <c r="A581" s="69">
        <v>522202</v>
      </c>
      <c r="B581" s="42" t="s">
        <v>142</v>
      </c>
      <c r="C581" s="82"/>
      <c r="D581" s="170"/>
      <c r="E581" s="170"/>
    </row>
    <row r="582" spans="1:5" x14ac:dyDescent="0.25">
      <c r="A582" s="69">
        <v>522203</v>
      </c>
      <c r="B582" s="42" t="s">
        <v>2080</v>
      </c>
      <c r="C582" s="82"/>
      <c r="D582" s="170"/>
      <c r="E582" s="170"/>
    </row>
    <row r="583" spans="1:5" x14ac:dyDescent="0.25">
      <c r="A583" s="68">
        <v>5223</v>
      </c>
      <c r="B583" s="39" t="s">
        <v>2130</v>
      </c>
      <c r="C583" s="81"/>
      <c r="D583" s="168">
        <f>SUM(C584:C596)</f>
        <v>0</v>
      </c>
      <c r="E583" s="170"/>
    </row>
    <row r="584" spans="1:5" x14ac:dyDescent="0.25">
      <c r="A584" s="69">
        <v>522301</v>
      </c>
      <c r="B584" s="42" t="s">
        <v>58</v>
      </c>
      <c r="C584" s="82"/>
      <c r="D584" s="170"/>
      <c r="E584" s="170"/>
    </row>
    <row r="585" spans="1:5" x14ac:dyDescent="0.25">
      <c r="A585" s="69">
        <v>522302</v>
      </c>
      <c r="B585" s="42" t="s">
        <v>209</v>
      </c>
      <c r="C585" s="82"/>
      <c r="D585" s="170"/>
      <c r="E585" s="170"/>
    </row>
    <row r="586" spans="1:5" x14ac:dyDescent="0.25">
      <c r="A586" s="69">
        <v>522303</v>
      </c>
      <c r="B586" s="42" t="s">
        <v>389</v>
      </c>
      <c r="C586" s="82"/>
      <c r="D586" s="170"/>
      <c r="E586" s="170"/>
    </row>
    <row r="587" spans="1:5" x14ac:dyDescent="0.25">
      <c r="A587" s="69">
        <v>522304</v>
      </c>
      <c r="B587" s="42" t="s">
        <v>61</v>
      </c>
      <c r="C587" s="82"/>
      <c r="D587" s="170"/>
      <c r="E587" s="170"/>
    </row>
    <row r="588" spans="1:5" x14ac:dyDescent="0.25">
      <c r="A588" s="69">
        <v>522305</v>
      </c>
      <c r="B588" s="42" t="s">
        <v>211</v>
      </c>
      <c r="C588" s="82"/>
      <c r="D588" s="170"/>
      <c r="E588" s="170"/>
    </row>
    <row r="589" spans="1:5" x14ac:dyDescent="0.25">
      <c r="A589" s="69">
        <v>522306</v>
      </c>
      <c r="B589" s="42" t="s">
        <v>212</v>
      </c>
      <c r="C589" s="82"/>
      <c r="D589" s="170"/>
      <c r="E589" s="170"/>
    </row>
    <row r="590" spans="1:5" x14ac:dyDescent="0.25">
      <c r="A590" s="69">
        <v>522307</v>
      </c>
      <c r="B590" s="42" t="s">
        <v>213</v>
      </c>
      <c r="C590" s="82"/>
      <c r="D590" s="170"/>
      <c r="E590" s="170"/>
    </row>
    <row r="591" spans="1:5" x14ac:dyDescent="0.25">
      <c r="A591" s="69">
        <v>522308</v>
      </c>
      <c r="B591" s="42" t="s">
        <v>63</v>
      </c>
      <c r="C591" s="82"/>
      <c r="D591" s="170"/>
      <c r="E591" s="170"/>
    </row>
    <row r="592" spans="1:5" x14ac:dyDescent="0.25">
      <c r="A592" s="69">
        <v>522309</v>
      </c>
      <c r="B592" s="42" t="s">
        <v>214</v>
      </c>
      <c r="C592" s="82"/>
      <c r="D592" s="170"/>
      <c r="E592" s="170"/>
    </row>
    <row r="593" spans="1:5" x14ac:dyDescent="0.25">
      <c r="A593" s="69">
        <v>522310</v>
      </c>
      <c r="B593" s="42" t="s">
        <v>215</v>
      </c>
      <c r="C593" s="82"/>
      <c r="D593" s="170"/>
      <c r="E593" s="170"/>
    </row>
    <row r="594" spans="1:5" x14ac:dyDescent="0.25">
      <c r="A594" s="69">
        <v>522311</v>
      </c>
      <c r="B594" s="42" t="s">
        <v>216</v>
      </c>
      <c r="C594" s="82"/>
      <c r="D594" s="170"/>
      <c r="E594" s="170"/>
    </row>
    <row r="595" spans="1:5" x14ac:dyDescent="0.25">
      <c r="A595" s="69">
        <v>522312</v>
      </c>
      <c r="B595" s="42" t="s">
        <v>2092</v>
      </c>
      <c r="C595" s="82"/>
      <c r="D595" s="170"/>
      <c r="E595" s="170"/>
    </row>
    <row r="596" spans="1:5" x14ac:dyDescent="0.25">
      <c r="A596" s="69">
        <v>522313</v>
      </c>
      <c r="B596" s="42" t="s">
        <v>2093</v>
      </c>
      <c r="C596" s="82"/>
      <c r="D596" s="170"/>
      <c r="E596" s="170"/>
    </row>
    <row r="597" spans="1:5" x14ac:dyDescent="0.25">
      <c r="A597" s="68">
        <v>5227</v>
      </c>
      <c r="B597" s="39" t="s">
        <v>736</v>
      </c>
      <c r="C597" s="81"/>
      <c r="D597" s="168">
        <f>SUM(C598:C601)</f>
        <v>0</v>
      </c>
      <c r="E597" s="170"/>
    </row>
    <row r="598" spans="1:5" x14ac:dyDescent="0.25">
      <c r="A598" s="69">
        <v>522701</v>
      </c>
      <c r="B598" s="42" t="s">
        <v>58</v>
      </c>
      <c r="C598" s="82"/>
      <c r="D598" s="170"/>
      <c r="E598" s="170"/>
    </row>
    <row r="599" spans="1:5" x14ac:dyDescent="0.25">
      <c r="A599" s="69">
        <v>522702</v>
      </c>
      <c r="B599" s="42" t="s">
        <v>711</v>
      </c>
      <c r="C599" s="82"/>
      <c r="D599" s="170"/>
      <c r="E599" s="170"/>
    </row>
    <row r="600" spans="1:5" x14ac:dyDescent="0.25">
      <c r="A600" s="69">
        <v>522703</v>
      </c>
      <c r="B600" s="42" t="s">
        <v>737</v>
      </c>
      <c r="C600" s="82"/>
      <c r="D600" s="170"/>
      <c r="E600" s="170"/>
    </row>
    <row r="601" spans="1:5" x14ac:dyDescent="0.25">
      <c r="A601" s="69">
        <v>522704</v>
      </c>
      <c r="B601" s="42" t="s">
        <v>713</v>
      </c>
      <c r="C601" s="82"/>
      <c r="D601" s="170"/>
      <c r="E601" s="170"/>
    </row>
    <row r="602" spans="1:5" x14ac:dyDescent="0.25">
      <c r="A602" s="68">
        <v>5228</v>
      </c>
      <c r="B602" s="39" t="s">
        <v>715</v>
      </c>
      <c r="C602" s="81"/>
      <c r="D602" s="168">
        <f>SUM(C603:C610)</f>
        <v>0</v>
      </c>
      <c r="E602" s="170"/>
    </row>
    <row r="603" spans="1:5" x14ac:dyDescent="0.25">
      <c r="A603" s="69">
        <v>522801</v>
      </c>
      <c r="B603" s="42" t="s">
        <v>2096</v>
      </c>
      <c r="C603" s="82"/>
      <c r="D603" s="170"/>
      <c r="E603" s="170"/>
    </row>
    <row r="604" spans="1:5" x14ac:dyDescent="0.25">
      <c r="A604" s="69">
        <v>522802</v>
      </c>
      <c r="B604" s="42" t="s">
        <v>2097</v>
      </c>
      <c r="C604" s="82"/>
      <c r="D604" s="170"/>
      <c r="E604" s="170"/>
    </row>
    <row r="605" spans="1:5" x14ac:dyDescent="0.25">
      <c r="A605" s="69">
        <v>522803</v>
      </c>
      <c r="B605" s="42" t="s">
        <v>220</v>
      </c>
      <c r="C605" s="82"/>
      <c r="D605" s="170"/>
      <c r="E605" s="170"/>
    </row>
    <row r="606" spans="1:5" x14ac:dyDescent="0.25">
      <c r="A606" s="69">
        <v>522804</v>
      </c>
      <c r="B606" s="42" t="s">
        <v>221</v>
      </c>
      <c r="C606" s="82"/>
      <c r="D606" s="170"/>
      <c r="E606" s="170"/>
    </row>
    <row r="607" spans="1:5" ht="31.5" x14ac:dyDescent="0.25">
      <c r="A607" s="69">
        <v>522805</v>
      </c>
      <c r="B607" s="42" t="s">
        <v>222</v>
      </c>
      <c r="C607" s="82"/>
      <c r="D607" s="170"/>
      <c r="E607" s="170"/>
    </row>
    <row r="608" spans="1:5" x14ac:dyDescent="0.25">
      <c r="A608" s="69">
        <v>522806</v>
      </c>
      <c r="B608" s="42" t="s">
        <v>223</v>
      </c>
      <c r="C608" s="82"/>
      <c r="D608" s="170"/>
      <c r="E608" s="170"/>
    </row>
    <row r="609" spans="1:5" x14ac:dyDescent="0.25">
      <c r="A609" s="69">
        <v>522807</v>
      </c>
      <c r="B609" s="42" t="s">
        <v>2131</v>
      </c>
      <c r="C609" s="82"/>
      <c r="D609" s="170"/>
      <c r="E609" s="170"/>
    </row>
    <row r="610" spans="1:5" x14ac:dyDescent="0.25">
      <c r="A610" s="69">
        <v>522808</v>
      </c>
      <c r="B610" s="42" t="s">
        <v>224</v>
      </c>
      <c r="C610" s="82"/>
      <c r="D610" s="170"/>
      <c r="E610" s="170"/>
    </row>
    <row r="611" spans="1:5" x14ac:dyDescent="0.25">
      <c r="A611" s="68">
        <v>5230</v>
      </c>
      <c r="B611" s="39" t="s">
        <v>716</v>
      </c>
      <c r="C611" s="81"/>
      <c r="D611" s="168">
        <f>SUM(C612:C619)</f>
        <v>0</v>
      </c>
      <c r="E611" s="170"/>
    </row>
    <row r="612" spans="1:5" x14ac:dyDescent="0.25">
      <c r="A612" s="69">
        <v>523001</v>
      </c>
      <c r="B612" s="42" t="s">
        <v>2096</v>
      </c>
      <c r="C612" s="82"/>
      <c r="D612" s="170"/>
      <c r="E612" s="170"/>
    </row>
    <row r="613" spans="1:5" x14ac:dyDescent="0.25">
      <c r="A613" s="69">
        <v>523002</v>
      </c>
      <c r="B613" s="42" t="s">
        <v>2097</v>
      </c>
      <c r="C613" s="82"/>
      <c r="D613" s="170"/>
      <c r="E613" s="170"/>
    </row>
    <row r="614" spans="1:5" x14ac:dyDescent="0.25">
      <c r="A614" s="69">
        <v>523003</v>
      </c>
      <c r="B614" s="42" t="s">
        <v>220</v>
      </c>
      <c r="C614" s="82"/>
      <c r="D614" s="170"/>
      <c r="E614" s="170"/>
    </row>
    <row r="615" spans="1:5" x14ac:dyDescent="0.25">
      <c r="A615" s="69">
        <v>523004</v>
      </c>
      <c r="B615" s="42" t="s">
        <v>221</v>
      </c>
      <c r="C615" s="82"/>
      <c r="D615" s="170"/>
      <c r="E615" s="170"/>
    </row>
    <row r="616" spans="1:5" ht="31.5" x14ac:dyDescent="0.25">
      <c r="A616" s="69">
        <v>523005</v>
      </c>
      <c r="B616" s="42" t="s">
        <v>222</v>
      </c>
      <c r="C616" s="82"/>
      <c r="D616" s="170"/>
      <c r="E616" s="170"/>
    </row>
    <row r="617" spans="1:5" x14ac:dyDescent="0.25">
      <c r="A617" s="69">
        <v>523006</v>
      </c>
      <c r="B617" s="42" t="s">
        <v>226</v>
      </c>
      <c r="C617" s="82"/>
      <c r="D617" s="170"/>
      <c r="E617" s="170"/>
    </row>
    <row r="618" spans="1:5" x14ac:dyDescent="0.25">
      <c r="A618" s="69">
        <v>523007</v>
      </c>
      <c r="B618" s="42" t="s">
        <v>2131</v>
      </c>
      <c r="C618" s="82"/>
      <c r="D618" s="170"/>
      <c r="E618" s="170"/>
    </row>
    <row r="619" spans="1:5" x14ac:dyDescent="0.25">
      <c r="A619" s="69">
        <v>523008</v>
      </c>
      <c r="B619" s="42" t="s">
        <v>224</v>
      </c>
      <c r="C619" s="82"/>
      <c r="D619" s="170"/>
      <c r="E619" s="170"/>
    </row>
    <row r="620" spans="1:5" x14ac:dyDescent="0.25">
      <c r="A620" s="68">
        <v>5232</v>
      </c>
      <c r="B620" s="39" t="s">
        <v>511</v>
      </c>
      <c r="C620" s="81"/>
      <c r="D620" s="168">
        <f>SUM(C621:C626)</f>
        <v>0</v>
      </c>
      <c r="E620" s="170"/>
    </row>
    <row r="621" spans="1:5" x14ac:dyDescent="0.25">
      <c r="A621" s="69">
        <v>523201</v>
      </c>
      <c r="B621" s="42" t="s">
        <v>373</v>
      </c>
      <c r="C621" s="82"/>
      <c r="D621" s="170"/>
      <c r="E621" s="170"/>
    </row>
    <row r="622" spans="1:5" x14ac:dyDescent="0.25">
      <c r="A622" s="69">
        <v>523202</v>
      </c>
      <c r="B622" s="42" t="s">
        <v>380</v>
      </c>
      <c r="C622" s="82"/>
      <c r="D622" s="170"/>
      <c r="E622" s="170"/>
    </row>
    <row r="623" spans="1:5" x14ac:dyDescent="0.25">
      <c r="A623" s="69">
        <v>523203</v>
      </c>
      <c r="B623" s="42" t="s">
        <v>385</v>
      </c>
      <c r="C623" s="82"/>
      <c r="D623" s="170"/>
      <c r="E623" s="170"/>
    </row>
    <row r="624" spans="1:5" x14ac:dyDescent="0.25">
      <c r="A624" s="69">
        <v>523204</v>
      </c>
      <c r="B624" s="42" t="s">
        <v>717</v>
      </c>
      <c r="C624" s="82"/>
      <c r="D624" s="170"/>
      <c r="E624" s="170"/>
    </row>
    <row r="625" spans="1:5" x14ac:dyDescent="0.25">
      <c r="A625" s="69">
        <v>523205</v>
      </c>
      <c r="B625" s="42" t="s">
        <v>388</v>
      </c>
      <c r="C625" s="82"/>
      <c r="D625" s="170"/>
      <c r="E625" s="170"/>
    </row>
    <row r="626" spans="1:5" x14ac:dyDescent="0.25">
      <c r="A626" s="69">
        <v>523206</v>
      </c>
      <c r="B626" s="42" t="s">
        <v>718</v>
      </c>
      <c r="C626" s="82"/>
      <c r="D626" s="170"/>
      <c r="E626" s="170"/>
    </row>
    <row r="627" spans="1:5" x14ac:dyDescent="0.25">
      <c r="A627" s="68">
        <v>5233</v>
      </c>
      <c r="B627" s="39" t="s">
        <v>591</v>
      </c>
      <c r="C627" s="81"/>
      <c r="D627" s="168">
        <f>SUM(C628:C643)</f>
        <v>0</v>
      </c>
      <c r="E627" s="170"/>
    </row>
    <row r="628" spans="1:5" x14ac:dyDescent="0.25">
      <c r="A628" s="69">
        <v>523301</v>
      </c>
      <c r="B628" s="42" t="s">
        <v>1</v>
      </c>
      <c r="C628" s="82"/>
      <c r="D628" s="170"/>
      <c r="E628" s="170"/>
    </row>
    <row r="629" spans="1:5" x14ac:dyDescent="0.25">
      <c r="A629" s="69">
        <v>523302</v>
      </c>
      <c r="B629" s="42" t="s">
        <v>45</v>
      </c>
      <c r="C629" s="82"/>
      <c r="D629" s="170"/>
      <c r="E629" s="170"/>
    </row>
    <row r="630" spans="1:5" x14ac:dyDescent="0.25">
      <c r="A630" s="69">
        <v>523303</v>
      </c>
      <c r="B630" s="42" t="s">
        <v>593</v>
      </c>
      <c r="C630" s="82"/>
      <c r="D630" s="170"/>
      <c r="E630" s="170"/>
    </row>
    <row r="631" spans="1:5" x14ac:dyDescent="0.25">
      <c r="A631" s="69">
        <v>523304</v>
      </c>
      <c r="B631" s="42" t="s">
        <v>504</v>
      </c>
      <c r="C631" s="82"/>
      <c r="D631" s="170"/>
      <c r="E631" s="170"/>
    </row>
    <row r="632" spans="1:5" x14ac:dyDescent="0.25">
      <c r="A632" s="69">
        <v>523305</v>
      </c>
      <c r="B632" s="42" t="s">
        <v>594</v>
      </c>
      <c r="C632" s="82"/>
      <c r="D632" s="170"/>
      <c r="E632" s="170"/>
    </row>
    <row r="633" spans="1:5" x14ac:dyDescent="0.25">
      <c r="A633" s="69">
        <v>523306</v>
      </c>
      <c r="B633" s="42" t="s">
        <v>595</v>
      </c>
      <c r="C633" s="82"/>
      <c r="D633" s="170"/>
      <c r="E633" s="170"/>
    </row>
    <row r="634" spans="1:5" x14ac:dyDescent="0.25">
      <c r="A634" s="69">
        <v>523307</v>
      </c>
      <c r="B634" s="42" t="s">
        <v>596</v>
      </c>
      <c r="C634" s="82"/>
      <c r="D634" s="170"/>
      <c r="E634" s="170"/>
    </row>
    <row r="635" spans="1:5" x14ac:dyDescent="0.25">
      <c r="A635" s="69">
        <v>523308</v>
      </c>
      <c r="B635" s="42" t="s">
        <v>597</v>
      </c>
      <c r="C635" s="82"/>
      <c r="D635" s="170"/>
      <c r="E635" s="170"/>
    </row>
    <row r="636" spans="1:5" x14ac:dyDescent="0.25">
      <c r="A636" s="69">
        <v>523309</v>
      </c>
      <c r="B636" s="42" t="s">
        <v>598</v>
      </c>
      <c r="C636" s="82"/>
      <c r="D636" s="170"/>
      <c r="E636" s="170"/>
    </row>
    <row r="637" spans="1:5" x14ac:dyDescent="0.25">
      <c r="A637" s="69">
        <v>523310</v>
      </c>
      <c r="B637" s="42" t="s">
        <v>599</v>
      </c>
      <c r="C637" s="82"/>
      <c r="D637" s="170"/>
      <c r="E637" s="170"/>
    </row>
    <row r="638" spans="1:5" x14ac:dyDescent="0.25">
      <c r="A638" s="69">
        <v>523311</v>
      </c>
      <c r="B638" s="42" t="s">
        <v>600</v>
      </c>
      <c r="C638" s="82"/>
      <c r="D638" s="170"/>
      <c r="E638" s="170"/>
    </row>
    <row r="639" spans="1:5" x14ac:dyDescent="0.25">
      <c r="A639" s="69">
        <v>523312</v>
      </c>
      <c r="B639" s="42" t="s">
        <v>601</v>
      </c>
      <c r="C639" s="82"/>
      <c r="D639" s="170"/>
      <c r="E639" s="170"/>
    </row>
    <row r="640" spans="1:5" x14ac:dyDescent="0.25">
      <c r="A640" s="69">
        <v>523313</v>
      </c>
      <c r="B640" s="42" t="s">
        <v>508</v>
      </c>
      <c r="C640" s="82"/>
      <c r="D640" s="170"/>
      <c r="E640" s="170"/>
    </row>
    <row r="641" spans="1:5" x14ac:dyDescent="0.25">
      <c r="A641" s="69">
        <v>523314</v>
      </c>
      <c r="B641" s="42" t="s">
        <v>602</v>
      </c>
      <c r="C641" s="82"/>
      <c r="D641" s="170"/>
      <c r="E641" s="170"/>
    </row>
    <row r="642" spans="1:5" x14ac:dyDescent="0.25">
      <c r="A642" s="69">
        <v>523315</v>
      </c>
      <c r="B642" s="42" t="s">
        <v>603</v>
      </c>
      <c r="C642" s="82"/>
      <c r="D642" s="170"/>
      <c r="E642" s="170"/>
    </row>
    <row r="643" spans="1:5" x14ac:dyDescent="0.25">
      <c r="A643" s="69">
        <v>523316</v>
      </c>
      <c r="B643" s="42" t="s">
        <v>604</v>
      </c>
      <c r="C643" s="82"/>
      <c r="D643" s="170"/>
      <c r="E643" s="170"/>
    </row>
    <row r="644" spans="1:5" x14ac:dyDescent="0.25">
      <c r="A644" s="68">
        <v>5234</v>
      </c>
      <c r="B644" s="39" t="s">
        <v>719</v>
      </c>
      <c r="C644" s="81"/>
      <c r="D644" s="168">
        <f>SUM(C645:C647)</f>
        <v>0</v>
      </c>
      <c r="E644" s="170"/>
    </row>
    <row r="645" spans="1:5" x14ac:dyDescent="0.25">
      <c r="A645" s="69">
        <v>523401</v>
      </c>
      <c r="B645" s="42" t="s">
        <v>546</v>
      </c>
      <c r="C645" s="82"/>
      <c r="D645" s="170"/>
      <c r="E645" s="170"/>
    </row>
    <row r="646" spans="1:5" x14ac:dyDescent="0.25">
      <c r="A646" s="69">
        <v>523402</v>
      </c>
      <c r="B646" s="42" t="s">
        <v>547</v>
      </c>
      <c r="C646" s="82"/>
      <c r="D646" s="170"/>
      <c r="E646" s="170"/>
    </row>
    <row r="647" spans="1:5" x14ac:dyDescent="0.25">
      <c r="A647" s="69">
        <v>523403</v>
      </c>
      <c r="B647" s="42" t="s">
        <v>548</v>
      </c>
      <c r="C647" s="82"/>
      <c r="D647" s="170"/>
      <c r="E647" s="170"/>
    </row>
    <row r="648" spans="1:5" x14ac:dyDescent="0.25">
      <c r="A648" s="68">
        <v>5236</v>
      </c>
      <c r="B648" s="39" t="s">
        <v>720</v>
      </c>
      <c r="C648" s="81"/>
      <c r="D648" s="168">
        <f>SUM(C649:C662)</f>
        <v>0</v>
      </c>
      <c r="E648" s="170"/>
    </row>
    <row r="649" spans="1:5" x14ac:dyDescent="0.25">
      <c r="A649" s="69">
        <v>523601</v>
      </c>
      <c r="B649" s="42" t="s">
        <v>280</v>
      </c>
      <c r="C649" s="82"/>
      <c r="D649" s="170"/>
      <c r="E649" s="170"/>
    </row>
    <row r="650" spans="1:5" x14ac:dyDescent="0.25">
      <c r="A650" s="69">
        <v>523602</v>
      </c>
      <c r="B650" s="42" t="s">
        <v>721</v>
      </c>
      <c r="C650" s="82"/>
      <c r="D650" s="170"/>
      <c r="E650" s="170"/>
    </row>
    <row r="651" spans="1:5" x14ac:dyDescent="0.25">
      <c r="A651" s="69">
        <v>523603</v>
      </c>
      <c r="B651" s="42" t="s">
        <v>722</v>
      </c>
      <c r="C651" s="82"/>
      <c r="D651" s="170"/>
      <c r="E651" s="170"/>
    </row>
    <row r="652" spans="1:5" x14ac:dyDescent="0.25">
      <c r="A652" s="69">
        <v>523604</v>
      </c>
      <c r="B652" s="42" t="s">
        <v>723</v>
      </c>
      <c r="C652" s="82"/>
      <c r="D652" s="170"/>
      <c r="E652" s="170"/>
    </row>
    <row r="653" spans="1:5" x14ac:dyDescent="0.25">
      <c r="A653" s="69">
        <v>523605</v>
      </c>
      <c r="B653" s="42" t="s">
        <v>587</v>
      </c>
      <c r="C653" s="82"/>
      <c r="D653" s="170"/>
      <c r="E653" s="170"/>
    </row>
    <row r="654" spans="1:5" x14ac:dyDescent="0.25">
      <c r="A654" s="69">
        <v>523606</v>
      </c>
      <c r="B654" s="42" t="s">
        <v>724</v>
      </c>
      <c r="C654" s="82"/>
      <c r="D654" s="170"/>
      <c r="E654" s="170"/>
    </row>
    <row r="655" spans="1:5" x14ac:dyDescent="0.25">
      <c r="A655" s="69">
        <v>523607</v>
      </c>
      <c r="B655" s="42" t="s">
        <v>725</v>
      </c>
      <c r="C655" s="82"/>
      <c r="D655" s="170"/>
      <c r="E655" s="170"/>
    </row>
    <row r="656" spans="1:5" x14ac:dyDescent="0.25">
      <c r="A656" s="69">
        <v>523608</v>
      </c>
      <c r="B656" s="42" t="s">
        <v>726</v>
      </c>
      <c r="C656" s="82"/>
      <c r="D656" s="170"/>
      <c r="E656" s="170"/>
    </row>
    <row r="657" spans="1:5" x14ac:dyDescent="0.25">
      <c r="A657" s="69">
        <v>523609</v>
      </c>
      <c r="B657" s="42" t="s">
        <v>727</v>
      </c>
      <c r="C657" s="82"/>
      <c r="D657" s="170"/>
      <c r="E657" s="170"/>
    </row>
    <row r="658" spans="1:5" x14ac:dyDescent="0.25">
      <c r="A658" s="69">
        <v>523610</v>
      </c>
      <c r="B658" s="42" t="s">
        <v>728</v>
      </c>
      <c r="C658" s="82"/>
      <c r="D658" s="170"/>
      <c r="E658" s="170"/>
    </row>
    <row r="659" spans="1:5" x14ac:dyDescent="0.25">
      <c r="A659" s="69">
        <v>523611</v>
      </c>
      <c r="B659" s="42" t="s">
        <v>729</v>
      </c>
      <c r="C659" s="82"/>
      <c r="D659" s="170"/>
      <c r="E659" s="170"/>
    </row>
    <row r="660" spans="1:5" x14ac:dyDescent="0.25">
      <c r="A660" s="69">
        <v>523612</v>
      </c>
      <c r="B660" s="42" t="s">
        <v>730</v>
      </c>
      <c r="C660" s="82"/>
      <c r="D660" s="170"/>
      <c r="E660" s="170"/>
    </row>
    <row r="661" spans="1:5" x14ac:dyDescent="0.25">
      <c r="A661" s="69">
        <v>523613</v>
      </c>
      <c r="B661" s="42" t="s">
        <v>731</v>
      </c>
      <c r="C661" s="82"/>
      <c r="D661" s="170"/>
      <c r="E661" s="170"/>
    </row>
    <row r="662" spans="1:5" x14ac:dyDescent="0.25">
      <c r="A662" s="69">
        <v>523614</v>
      </c>
      <c r="B662" s="42" t="s">
        <v>732</v>
      </c>
      <c r="C662" s="82"/>
      <c r="D662" s="170"/>
      <c r="E662" s="170"/>
    </row>
    <row r="663" spans="1:5" x14ac:dyDescent="0.25">
      <c r="A663" s="67">
        <v>53</v>
      </c>
      <c r="B663" s="36" t="s">
        <v>529</v>
      </c>
      <c r="C663" s="80"/>
      <c r="D663" s="167"/>
      <c r="E663" s="167">
        <f>SUM(D664)</f>
        <v>1230608</v>
      </c>
    </row>
    <row r="664" spans="1:5" x14ac:dyDescent="0.25">
      <c r="A664" s="68">
        <v>5301</v>
      </c>
      <c r="B664" s="39" t="s">
        <v>738</v>
      </c>
      <c r="C664" s="81"/>
      <c r="D664" s="168">
        <f>SUM(C665:C678)</f>
        <v>1230608</v>
      </c>
      <c r="E664" s="170"/>
    </row>
    <row r="665" spans="1:5" x14ac:dyDescent="0.25">
      <c r="A665" s="69">
        <v>530101</v>
      </c>
      <c r="B665" s="42" t="s">
        <v>558</v>
      </c>
      <c r="C665" s="82">
        <f>10550+148020</f>
        <v>158570</v>
      </c>
      <c r="D665" s="170"/>
      <c r="E665" s="170"/>
    </row>
    <row r="666" spans="1:5" x14ac:dyDescent="0.25">
      <c r="A666" s="69">
        <v>530102</v>
      </c>
      <c r="B666" s="42" t="s">
        <v>82</v>
      </c>
      <c r="C666" s="82"/>
      <c r="D666" s="170"/>
      <c r="E666" s="170"/>
    </row>
    <row r="667" spans="1:5" x14ac:dyDescent="0.25">
      <c r="A667" s="69">
        <v>530103</v>
      </c>
      <c r="B667" s="42" t="s">
        <v>80</v>
      </c>
      <c r="C667" s="82"/>
      <c r="D667" s="170"/>
      <c r="E667" s="170"/>
    </row>
    <row r="668" spans="1:5" x14ac:dyDescent="0.25">
      <c r="A668" s="69">
        <v>530104</v>
      </c>
      <c r="B668" s="42" t="s">
        <v>739</v>
      </c>
      <c r="C668" s="82"/>
      <c r="D668" s="170"/>
      <c r="E668" s="170"/>
    </row>
    <row r="669" spans="1:5" x14ac:dyDescent="0.25">
      <c r="A669" s="69">
        <v>530105</v>
      </c>
      <c r="B669" s="42" t="s">
        <v>740</v>
      </c>
      <c r="C669" s="82"/>
      <c r="D669" s="170"/>
      <c r="E669" s="170"/>
    </row>
    <row r="670" spans="1:5" x14ac:dyDescent="0.25">
      <c r="A670" s="69">
        <v>530106</v>
      </c>
      <c r="B670" s="42" t="s">
        <v>2134</v>
      </c>
      <c r="C670" s="82">
        <f>532077+539961</f>
        <v>1072038</v>
      </c>
      <c r="D670" s="170"/>
      <c r="E670" s="170"/>
    </row>
    <row r="671" spans="1:5" x14ac:dyDescent="0.25">
      <c r="A671" s="69">
        <v>530107</v>
      </c>
      <c r="B671" s="42" t="s">
        <v>741</v>
      </c>
      <c r="C671" s="82"/>
      <c r="D671" s="170"/>
      <c r="E671" s="170"/>
    </row>
    <row r="672" spans="1:5" x14ac:dyDescent="0.25">
      <c r="A672" s="69">
        <v>530108</v>
      </c>
      <c r="B672" s="42" t="s">
        <v>742</v>
      </c>
      <c r="C672" s="82"/>
      <c r="D672" s="170"/>
      <c r="E672" s="170"/>
    </row>
    <row r="673" spans="1:5" x14ac:dyDescent="0.25">
      <c r="A673" s="69">
        <v>530109</v>
      </c>
      <c r="B673" s="42" t="s">
        <v>743</v>
      </c>
      <c r="C673" s="82"/>
      <c r="D673" s="170"/>
      <c r="E673" s="170"/>
    </row>
    <row r="674" spans="1:5" x14ac:dyDescent="0.25">
      <c r="A674" s="69">
        <v>530110</v>
      </c>
      <c r="B674" s="42" t="s">
        <v>744</v>
      </c>
      <c r="C674" s="82"/>
      <c r="D674" s="170"/>
      <c r="E674" s="170"/>
    </row>
    <row r="675" spans="1:5" x14ac:dyDescent="0.25">
      <c r="A675" s="69">
        <v>530111</v>
      </c>
      <c r="B675" s="42" t="s">
        <v>745</v>
      </c>
      <c r="C675" s="82"/>
      <c r="D675" s="170"/>
      <c r="E675" s="170"/>
    </row>
    <row r="676" spans="1:5" x14ac:dyDescent="0.25">
      <c r="A676" s="69">
        <v>530112</v>
      </c>
      <c r="B676" s="42" t="s">
        <v>746</v>
      </c>
      <c r="C676" s="82"/>
      <c r="D676" s="170"/>
      <c r="E676" s="170"/>
    </row>
    <row r="677" spans="1:5" x14ac:dyDescent="0.25">
      <c r="A677" s="69">
        <v>530113</v>
      </c>
      <c r="B677" s="42" t="s">
        <v>747</v>
      </c>
      <c r="C677" s="82"/>
      <c r="D677" s="170"/>
      <c r="E677" s="170"/>
    </row>
    <row r="678" spans="1:5" x14ac:dyDescent="0.25">
      <c r="A678" s="69">
        <v>530114</v>
      </c>
      <c r="B678" s="42" t="s">
        <v>748</v>
      </c>
      <c r="C678" s="82"/>
      <c r="D678" s="170"/>
      <c r="E678" s="170"/>
    </row>
    <row r="679" spans="1:5" x14ac:dyDescent="0.25">
      <c r="A679" s="67">
        <v>55</v>
      </c>
      <c r="B679" s="36" t="s">
        <v>749</v>
      </c>
      <c r="C679" s="80"/>
      <c r="D679" s="167"/>
      <c r="E679" s="167">
        <f>SUM(D680)</f>
        <v>17911499</v>
      </c>
    </row>
    <row r="680" spans="1:5" x14ac:dyDescent="0.25">
      <c r="A680" s="68">
        <v>5505</v>
      </c>
      <c r="B680" s="39" t="s">
        <v>2135</v>
      </c>
      <c r="C680" s="81"/>
      <c r="D680" s="168">
        <f>SUM(C681:C682)</f>
        <v>17911499</v>
      </c>
      <c r="E680" s="170"/>
    </row>
    <row r="681" spans="1:5" x14ac:dyDescent="0.25">
      <c r="A681" s="69">
        <v>550501</v>
      </c>
      <c r="B681" s="42" t="s">
        <v>750</v>
      </c>
      <c r="C681" s="94">
        <v>17911499</v>
      </c>
      <c r="D681" s="170"/>
      <c r="E681" s="170"/>
    </row>
    <row r="682" spans="1:5" x14ac:dyDescent="0.25">
      <c r="A682" s="69">
        <v>550502</v>
      </c>
      <c r="B682" s="42" t="s">
        <v>337</v>
      </c>
      <c r="C682" s="82"/>
      <c r="D682" s="170"/>
      <c r="E682" s="170"/>
    </row>
    <row r="683" spans="1:5" x14ac:dyDescent="0.25">
      <c r="A683" s="67">
        <v>56</v>
      </c>
      <c r="B683" s="36" t="s">
        <v>751</v>
      </c>
      <c r="C683" s="80"/>
      <c r="D683" s="167"/>
      <c r="E683" s="167">
        <f>SUM(D684)</f>
        <v>78021014</v>
      </c>
    </row>
    <row r="684" spans="1:5" x14ac:dyDescent="0.25">
      <c r="A684" s="68">
        <v>5601</v>
      </c>
      <c r="B684" s="39" t="s">
        <v>751</v>
      </c>
      <c r="C684" s="81"/>
      <c r="D684" s="168">
        <f>SUM(C685:C686)</f>
        <v>78021014</v>
      </c>
      <c r="E684" s="170"/>
    </row>
    <row r="685" spans="1:5" x14ac:dyDescent="0.25">
      <c r="A685" s="69">
        <v>560101</v>
      </c>
      <c r="B685" s="42" t="s">
        <v>493</v>
      </c>
      <c r="C685" s="95">
        <f>IF(Balance!E687&gt;0,Balance!E687,"")</f>
        <v>78021014</v>
      </c>
      <c r="D685" s="170"/>
      <c r="E685" s="170"/>
    </row>
    <row r="686" spans="1:5" ht="16.5" thickBot="1" x14ac:dyDescent="0.3">
      <c r="A686" s="69">
        <v>560102</v>
      </c>
      <c r="B686" s="42" t="s">
        <v>752</v>
      </c>
      <c r="C686" s="96" t="str">
        <f>IF(Balance!E687&lt;0,Balance!E687,"")</f>
        <v/>
      </c>
      <c r="D686" s="170"/>
      <c r="E686" s="170"/>
    </row>
    <row r="687" spans="1:5" ht="27" customHeight="1" thickTop="1" thickBot="1" x14ac:dyDescent="0.3">
      <c r="A687" s="298" t="s">
        <v>858</v>
      </c>
      <c r="B687" s="299"/>
      <c r="C687" s="171">
        <f>SUM(C134:C686)</f>
        <v>393273112</v>
      </c>
      <c r="D687" s="171">
        <f t="shared" ref="D687:E687" si="1">SUM(D134:D686)</f>
        <v>393273112</v>
      </c>
      <c r="E687" s="171">
        <f t="shared" si="1"/>
        <v>393273112</v>
      </c>
    </row>
    <row r="688" spans="1:5" ht="27" customHeight="1" thickTop="1" thickBot="1" x14ac:dyDescent="0.3">
      <c r="A688" s="70"/>
      <c r="B688" s="48"/>
      <c r="C688" s="92"/>
      <c r="D688" s="174"/>
      <c r="E688" s="174"/>
    </row>
    <row r="689" spans="1:5" ht="16.5" thickTop="1" x14ac:dyDescent="0.25">
      <c r="A689" s="71">
        <v>6</v>
      </c>
      <c r="B689" s="72" t="s">
        <v>753</v>
      </c>
      <c r="C689" s="93"/>
      <c r="D689" s="175"/>
      <c r="E689" s="175"/>
    </row>
    <row r="690" spans="1:5" x14ac:dyDescent="0.25">
      <c r="A690" s="67">
        <v>61</v>
      </c>
      <c r="B690" s="36" t="s">
        <v>754</v>
      </c>
      <c r="C690" s="80"/>
      <c r="D690" s="167"/>
      <c r="E690" s="167">
        <f>SUM(D691:D708)</f>
        <v>0</v>
      </c>
    </row>
    <row r="691" spans="1:5" x14ac:dyDescent="0.25">
      <c r="A691" s="68">
        <v>6101</v>
      </c>
      <c r="B691" s="39" t="s">
        <v>755</v>
      </c>
      <c r="C691" s="81"/>
      <c r="D691" s="168">
        <f>SUM(C692:C699)</f>
        <v>0</v>
      </c>
      <c r="E691" s="170"/>
    </row>
    <row r="692" spans="1:5" x14ac:dyDescent="0.25">
      <c r="A692" s="69">
        <v>610101</v>
      </c>
      <c r="B692" s="42" t="s">
        <v>521</v>
      </c>
      <c r="C692" s="82"/>
      <c r="D692" s="170"/>
      <c r="E692" s="170"/>
    </row>
    <row r="693" spans="1:5" x14ac:dyDescent="0.25">
      <c r="A693" s="69">
        <v>610102</v>
      </c>
      <c r="B693" s="42" t="s">
        <v>522</v>
      </c>
      <c r="C693" s="82"/>
      <c r="D693" s="170"/>
      <c r="E693" s="170"/>
    </row>
    <row r="694" spans="1:5" x14ac:dyDescent="0.25">
      <c r="A694" s="69">
        <v>610103</v>
      </c>
      <c r="B694" s="42" t="s">
        <v>756</v>
      </c>
      <c r="C694" s="82"/>
      <c r="D694" s="170"/>
      <c r="E694" s="170"/>
    </row>
    <row r="695" spans="1:5" x14ac:dyDescent="0.25">
      <c r="A695" s="69">
        <v>610104</v>
      </c>
      <c r="B695" s="42" t="s">
        <v>757</v>
      </c>
      <c r="C695" s="82"/>
      <c r="D695" s="170"/>
      <c r="E695" s="170"/>
    </row>
    <row r="696" spans="1:5" x14ac:dyDescent="0.25">
      <c r="A696" s="69">
        <v>610105</v>
      </c>
      <c r="B696" s="42" t="s">
        <v>525</v>
      </c>
      <c r="C696" s="82"/>
      <c r="D696" s="170"/>
      <c r="E696" s="170"/>
    </row>
    <row r="697" spans="1:5" x14ac:dyDescent="0.25">
      <c r="A697" s="69">
        <v>610106</v>
      </c>
      <c r="B697" s="42" t="s">
        <v>758</v>
      </c>
      <c r="C697" s="82"/>
      <c r="D697" s="170"/>
      <c r="E697" s="170"/>
    </row>
    <row r="698" spans="1:5" x14ac:dyDescent="0.25">
      <c r="A698" s="69">
        <v>610107</v>
      </c>
      <c r="B698" s="42" t="s">
        <v>527</v>
      </c>
      <c r="C698" s="82" t="s">
        <v>2695</v>
      </c>
      <c r="D698" s="170"/>
      <c r="E698" s="170"/>
    </row>
    <row r="699" spans="1:5" x14ac:dyDescent="0.25">
      <c r="A699" s="69">
        <v>610108</v>
      </c>
      <c r="B699" s="42" t="s">
        <v>528</v>
      </c>
      <c r="C699" s="82"/>
      <c r="D699" s="170"/>
      <c r="E699" s="170"/>
    </row>
    <row r="700" spans="1:5" x14ac:dyDescent="0.25">
      <c r="A700" s="68">
        <v>6104</v>
      </c>
      <c r="B700" s="39" t="s">
        <v>759</v>
      </c>
      <c r="C700" s="81"/>
      <c r="D700" s="168">
        <f>SUM(C701)</f>
        <v>0</v>
      </c>
      <c r="E700" s="170"/>
    </row>
    <row r="701" spans="1:5" x14ac:dyDescent="0.25">
      <c r="A701" s="69">
        <v>610404</v>
      </c>
      <c r="B701" s="42" t="s">
        <v>760</v>
      </c>
      <c r="C701" s="82"/>
      <c r="D701" s="170"/>
      <c r="E701" s="170"/>
    </row>
    <row r="702" spans="1:5" x14ac:dyDescent="0.25">
      <c r="A702" s="68">
        <v>6106</v>
      </c>
      <c r="B702" s="39" t="s">
        <v>2136</v>
      </c>
      <c r="C702" s="81"/>
      <c r="D702" s="168">
        <f>SUM(C703:C707)</f>
        <v>0</v>
      </c>
      <c r="E702" s="170"/>
    </row>
    <row r="703" spans="1:5" x14ac:dyDescent="0.25">
      <c r="A703" s="69">
        <v>610601</v>
      </c>
      <c r="B703" s="42" t="s">
        <v>2137</v>
      </c>
      <c r="C703" s="82"/>
      <c r="D703" s="170"/>
      <c r="E703" s="170"/>
    </row>
    <row r="704" spans="1:5" x14ac:dyDescent="0.25">
      <c r="A704" s="69">
        <v>610602</v>
      </c>
      <c r="B704" s="42" t="s">
        <v>2138</v>
      </c>
      <c r="C704" s="82"/>
      <c r="D704" s="170"/>
      <c r="E704" s="170"/>
    </row>
    <row r="705" spans="1:5" x14ac:dyDescent="0.25">
      <c r="A705" s="69">
        <v>610603</v>
      </c>
      <c r="B705" s="42" t="s">
        <v>2139</v>
      </c>
      <c r="C705" s="82"/>
      <c r="D705" s="170"/>
      <c r="E705" s="170"/>
    </row>
    <row r="706" spans="1:5" x14ac:dyDescent="0.25">
      <c r="A706" s="69">
        <v>610604</v>
      </c>
      <c r="B706" s="42" t="s">
        <v>2140</v>
      </c>
      <c r="C706" s="82"/>
      <c r="D706" s="170"/>
      <c r="E706" s="170"/>
    </row>
    <row r="707" spans="1:5" x14ac:dyDescent="0.25">
      <c r="A707" s="73">
        <v>610605</v>
      </c>
      <c r="B707" s="152" t="s">
        <v>2142</v>
      </c>
      <c r="C707" s="83"/>
      <c r="D707" s="170"/>
      <c r="E707" s="170"/>
    </row>
    <row r="708" spans="1:5" x14ac:dyDescent="0.25">
      <c r="A708" s="153">
        <v>6107</v>
      </c>
      <c r="B708" s="154" t="s">
        <v>2141</v>
      </c>
      <c r="C708" s="81"/>
      <c r="D708" s="168">
        <f>SUM(C709)</f>
        <v>0</v>
      </c>
      <c r="E708" s="170"/>
    </row>
    <row r="709" spans="1:5" ht="16.5" thickBot="1" x14ac:dyDescent="0.3">
      <c r="A709" s="74">
        <v>610705</v>
      </c>
      <c r="B709" s="75" t="s">
        <v>2141</v>
      </c>
      <c r="C709" s="97"/>
      <c r="D709" s="176"/>
      <c r="E709" s="176"/>
    </row>
    <row r="710" spans="1:5" ht="27.6" customHeight="1" thickTop="1" thickBot="1" x14ac:dyDescent="0.3">
      <c r="A710" s="300" t="s">
        <v>859</v>
      </c>
      <c r="B710" s="301"/>
      <c r="C710" s="171">
        <f>SUM(C690:C709)</f>
        <v>0</v>
      </c>
      <c r="D710" s="171">
        <f t="shared" ref="D710:E710" si="2">SUM(D690:D709)</f>
        <v>0</v>
      </c>
      <c r="E710" s="171">
        <f t="shared" si="2"/>
        <v>0</v>
      </c>
    </row>
    <row r="711" spans="1:5" ht="16.5" thickTop="1" x14ac:dyDescent="0.25">
      <c r="C711" s="87"/>
    </row>
    <row r="712" spans="1:5" x14ac:dyDescent="0.25">
      <c r="C712" s="87"/>
    </row>
    <row r="713" spans="1:5" x14ac:dyDescent="0.25">
      <c r="C713" s="87"/>
    </row>
    <row r="714" spans="1:5" x14ac:dyDescent="0.25">
      <c r="C714" s="87"/>
    </row>
    <row r="715" spans="1:5" x14ac:dyDescent="0.25">
      <c r="C715" s="87"/>
    </row>
    <row r="716" spans="1:5" x14ac:dyDescent="0.25">
      <c r="C716" s="87"/>
    </row>
    <row r="717" spans="1:5" x14ac:dyDescent="0.25">
      <c r="C717" s="87"/>
    </row>
    <row r="718" spans="1:5" x14ac:dyDescent="0.25">
      <c r="C718" s="87"/>
    </row>
    <row r="719" spans="1:5" x14ac:dyDescent="0.25">
      <c r="C719" s="87"/>
    </row>
    <row r="720" spans="1:5" x14ac:dyDescent="0.25">
      <c r="C720" s="87"/>
    </row>
    <row r="721" spans="1:5" x14ac:dyDescent="0.25">
      <c r="A721" s="10"/>
      <c r="B721" s="10"/>
      <c r="C721" s="87"/>
      <c r="D721" s="89"/>
      <c r="E721" s="89"/>
    </row>
    <row r="722" spans="1:5" x14ac:dyDescent="0.25">
      <c r="A722" s="10"/>
      <c r="B722" s="10"/>
      <c r="C722" s="87"/>
      <c r="D722" s="89"/>
      <c r="E722" s="89"/>
    </row>
    <row r="723" spans="1:5" x14ac:dyDescent="0.25">
      <c r="A723" s="10"/>
      <c r="B723" s="10"/>
      <c r="C723" s="87"/>
      <c r="D723" s="89"/>
      <c r="E723" s="89"/>
    </row>
    <row r="724" spans="1:5" x14ac:dyDescent="0.25">
      <c r="A724" s="10"/>
      <c r="B724" s="10"/>
      <c r="C724" s="87"/>
      <c r="D724" s="89"/>
      <c r="E724" s="89"/>
    </row>
    <row r="725" spans="1:5" x14ac:dyDescent="0.25">
      <c r="A725" s="10"/>
      <c r="B725" s="10"/>
      <c r="C725" s="87"/>
      <c r="D725" s="89"/>
      <c r="E725" s="89"/>
    </row>
    <row r="726" spans="1:5" x14ac:dyDescent="0.25">
      <c r="A726" s="10"/>
      <c r="B726" s="10"/>
      <c r="C726" s="87"/>
      <c r="D726" s="89"/>
      <c r="E726" s="89"/>
    </row>
    <row r="727" spans="1:5" x14ac:dyDescent="0.25">
      <c r="A727" s="10"/>
      <c r="B727" s="10"/>
      <c r="C727" s="87"/>
      <c r="D727" s="89"/>
      <c r="E727" s="89"/>
    </row>
    <row r="728" spans="1:5" x14ac:dyDescent="0.25">
      <c r="A728" s="10"/>
      <c r="B728" s="10"/>
      <c r="C728" s="87"/>
      <c r="D728" s="89"/>
      <c r="E728" s="89"/>
    </row>
    <row r="729" spans="1:5" x14ac:dyDescent="0.25">
      <c r="A729" s="10"/>
      <c r="B729" s="10"/>
      <c r="C729" s="87"/>
      <c r="D729" s="89"/>
      <c r="E729" s="89"/>
    </row>
    <row r="730" spans="1:5" x14ac:dyDescent="0.25">
      <c r="A730" s="10"/>
      <c r="B730" s="10"/>
      <c r="C730" s="87"/>
      <c r="D730" s="89"/>
      <c r="E730" s="89"/>
    </row>
    <row r="731" spans="1:5" x14ac:dyDescent="0.25">
      <c r="A731" s="10"/>
      <c r="B731" s="10"/>
      <c r="C731" s="87"/>
      <c r="D731" s="89"/>
      <c r="E731" s="89"/>
    </row>
    <row r="732" spans="1:5" x14ac:dyDescent="0.25">
      <c r="A732" s="10"/>
      <c r="B732" s="10"/>
      <c r="C732" s="87"/>
      <c r="D732" s="89"/>
      <c r="E732" s="89"/>
    </row>
    <row r="733" spans="1:5" x14ac:dyDescent="0.25">
      <c r="A733" s="10"/>
      <c r="B733" s="10"/>
      <c r="C733" s="87"/>
      <c r="D733" s="89"/>
      <c r="E733" s="89"/>
    </row>
    <row r="734" spans="1:5" x14ac:dyDescent="0.25">
      <c r="A734" s="10"/>
      <c r="B734" s="10"/>
      <c r="C734" s="87"/>
      <c r="D734" s="89"/>
      <c r="E734" s="89"/>
    </row>
    <row r="735" spans="1:5" x14ac:dyDescent="0.25">
      <c r="A735" s="10"/>
      <c r="B735" s="10"/>
      <c r="C735" s="87"/>
      <c r="D735" s="89"/>
      <c r="E735" s="89"/>
    </row>
    <row r="736" spans="1:5" x14ac:dyDescent="0.25">
      <c r="A736" s="10"/>
      <c r="B736" s="10"/>
      <c r="C736" s="87"/>
      <c r="D736" s="89"/>
      <c r="E736" s="89"/>
    </row>
    <row r="737" spans="1:5" x14ac:dyDescent="0.25">
      <c r="A737" s="10"/>
      <c r="B737" s="10"/>
      <c r="C737" s="87"/>
      <c r="D737" s="89"/>
      <c r="E737" s="89"/>
    </row>
    <row r="738" spans="1:5" x14ac:dyDescent="0.25">
      <c r="A738" s="10"/>
      <c r="B738" s="10"/>
      <c r="C738" s="87"/>
      <c r="D738" s="89"/>
      <c r="E738" s="89"/>
    </row>
    <row r="739" spans="1:5" x14ac:dyDescent="0.25">
      <c r="A739" s="10"/>
      <c r="B739" s="10"/>
      <c r="C739" s="87"/>
      <c r="D739" s="89"/>
      <c r="E739" s="89"/>
    </row>
    <row r="740" spans="1:5" x14ac:dyDescent="0.25">
      <c r="A740" s="10"/>
      <c r="B740" s="10"/>
      <c r="C740" s="87"/>
      <c r="D740" s="89"/>
      <c r="E740" s="89"/>
    </row>
    <row r="741" spans="1:5" x14ac:dyDescent="0.25">
      <c r="A741" s="10"/>
      <c r="B741" s="10"/>
      <c r="C741" s="87"/>
      <c r="D741" s="89"/>
      <c r="E741" s="89"/>
    </row>
    <row r="742" spans="1:5" x14ac:dyDescent="0.25">
      <c r="A742" s="10"/>
      <c r="B742" s="10"/>
      <c r="C742" s="87"/>
      <c r="D742" s="89"/>
      <c r="E742" s="89"/>
    </row>
    <row r="743" spans="1:5" x14ac:dyDescent="0.25">
      <c r="A743" s="10"/>
      <c r="B743" s="10"/>
      <c r="C743" s="87"/>
      <c r="D743" s="89"/>
      <c r="E743" s="89"/>
    </row>
    <row r="744" spans="1:5" x14ac:dyDescent="0.25">
      <c r="A744" s="10"/>
      <c r="B744" s="10"/>
      <c r="C744" s="87"/>
      <c r="D744" s="89"/>
      <c r="E744" s="89"/>
    </row>
    <row r="745" spans="1:5" x14ac:dyDescent="0.25">
      <c r="A745" s="10"/>
      <c r="B745" s="10"/>
      <c r="C745" s="87"/>
      <c r="D745" s="89"/>
      <c r="E745" s="89"/>
    </row>
    <row r="746" spans="1:5" x14ac:dyDescent="0.25">
      <c r="A746" s="10"/>
      <c r="B746" s="10"/>
      <c r="C746" s="87"/>
      <c r="D746" s="89"/>
      <c r="E746" s="89"/>
    </row>
    <row r="747" spans="1:5" x14ac:dyDescent="0.25">
      <c r="A747" s="10"/>
      <c r="B747" s="10"/>
      <c r="C747" s="87"/>
      <c r="D747" s="89"/>
      <c r="E747" s="89"/>
    </row>
    <row r="748" spans="1:5" x14ac:dyDescent="0.25">
      <c r="A748" s="10"/>
      <c r="B748" s="10"/>
      <c r="C748" s="87"/>
      <c r="D748" s="89"/>
      <c r="E748" s="89"/>
    </row>
    <row r="749" spans="1:5" x14ac:dyDescent="0.25">
      <c r="A749" s="10"/>
      <c r="B749" s="10"/>
      <c r="C749" s="87"/>
      <c r="D749" s="89"/>
      <c r="E749" s="89"/>
    </row>
    <row r="750" spans="1:5" x14ac:dyDescent="0.25">
      <c r="A750" s="10"/>
      <c r="B750" s="10"/>
      <c r="C750" s="87"/>
      <c r="D750" s="89"/>
      <c r="E750" s="89"/>
    </row>
    <row r="751" spans="1:5" x14ac:dyDescent="0.25">
      <c r="A751" s="10"/>
      <c r="B751" s="10"/>
      <c r="C751" s="87"/>
      <c r="D751" s="89"/>
      <c r="E751" s="89"/>
    </row>
    <row r="752" spans="1:5" x14ac:dyDescent="0.25">
      <c r="A752" s="10"/>
      <c r="B752" s="10"/>
      <c r="C752" s="87"/>
      <c r="D752" s="89"/>
      <c r="E752" s="89"/>
    </row>
    <row r="753" spans="1:5" x14ac:dyDescent="0.25">
      <c r="A753" s="10"/>
      <c r="B753" s="10"/>
      <c r="C753" s="87"/>
      <c r="D753" s="89"/>
      <c r="E753" s="89"/>
    </row>
    <row r="754" spans="1:5" x14ac:dyDescent="0.25">
      <c r="A754" s="10"/>
      <c r="B754" s="10"/>
      <c r="C754" s="87"/>
      <c r="D754" s="89"/>
      <c r="E754" s="89"/>
    </row>
    <row r="755" spans="1:5" x14ac:dyDescent="0.25">
      <c r="A755" s="10"/>
      <c r="B755" s="10"/>
      <c r="C755" s="87"/>
      <c r="D755" s="89"/>
      <c r="E755" s="89"/>
    </row>
    <row r="756" spans="1:5" x14ac:dyDescent="0.25">
      <c r="A756" s="10"/>
      <c r="B756" s="10"/>
      <c r="C756" s="87"/>
      <c r="D756" s="89"/>
      <c r="E756" s="89"/>
    </row>
    <row r="757" spans="1:5" x14ac:dyDescent="0.25">
      <c r="A757" s="10"/>
      <c r="B757" s="10"/>
      <c r="C757" s="87"/>
      <c r="D757" s="89"/>
      <c r="E757" s="89"/>
    </row>
    <row r="758" spans="1:5" x14ac:dyDescent="0.25">
      <c r="A758" s="10"/>
      <c r="B758" s="10"/>
      <c r="C758" s="87"/>
      <c r="D758" s="89"/>
      <c r="E758" s="89"/>
    </row>
    <row r="759" spans="1:5" x14ac:dyDescent="0.25">
      <c r="A759" s="10"/>
      <c r="B759" s="10"/>
      <c r="C759" s="87"/>
      <c r="D759" s="89"/>
      <c r="E759" s="89"/>
    </row>
    <row r="760" spans="1:5" x14ac:dyDescent="0.25">
      <c r="A760" s="10"/>
      <c r="B760" s="10"/>
      <c r="C760" s="87"/>
      <c r="D760" s="89"/>
      <c r="E760" s="89"/>
    </row>
    <row r="761" spans="1:5" x14ac:dyDescent="0.25">
      <c r="A761" s="10"/>
      <c r="B761" s="10"/>
      <c r="C761" s="87"/>
      <c r="D761" s="89"/>
      <c r="E761" s="89"/>
    </row>
    <row r="762" spans="1:5" x14ac:dyDescent="0.25">
      <c r="A762" s="10"/>
      <c r="B762" s="10"/>
      <c r="C762" s="87"/>
      <c r="D762" s="89"/>
      <c r="E762" s="89"/>
    </row>
    <row r="763" spans="1:5" x14ac:dyDescent="0.25">
      <c r="A763" s="10"/>
      <c r="B763" s="10"/>
      <c r="C763" s="87"/>
      <c r="D763" s="89"/>
      <c r="E763" s="89"/>
    </row>
    <row r="764" spans="1:5" x14ac:dyDescent="0.25">
      <c r="A764" s="10"/>
      <c r="B764" s="10"/>
      <c r="C764" s="87"/>
      <c r="D764" s="89"/>
      <c r="E764" s="89"/>
    </row>
    <row r="765" spans="1:5" x14ac:dyDescent="0.25">
      <c r="A765" s="10"/>
      <c r="B765" s="10"/>
      <c r="C765" s="87"/>
      <c r="D765" s="89"/>
      <c r="E765" s="89"/>
    </row>
    <row r="766" spans="1:5" x14ac:dyDescent="0.25">
      <c r="A766" s="10"/>
      <c r="B766" s="10"/>
      <c r="C766" s="87"/>
      <c r="D766" s="89"/>
      <c r="E766" s="89"/>
    </row>
    <row r="767" spans="1:5" x14ac:dyDescent="0.25">
      <c r="A767" s="10"/>
      <c r="B767" s="10"/>
      <c r="C767" s="87"/>
      <c r="D767" s="89"/>
      <c r="E767" s="89"/>
    </row>
    <row r="768" spans="1:5" x14ac:dyDescent="0.25">
      <c r="A768" s="10"/>
      <c r="B768" s="10"/>
      <c r="C768" s="87"/>
      <c r="D768" s="89"/>
      <c r="E768" s="89"/>
    </row>
    <row r="769" spans="1:5" x14ac:dyDescent="0.25">
      <c r="A769" s="10"/>
      <c r="B769" s="10"/>
      <c r="C769" s="87"/>
      <c r="D769" s="89"/>
      <c r="E769" s="89"/>
    </row>
    <row r="770" spans="1:5" x14ac:dyDescent="0.25">
      <c r="A770" s="10"/>
      <c r="B770" s="10"/>
      <c r="C770" s="87"/>
      <c r="D770" s="89"/>
      <c r="E770" s="89"/>
    </row>
    <row r="771" spans="1:5" x14ac:dyDescent="0.25">
      <c r="A771" s="10"/>
      <c r="B771" s="10"/>
      <c r="C771" s="87"/>
      <c r="D771" s="89"/>
      <c r="E771" s="89"/>
    </row>
    <row r="772" spans="1:5" x14ac:dyDescent="0.25">
      <c r="A772" s="10"/>
      <c r="B772" s="10"/>
      <c r="C772" s="87"/>
      <c r="D772" s="89"/>
      <c r="E772" s="89"/>
    </row>
    <row r="773" spans="1:5" x14ac:dyDescent="0.25">
      <c r="A773" s="10"/>
      <c r="B773" s="10"/>
      <c r="C773" s="87"/>
      <c r="D773" s="89"/>
      <c r="E773" s="89"/>
    </row>
    <row r="774" spans="1:5" x14ac:dyDescent="0.25">
      <c r="A774" s="10"/>
      <c r="B774" s="10"/>
      <c r="C774" s="87"/>
      <c r="D774" s="89"/>
      <c r="E774" s="89"/>
    </row>
    <row r="775" spans="1:5" x14ac:dyDescent="0.25">
      <c r="A775" s="10"/>
      <c r="B775" s="10"/>
      <c r="C775" s="87"/>
      <c r="D775" s="89"/>
      <c r="E775" s="89"/>
    </row>
    <row r="776" spans="1:5" x14ac:dyDescent="0.25">
      <c r="A776" s="10"/>
      <c r="B776" s="10"/>
      <c r="C776" s="87"/>
      <c r="D776" s="89"/>
      <c r="E776" s="89"/>
    </row>
    <row r="777" spans="1:5" x14ac:dyDescent="0.25">
      <c r="A777" s="10"/>
      <c r="B777" s="10"/>
      <c r="C777" s="87"/>
      <c r="D777" s="89"/>
      <c r="E777" s="89"/>
    </row>
    <row r="778" spans="1:5" x14ac:dyDescent="0.25">
      <c r="A778" s="10"/>
      <c r="B778" s="10"/>
      <c r="C778" s="87"/>
      <c r="D778" s="89"/>
      <c r="E778" s="89"/>
    </row>
    <row r="779" spans="1:5" x14ac:dyDescent="0.25">
      <c r="A779" s="10"/>
      <c r="B779" s="10"/>
      <c r="C779" s="87"/>
      <c r="D779" s="89"/>
      <c r="E779" s="89"/>
    </row>
    <row r="780" spans="1:5" x14ac:dyDescent="0.25">
      <c r="A780" s="10"/>
      <c r="B780" s="10"/>
      <c r="C780" s="87"/>
      <c r="D780" s="89"/>
      <c r="E780" s="89"/>
    </row>
    <row r="781" spans="1:5" x14ac:dyDescent="0.25">
      <c r="A781" s="10"/>
      <c r="B781" s="10"/>
      <c r="C781" s="87"/>
      <c r="D781" s="89"/>
      <c r="E781" s="89"/>
    </row>
    <row r="782" spans="1:5" x14ac:dyDescent="0.25">
      <c r="A782" s="10"/>
      <c r="B782" s="10"/>
      <c r="C782" s="87"/>
      <c r="D782" s="89"/>
      <c r="E782" s="89"/>
    </row>
    <row r="783" spans="1:5" x14ac:dyDescent="0.25">
      <c r="A783" s="10"/>
      <c r="B783" s="10"/>
      <c r="C783" s="87"/>
      <c r="D783" s="89"/>
      <c r="E783" s="89"/>
    </row>
    <row r="784" spans="1:5" x14ac:dyDescent="0.25">
      <c r="A784" s="10"/>
      <c r="B784" s="10"/>
      <c r="C784" s="87"/>
      <c r="D784" s="89"/>
      <c r="E784" s="89"/>
    </row>
    <row r="785" spans="1:5" x14ac:dyDescent="0.25">
      <c r="A785" s="10"/>
      <c r="B785" s="10"/>
      <c r="C785" s="87"/>
      <c r="D785" s="89"/>
      <c r="E785" s="89"/>
    </row>
    <row r="786" spans="1:5" x14ac:dyDescent="0.25">
      <c r="A786" s="10"/>
      <c r="B786" s="10"/>
      <c r="C786" s="87"/>
      <c r="D786" s="89"/>
      <c r="E786" s="89"/>
    </row>
    <row r="787" spans="1:5" x14ac:dyDescent="0.25">
      <c r="A787" s="10"/>
      <c r="B787" s="10"/>
      <c r="C787" s="87"/>
      <c r="D787" s="89"/>
      <c r="E787" s="89"/>
    </row>
    <row r="788" spans="1:5" x14ac:dyDescent="0.25">
      <c r="A788" s="10"/>
      <c r="B788" s="10"/>
      <c r="C788" s="87"/>
      <c r="D788" s="89"/>
      <c r="E788" s="89"/>
    </row>
    <row r="789" spans="1:5" x14ac:dyDescent="0.25">
      <c r="A789" s="10"/>
      <c r="B789" s="10"/>
      <c r="C789" s="87"/>
      <c r="D789" s="89"/>
      <c r="E789" s="89"/>
    </row>
    <row r="790" spans="1:5" x14ac:dyDescent="0.25">
      <c r="A790" s="10"/>
      <c r="B790" s="10"/>
      <c r="C790" s="87"/>
      <c r="D790" s="89"/>
      <c r="E790" s="89"/>
    </row>
    <row r="791" spans="1:5" x14ac:dyDescent="0.25">
      <c r="A791" s="10"/>
      <c r="B791" s="10"/>
      <c r="C791" s="87"/>
      <c r="D791" s="89"/>
      <c r="E791" s="89"/>
    </row>
    <row r="792" spans="1:5" x14ac:dyDescent="0.25">
      <c r="A792" s="10"/>
      <c r="B792" s="10"/>
      <c r="C792" s="87"/>
      <c r="D792" s="89"/>
      <c r="E792" s="89"/>
    </row>
    <row r="793" spans="1:5" x14ac:dyDescent="0.25">
      <c r="A793" s="10"/>
      <c r="B793" s="10"/>
      <c r="C793" s="87"/>
      <c r="D793" s="89"/>
      <c r="E793" s="89"/>
    </row>
    <row r="794" spans="1:5" x14ac:dyDescent="0.25">
      <c r="A794" s="10"/>
      <c r="B794" s="10"/>
      <c r="C794" s="87"/>
      <c r="D794" s="89"/>
      <c r="E794" s="89"/>
    </row>
    <row r="795" spans="1:5" x14ac:dyDescent="0.25">
      <c r="A795" s="10"/>
      <c r="B795" s="10"/>
      <c r="C795" s="87"/>
      <c r="D795" s="89"/>
      <c r="E795" s="89"/>
    </row>
    <row r="796" spans="1:5" x14ac:dyDescent="0.25">
      <c r="A796" s="10"/>
      <c r="B796" s="10"/>
      <c r="C796" s="87"/>
      <c r="D796" s="89"/>
      <c r="E796" s="89"/>
    </row>
    <row r="797" spans="1:5" x14ac:dyDescent="0.25">
      <c r="A797" s="10"/>
      <c r="B797" s="10"/>
      <c r="C797" s="87"/>
      <c r="D797" s="89"/>
      <c r="E797" s="89"/>
    </row>
    <row r="798" spans="1:5" x14ac:dyDescent="0.25">
      <c r="A798" s="10"/>
      <c r="B798" s="10"/>
      <c r="C798" s="87"/>
      <c r="D798" s="89"/>
      <c r="E798" s="89"/>
    </row>
    <row r="799" spans="1:5" x14ac:dyDescent="0.25">
      <c r="A799" s="10"/>
      <c r="B799" s="10"/>
      <c r="C799" s="87"/>
      <c r="D799" s="89"/>
      <c r="E799" s="89"/>
    </row>
    <row r="800" spans="1:5" x14ac:dyDescent="0.25">
      <c r="A800" s="10"/>
      <c r="B800" s="10"/>
      <c r="C800" s="87"/>
      <c r="D800" s="89"/>
      <c r="E800" s="89"/>
    </row>
    <row r="801" spans="1:5" x14ac:dyDescent="0.25">
      <c r="A801" s="10"/>
      <c r="B801" s="10"/>
      <c r="C801" s="87"/>
      <c r="D801" s="89"/>
      <c r="E801" s="89"/>
    </row>
    <row r="802" spans="1:5" x14ac:dyDescent="0.25">
      <c r="A802" s="10"/>
      <c r="B802" s="10"/>
      <c r="C802" s="87"/>
      <c r="D802" s="89"/>
      <c r="E802" s="89"/>
    </row>
    <row r="803" spans="1:5" x14ac:dyDescent="0.25">
      <c r="A803" s="10"/>
      <c r="B803" s="10"/>
      <c r="C803" s="87"/>
      <c r="D803" s="89"/>
      <c r="E803" s="89"/>
    </row>
    <row r="804" spans="1:5" x14ac:dyDescent="0.25">
      <c r="A804" s="10"/>
      <c r="B804" s="10"/>
      <c r="C804" s="87"/>
      <c r="D804" s="89"/>
      <c r="E804" s="89"/>
    </row>
    <row r="805" spans="1:5" x14ac:dyDescent="0.25">
      <c r="A805" s="10"/>
      <c r="B805" s="10"/>
      <c r="C805" s="87"/>
      <c r="D805" s="89"/>
      <c r="E805" s="89"/>
    </row>
    <row r="806" spans="1:5" x14ac:dyDescent="0.25">
      <c r="A806" s="10"/>
      <c r="B806" s="10"/>
      <c r="C806" s="87"/>
      <c r="D806" s="89"/>
      <c r="E806" s="89"/>
    </row>
    <row r="807" spans="1:5" x14ac:dyDescent="0.25">
      <c r="A807" s="10"/>
      <c r="B807" s="10"/>
      <c r="C807" s="87"/>
      <c r="D807" s="89"/>
      <c r="E807" s="89"/>
    </row>
    <row r="808" spans="1:5" x14ac:dyDescent="0.25">
      <c r="A808" s="10"/>
      <c r="B808" s="10"/>
      <c r="C808" s="87"/>
      <c r="D808" s="89"/>
      <c r="E808" s="89"/>
    </row>
    <row r="809" spans="1:5" x14ac:dyDescent="0.25">
      <c r="A809" s="10"/>
      <c r="B809" s="10"/>
      <c r="C809" s="87"/>
      <c r="D809" s="89"/>
      <c r="E809" s="89"/>
    </row>
    <row r="810" spans="1:5" x14ac:dyDescent="0.25">
      <c r="A810" s="10"/>
      <c r="B810" s="10"/>
      <c r="C810" s="87"/>
      <c r="D810" s="89"/>
      <c r="E810" s="89"/>
    </row>
    <row r="811" spans="1:5" x14ac:dyDescent="0.25">
      <c r="A811" s="10"/>
      <c r="B811" s="10"/>
      <c r="C811" s="87"/>
      <c r="D811" s="89"/>
      <c r="E811" s="89"/>
    </row>
    <row r="812" spans="1:5" x14ac:dyDescent="0.25">
      <c r="A812" s="10"/>
      <c r="B812" s="10"/>
      <c r="C812" s="87"/>
      <c r="D812" s="89"/>
      <c r="E812" s="89"/>
    </row>
    <row r="813" spans="1:5" x14ac:dyDescent="0.25">
      <c r="A813" s="10"/>
      <c r="B813" s="10"/>
      <c r="C813" s="87"/>
      <c r="D813" s="89"/>
      <c r="E813" s="89"/>
    </row>
    <row r="814" spans="1:5" x14ac:dyDescent="0.25">
      <c r="A814" s="10"/>
      <c r="B814" s="10"/>
      <c r="C814" s="87"/>
      <c r="D814" s="89"/>
      <c r="E814" s="89"/>
    </row>
    <row r="815" spans="1:5" x14ac:dyDescent="0.25">
      <c r="A815" s="10"/>
      <c r="B815" s="10"/>
      <c r="C815" s="87"/>
      <c r="D815" s="89"/>
      <c r="E815" s="89"/>
    </row>
    <row r="816" spans="1:5" x14ac:dyDescent="0.25">
      <c r="A816" s="10"/>
      <c r="B816" s="10"/>
      <c r="C816" s="87"/>
      <c r="D816" s="89"/>
      <c r="E816" s="89"/>
    </row>
    <row r="817" spans="1:5" x14ac:dyDescent="0.25">
      <c r="A817" s="10"/>
      <c r="B817" s="10"/>
      <c r="C817" s="87"/>
      <c r="D817" s="89"/>
      <c r="E817" s="89"/>
    </row>
    <row r="818" spans="1:5" x14ac:dyDescent="0.25">
      <c r="A818" s="10"/>
      <c r="B818" s="10"/>
      <c r="C818" s="87"/>
      <c r="D818" s="89"/>
      <c r="E818" s="89"/>
    </row>
    <row r="819" spans="1:5" x14ac:dyDescent="0.25">
      <c r="A819" s="10"/>
      <c r="B819" s="10"/>
      <c r="C819" s="87"/>
      <c r="D819" s="89"/>
      <c r="E819" s="89"/>
    </row>
    <row r="820" spans="1:5" x14ac:dyDescent="0.25">
      <c r="A820" s="10"/>
      <c r="B820" s="10"/>
      <c r="C820" s="87"/>
      <c r="D820" s="89"/>
      <c r="E820" s="89"/>
    </row>
    <row r="821" spans="1:5" x14ac:dyDescent="0.25">
      <c r="A821" s="10"/>
      <c r="B821" s="10"/>
      <c r="C821" s="87"/>
      <c r="D821" s="89"/>
      <c r="E821" s="89"/>
    </row>
    <row r="822" spans="1:5" x14ac:dyDescent="0.25">
      <c r="A822" s="10"/>
      <c r="B822" s="10"/>
      <c r="C822" s="87"/>
      <c r="D822" s="89"/>
      <c r="E822" s="89"/>
    </row>
    <row r="823" spans="1:5" x14ac:dyDescent="0.25">
      <c r="A823" s="10"/>
      <c r="B823" s="10"/>
      <c r="C823" s="87"/>
      <c r="D823" s="89"/>
      <c r="E823" s="89"/>
    </row>
    <row r="824" spans="1:5" x14ac:dyDescent="0.25">
      <c r="A824" s="10"/>
      <c r="B824" s="10"/>
      <c r="C824" s="87"/>
      <c r="D824" s="89"/>
      <c r="E824" s="89"/>
    </row>
    <row r="825" spans="1:5" x14ac:dyDescent="0.25">
      <c r="A825" s="10"/>
      <c r="B825" s="10"/>
      <c r="C825" s="87"/>
      <c r="D825" s="89"/>
      <c r="E825" s="89"/>
    </row>
    <row r="826" spans="1:5" x14ac:dyDescent="0.25">
      <c r="A826" s="10"/>
      <c r="B826" s="10"/>
      <c r="C826" s="87"/>
      <c r="D826" s="89"/>
      <c r="E826" s="89"/>
    </row>
    <row r="827" spans="1:5" x14ac:dyDescent="0.25">
      <c r="A827" s="10"/>
      <c r="B827" s="10"/>
      <c r="C827" s="87"/>
      <c r="D827" s="89"/>
      <c r="E827" s="89"/>
    </row>
    <row r="828" spans="1:5" x14ac:dyDescent="0.25">
      <c r="A828" s="10"/>
      <c r="B828" s="10"/>
      <c r="C828" s="87"/>
      <c r="D828" s="89"/>
      <c r="E828" s="89"/>
    </row>
    <row r="829" spans="1:5" x14ac:dyDescent="0.25">
      <c r="A829" s="10"/>
      <c r="B829" s="10"/>
      <c r="C829" s="87"/>
      <c r="D829" s="89"/>
      <c r="E829" s="89"/>
    </row>
    <row r="830" spans="1:5" x14ac:dyDescent="0.25">
      <c r="A830" s="10"/>
      <c r="B830" s="10"/>
      <c r="C830" s="87"/>
      <c r="D830" s="89"/>
      <c r="E830" s="89"/>
    </row>
    <row r="831" spans="1:5" x14ac:dyDescent="0.25">
      <c r="A831" s="10"/>
      <c r="B831" s="10"/>
      <c r="C831" s="87"/>
      <c r="D831" s="89"/>
      <c r="E831" s="89"/>
    </row>
    <row r="832" spans="1:5" x14ac:dyDescent="0.25">
      <c r="A832" s="10"/>
      <c r="B832" s="10"/>
      <c r="C832" s="87"/>
      <c r="D832" s="89"/>
      <c r="E832" s="89"/>
    </row>
    <row r="833" spans="1:5" x14ac:dyDescent="0.25">
      <c r="A833" s="10"/>
      <c r="B833" s="10"/>
      <c r="C833" s="87"/>
      <c r="D833" s="89"/>
      <c r="E833" s="89"/>
    </row>
    <row r="834" spans="1:5" x14ac:dyDescent="0.25">
      <c r="A834" s="10"/>
      <c r="B834" s="10"/>
      <c r="C834" s="87"/>
      <c r="D834" s="89"/>
      <c r="E834" s="89"/>
    </row>
    <row r="835" spans="1:5" x14ac:dyDescent="0.25">
      <c r="A835" s="10"/>
      <c r="B835" s="10"/>
      <c r="C835" s="87"/>
      <c r="D835" s="89"/>
      <c r="E835" s="89"/>
    </row>
    <row r="836" spans="1:5" x14ac:dyDescent="0.25">
      <c r="A836" s="10"/>
      <c r="B836" s="10"/>
      <c r="C836" s="87"/>
      <c r="D836" s="89"/>
      <c r="E836" s="89"/>
    </row>
    <row r="837" spans="1:5" x14ac:dyDescent="0.25">
      <c r="A837" s="10"/>
      <c r="B837" s="10"/>
      <c r="C837" s="87"/>
      <c r="D837" s="89"/>
      <c r="E837" s="89"/>
    </row>
    <row r="838" spans="1:5" x14ac:dyDescent="0.25">
      <c r="A838" s="10"/>
      <c r="B838" s="10"/>
      <c r="C838" s="87"/>
      <c r="D838" s="89"/>
      <c r="E838" s="89"/>
    </row>
    <row r="839" spans="1:5" x14ac:dyDescent="0.25">
      <c r="A839" s="10"/>
      <c r="B839" s="10"/>
      <c r="C839" s="87"/>
      <c r="D839" s="89"/>
      <c r="E839" s="89"/>
    </row>
    <row r="840" spans="1:5" x14ac:dyDescent="0.25">
      <c r="A840" s="10"/>
      <c r="B840" s="10"/>
      <c r="C840" s="87"/>
      <c r="D840" s="89"/>
      <c r="E840" s="89"/>
    </row>
    <row r="841" spans="1:5" x14ac:dyDescent="0.25">
      <c r="A841" s="10"/>
      <c r="B841" s="10"/>
      <c r="C841" s="87"/>
      <c r="D841" s="89"/>
      <c r="E841" s="89"/>
    </row>
    <row r="842" spans="1:5" x14ac:dyDescent="0.25">
      <c r="A842" s="10"/>
      <c r="B842" s="10"/>
      <c r="C842" s="87"/>
      <c r="D842" s="89"/>
      <c r="E842" s="89"/>
    </row>
    <row r="843" spans="1:5" x14ac:dyDescent="0.25">
      <c r="A843" s="10"/>
      <c r="B843" s="10"/>
      <c r="C843" s="87"/>
      <c r="D843" s="89"/>
      <c r="E843" s="89"/>
    </row>
    <row r="844" spans="1:5" x14ac:dyDescent="0.25">
      <c r="A844" s="10"/>
      <c r="B844" s="10"/>
      <c r="C844" s="87"/>
      <c r="D844" s="89"/>
      <c r="E844" s="89"/>
    </row>
    <row r="845" spans="1:5" x14ac:dyDescent="0.25">
      <c r="A845" s="10"/>
      <c r="B845" s="10"/>
      <c r="C845" s="87"/>
      <c r="D845" s="89"/>
      <c r="E845" s="89"/>
    </row>
    <row r="846" spans="1:5" x14ac:dyDescent="0.25">
      <c r="A846" s="10"/>
      <c r="B846" s="10"/>
      <c r="C846" s="87"/>
      <c r="D846" s="89"/>
      <c r="E846" s="89"/>
    </row>
    <row r="847" spans="1:5" x14ac:dyDescent="0.25">
      <c r="A847" s="10"/>
      <c r="B847" s="10"/>
      <c r="C847" s="87"/>
      <c r="D847" s="89"/>
      <c r="E847" s="89"/>
    </row>
    <row r="848" spans="1:5" x14ac:dyDescent="0.25">
      <c r="A848" s="10"/>
      <c r="B848" s="10"/>
      <c r="C848" s="87"/>
      <c r="D848" s="89"/>
      <c r="E848" s="89"/>
    </row>
    <row r="849" spans="1:5" x14ac:dyDescent="0.25">
      <c r="A849" s="10"/>
      <c r="B849" s="10"/>
      <c r="C849" s="87"/>
      <c r="D849" s="89"/>
      <c r="E849" s="89"/>
    </row>
    <row r="850" spans="1:5" x14ac:dyDescent="0.25">
      <c r="A850" s="10"/>
      <c r="B850" s="10"/>
      <c r="C850" s="87"/>
      <c r="D850" s="89"/>
      <c r="E850" s="89"/>
    </row>
    <row r="851" spans="1:5" x14ac:dyDescent="0.25">
      <c r="A851" s="10"/>
      <c r="B851" s="10"/>
      <c r="C851" s="87"/>
      <c r="D851" s="89"/>
      <c r="E851" s="89"/>
    </row>
    <row r="852" spans="1:5" x14ac:dyDescent="0.25">
      <c r="A852" s="10"/>
      <c r="B852" s="10"/>
      <c r="C852" s="87"/>
      <c r="D852" s="89"/>
      <c r="E852" s="89"/>
    </row>
    <row r="853" spans="1:5" x14ac:dyDescent="0.25">
      <c r="A853" s="10"/>
      <c r="B853" s="10"/>
      <c r="C853" s="87"/>
      <c r="D853" s="89"/>
      <c r="E853" s="89"/>
    </row>
    <row r="854" spans="1:5" x14ac:dyDescent="0.25">
      <c r="A854" s="10"/>
      <c r="B854" s="10"/>
      <c r="C854" s="87"/>
      <c r="D854" s="89"/>
      <c r="E854" s="89"/>
    </row>
    <row r="855" spans="1:5" x14ac:dyDescent="0.25">
      <c r="A855" s="10"/>
      <c r="B855" s="10"/>
      <c r="C855" s="87"/>
      <c r="D855" s="89"/>
      <c r="E855" s="89"/>
    </row>
    <row r="856" spans="1:5" x14ac:dyDescent="0.25">
      <c r="A856" s="10"/>
      <c r="B856" s="10"/>
      <c r="C856" s="87"/>
      <c r="D856" s="89"/>
      <c r="E856" s="89"/>
    </row>
    <row r="857" spans="1:5" x14ac:dyDescent="0.25">
      <c r="A857" s="10"/>
      <c r="B857" s="10"/>
      <c r="C857" s="87"/>
      <c r="D857" s="89"/>
      <c r="E857" s="89"/>
    </row>
    <row r="858" spans="1:5" x14ac:dyDescent="0.25">
      <c r="A858" s="10"/>
      <c r="B858" s="10"/>
      <c r="C858" s="87"/>
      <c r="D858" s="89"/>
      <c r="E858" s="89"/>
    </row>
    <row r="859" spans="1:5" x14ac:dyDescent="0.25">
      <c r="A859" s="10"/>
      <c r="B859" s="10"/>
      <c r="C859" s="87"/>
      <c r="D859" s="89"/>
      <c r="E859" s="89"/>
    </row>
    <row r="860" spans="1:5" x14ac:dyDescent="0.25">
      <c r="A860" s="10"/>
      <c r="B860" s="10"/>
      <c r="C860" s="87"/>
      <c r="D860" s="89"/>
      <c r="E860" s="89"/>
    </row>
    <row r="861" spans="1:5" x14ac:dyDescent="0.25">
      <c r="A861" s="10"/>
      <c r="B861" s="10"/>
      <c r="C861" s="87"/>
      <c r="D861" s="89"/>
      <c r="E861" s="89"/>
    </row>
    <row r="862" spans="1:5" x14ac:dyDescent="0.25">
      <c r="A862" s="10"/>
      <c r="B862" s="10"/>
      <c r="C862" s="87"/>
      <c r="D862" s="89"/>
      <c r="E862" s="89"/>
    </row>
    <row r="863" spans="1:5" x14ac:dyDescent="0.25">
      <c r="A863" s="10"/>
      <c r="B863" s="10"/>
      <c r="C863" s="87"/>
      <c r="D863" s="89"/>
      <c r="E863" s="89"/>
    </row>
    <row r="864" spans="1:5" x14ac:dyDescent="0.25">
      <c r="A864" s="10"/>
      <c r="B864" s="10"/>
      <c r="C864" s="87"/>
      <c r="D864" s="89"/>
      <c r="E864" s="89"/>
    </row>
    <row r="865" spans="1:5" x14ac:dyDescent="0.25">
      <c r="A865" s="10"/>
      <c r="B865" s="10"/>
      <c r="C865" s="87"/>
      <c r="D865" s="89"/>
      <c r="E865" s="89"/>
    </row>
    <row r="866" spans="1:5" x14ac:dyDescent="0.25">
      <c r="A866" s="10"/>
      <c r="B866" s="10"/>
      <c r="C866" s="87"/>
      <c r="D866" s="89"/>
      <c r="E866" s="89"/>
    </row>
    <row r="867" spans="1:5" x14ac:dyDescent="0.25">
      <c r="A867" s="10"/>
      <c r="B867" s="10"/>
      <c r="C867" s="87"/>
      <c r="D867" s="89"/>
      <c r="E867" s="89"/>
    </row>
    <row r="868" spans="1:5" x14ac:dyDescent="0.25">
      <c r="A868" s="10"/>
      <c r="B868" s="10"/>
      <c r="C868" s="87"/>
      <c r="D868" s="89"/>
      <c r="E868" s="89"/>
    </row>
    <row r="869" spans="1:5" x14ac:dyDescent="0.25">
      <c r="A869" s="10"/>
      <c r="B869" s="10"/>
      <c r="C869" s="87"/>
      <c r="D869" s="89"/>
      <c r="E869" s="89"/>
    </row>
    <row r="870" spans="1:5" x14ac:dyDescent="0.25">
      <c r="A870" s="10"/>
      <c r="B870" s="10"/>
      <c r="C870" s="87"/>
      <c r="D870" s="89"/>
      <c r="E870" s="89"/>
    </row>
    <row r="871" spans="1:5" x14ac:dyDescent="0.25">
      <c r="A871" s="10"/>
      <c r="B871" s="10"/>
      <c r="C871" s="87"/>
      <c r="D871" s="89"/>
      <c r="E871" s="89"/>
    </row>
    <row r="872" spans="1:5" x14ac:dyDescent="0.25">
      <c r="A872" s="10"/>
      <c r="B872" s="10"/>
      <c r="C872" s="87"/>
      <c r="D872" s="89"/>
      <c r="E872" s="89"/>
    </row>
    <row r="873" spans="1:5" x14ac:dyDescent="0.25">
      <c r="A873" s="10"/>
      <c r="B873" s="10"/>
      <c r="C873" s="87"/>
      <c r="D873" s="89"/>
      <c r="E873" s="89"/>
    </row>
    <row r="874" spans="1:5" x14ac:dyDescent="0.25">
      <c r="A874" s="10"/>
      <c r="B874" s="10"/>
      <c r="C874" s="87"/>
      <c r="D874" s="89"/>
      <c r="E874" s="89"/>
    </row>
    <row r="875" spans="1:5" x14ac:dyDescent="0.25">
      <c r="A875" s="10"/>
      <c r="B875" s="10"/>
      <c r="C875" s="87"/>
      <c r="D875" s="89"/>
      <c r="E875" s="89"/>
    </row>
    <row r="876" spans="1:5" x14ac:dyDescent="0.25">
      <c r="A876" s="10"/>
      <c r="B876" s="10"/>
      <c r="C876" s="87"/>
      <c r="D876" s="89"/>
      <c r="E876" s="89"/>
    </row>
    <row r="877" spans="1:5" x14ac:dyDescent="0.25">
      <c r="A877" s="10"/>
      <c r="B877" s="10"/>
      <c r="C877" s="87"/>
      <c r="D877" s="89"/>
      <c r="E877" s="89"/>
    </row>
    <row r="878" spans="1:5" x14ac:dyDescent="0.25">
      <c r="A878" s="10"/>
      <c r="B878" s="10"/>
      <c r="C878" s="87"/>
      <c r="D878" s="89"/>
      <c r="E878" s="89"/>
    </row>
    <row r="879" spans="1:5" x14ac:dyDescent="0.25">
      <c r="A879" s="10"/>
      <c r="B879" s="10"/>
      <c r="C879" s="87"/>
      <c r="D879" s="89"/>
      <c r="E879" s="89"/>
    </row>
    <row r="880" spans="1:5" x14ac:dyDescent="0.25">
      <c r="A880" s="10"/>
      <c r="B880" s="10"/>
      <c r="C880" s="87"/>
      <c r="D880" s="89"/>
      <c r="E880" s="89"/>
    </row>
    <row r="881" spans="1:5" x14ac:dyDescent="0.25">
      <c r="A881" s="10"/>
      <c r="B881" s="10"/>
      <c r="C881" s="87"/>
      <c r="D881" s="89"/>
      <c r="E881" s="89"/>
    </row>
    <row r="882" spans="1:5" x14ac:dyDescent="0.25">
      <c r="A882" s="10"/>
      <c r="B882" s="10"/>
      <c r="C882" s="87"/>
      <c r="D882" s="89"/>
      <c r="E882" s="89"/>
    </row>
    <row r="883" spans="1:5" x14ac:dyDescent="0.25">
      <c r="A883" s="10"/>
      <c r="B883" s="10"/>
      <c r="C883" s="87"/>
      <c r="D883" s="89"/>
      <c r="E883" s="89"/>
    </row>
    <row r="884" spans="1:5" x14ac:dyDescent="0.25">
      <c r="A884" s="10"/>
      <c r="B884" s="10"/>
      <c r="C884" s="87"/>
      <c r="D884" s="89"/>
      <c r="E884" s="89"/>
    </row>
    <row r="885" spans="1:5" x14ac:dyDescent="0.25">
      <c r="A885" s="10"/>
      <c r="B885" s="10"/>
      <c r="C885" s="87"/>
      <c r="D885" s="89"/>
      <c r="E885" s="89"/>
    </row>
    <row r="886" spans="1:5" x14ac:dyDescent="0.25">
      <c r="A886" s="10"/>
      <c r="B886" s="10"/>
      <c r="C886" s="87"/>
      <c r="D886" s="89"/>
      <c r="E886" s="89"/>
    </row>
    <row r="887" spans="1:5" x14ac:dyDescent="0.25">
      <c r="A887" s="10"/>
      <c r="B887" s="10"/>
      <c r="C887" s="87"/>
      <c r="D887" s="89"/>
      <c r="E887" s="89"/>
    </row>
    <row r="888" spans="1:5" x14ac:dyDescent="0.25">
      <c r="A888" s="10"/>
      <c r="B888" s="10"/>
      <c r="C888" s="87"/>
      <c r="D888" s="89"/>
      <c r="E888" s="89"/>
    </row>
    <row r="889" spans="1:5" x14ac:dyDescent="0.25">
      <c r="A889" s="10"/>
      <c r="B889" s="10"/>
      <c r="C889" s="87"/>
      <c r="D889" s="89"/>
      <c r="E889" s="89"/>
    </row>
    <row r="890" spans="1:5" x14ac:dyDescent="0.25">
      <c r="A890" s="10"/>
      <c r="B890" s="10"/>
      <c r="C890" s="87"/>
      <c r="D890" s="89"/>
      <c r="E890" s="89"/>
    </row>
    <row r="891" spans="1:5" x14ac:dyDescent="0.25">
      <c r="A891" s="10"/>
      <c r="B891" s="10"/>
      <c r="C891" s="87"/>
      <c r="D891" s="89"/>
      <c r="E891" s="89"/>
    </row>
    <row r="892" spans="1:5" x14ac:dyDescent="0.25">
      <c r="A892" s="10"/>
      <c r="B892" s="10"/>
      <c r="C892" s="87"/>
      <c r="D892" s="89"/>
      <c r="E892" s="89"/>
    </row>
    <row r="893" spans="1:5" x14ac:dyDescent="0.25">
      <c r="A893" s="10"/>
      <c r="B893" s="10"/>
      <c r="C893" s="87"/>
      <c r="D893" s="89"/>
      <c r="E893" s="89"/>
    </row>
    <row r="894" spans="1:5" x14ac:dyDescent="0.25">
      <c r="A894" s="10"/>
      <c r="B894" s="10"/>
      <c r="C894" s="87"/>
      <c r="D894" s="89"/>
      <c r="E894" s="89"/>
    </row>
    <row r="895" spans="1:5" x14ac:dyDescent="0.25">
      <c r="A895" s="10"/>
      <c r="B895" s="10"/>
      <c r="C895" s="87"/>
      <c r="D895" s="89"/>
      <c r="E895" s="89"/>
    </row>
    <row r="896" spans="1:5" x14ac:dyDescent="0.25">
      <c r="A896" s="10"/>
      <c r="B896" s="10"/>
      <c r="C896" s="87"/>
      <c r="D896" s="89"/>
      <c r="E896" s="89"/>
    </row>
    <row r="897" spans="1:5" x14ac:dyDescent="0.25">
      <c r="A897" s="10"/>
      <c r="B897" s="10"/>
      <c r="C897" s="87"/>
      <c r="D897" s="89"/>
      <c r="E897" s="89"/>
    </row>
    <row r="898" spans="1:5" x14ac:dyDescent="0.25">
      <c r="A898" s="10"/>
      <c r="B898" s="10"/>
      <c r="C898" s="87"/>
      <c r="D898" s="89"/>
      <c r="E898" s="89"/>
    </row>
    <row r="899" spans="1:5" x14ac:dyDescent="0.25">
      <c r="A899" s="10"/>
      <c r="B899" s="10"/>
      <c r="C899" s="87"/>
      <c r="D899" s="89"/>
      <c r="E899" s="89"/>
    </row>
    <row r="900" spans="1:5" x14ac:dyDescent="0.25">
      <c r="A900" s="10"/>
      <c r="B900" s="10"/>
      <c r="C900" s="87"/>
      <c r="D900" s="89"/>
      <c r="E900" s="89"/>
    </row>
    <row r="901" spans="1:5" x14ac:dyDescent="0.25">
      <c r="A901" s="10"/>
      <c r="B901" s="10"/>
      <c r="C901" s="87"/>
      <c r="D901" s="89"/>
      <c r="E901" s="89"/>
    </row>
    <row r="902" spans="1:5" x14ac:dyDescent="0.25">
      <c r="A902" s="10"/>
      <c r="B902" s="10"/>
      <c r="C902" s="87"/>
      <c r="D902" s="89"/>
      <c r="E902" s="89"/>
    </row>
    <row r="903" spans="1:5" x14ac:dyDescent="0.25">
      <c r="A903" s="10"/>
      <c r="B903" s="10"/>
      <c r="C903" s="87"/>
      <c r="D903" s="89"/>
      <c r="E903" s="89"/>
    </row>
    <row r="904" spans="1:5" x14ac:dyDescent="0.25">
      <c r="A904" s="10"/>
      <c r="B904" s="10"/>
      <c r="C904" s="87"/>
      <c r="D904" s="89"/>
      <c r="E904" s="89"/>
    </row>
    <row r="905" spans="1:5" x14ac:dyDescent="0.25">
      <c r="A905" s="10"/>
      <c r="B905" s="10"/>
      <c r="C905" s="87"/>
      <c r="D905" s="89"/>
      <c r="E905" s="89"/>
    </row>
    <row r="906" spans="1:5" x14ac:dyDescent="0.25">
      <c r="A906" s="10"/>
      <c r="B906" s="10"/>
      <c r="C906" s="87"/>
      <c r="D906" s="89"/>
      <c r="E906" s="89"/>
    </row>
    <row r="907" spans="1:5" x14ac:dyDescent="0.25">
      <c r="A907" s="10"/>
      <c r="B907" s="10"/>
      <c r="C907" s="87"/>
      <c r="D907" s="89"/>
      <c r="E907" s="89"/>
    </row>
    <row r="908" spans="1:5" x14ac:dyDescent="0.25">
      <c r="A908" s="10"/>
      <c r="B908" s="10"/>
      <c r="C908" s="87"/>
      <c r="D908" s="89"/>
      <c r="E908" s="89"/>
    </row>
    <row r="909" spans="1:5" x14ac:dyDescent="0.25">
      <c r="A909" s="10"/>
      <c r="B909" s="10"/>
      <c r="C909" s="87"/>
      <c r="D909" s="89"/>
      <c r="E909" s="89"/>
    </row>
    <row r="910" spans="1:5" x14ac:dyDescent="0.25">
      <c r="A910" s="10"/>
      <c r="B910" s="10"/>
      <c r="C910" s="87"/>
      <c r="D910" s="89"/>
      <c r="E910" s="89"/>
    </row>
    <row r="911" spans="1:5" x14ac:dyDescent="0.25">
      <c r="A911" s="10"/>
      <c r="B911" s="10"/>
      <c r="C911" s="87"/>
      <c r="D911" s="89"/>
      <c r="E911" s="89"/>
    </row>
    <row r="912" spans="1:5" x14ac:dyDescent="0.25">
      <c r="A912" s="10"/>
      <c r="B912" s="10"/>
      <c r="C912" s="87"/>
      <c r="D912" s="89"/>
      <c r="E912" s="89"/>
    </row>
    <row r="913" spans="1:5" x14ac:dyDescent="0.25">
      <c r="A913" s="10"/>
      <c r="B913" s="10"/>
      <c r="C913" s="87"/>
      <c r="D913" s="89"/>
      <c r="E913" s="89"/>
    </row>
    <row r="914" spans="1:5" x14ac:dyDescent="0.25">
      <c r="A914" s="10"/>
      <c r="B914" s="10"/>
      <c r="C914" s="87"/>
      <c r="D914" s="89"/>
      <c r="E914" s="89"/>
    </row>
    <row r="915" spans="1:5" x14ac:dyDescent="0.25">
      <c r="A915" s="10"/>
      <c r="B915" s="10"/>
      <c r="C915" s="87"/>
      <c r="D915" s="89"/>
      <c r="E915" s="89"/>
    </row>
    <row r="916" spans="1:5" x14ac:dyDescent="0.25">
      <c r="A916" s="10"/>
      <c r="B916" s="10"/>
      <c r="C916" s="87"/>
      <c r="D916" s="89"/>
      <c r="E916" s="89"/>
    </row>
    <row r="917" spans="1:5" x14ac:dyDescent="0.25">
      <c r="A917" s="10"/>
      <c r="B917" s="10"/>
      <c r="C917" s="87"/>
      <c r="D917" s="89"/>
      <c r="E917" s="89"/>
    </row>
    <row r="918" spans="1:5" x14ac:dyDescent="0.25">
      <c r="A918" s="10"/>
      <c r="B918" s="10"/>
      <c r="C918" s="87"/>
      <c r="D918" s="89"/>
      <c r="E918" s="89"/>
    </row>
    <row r="919" spans="1:5" x14ac:dyDescent="0.25">
      <c r="A919" s="10"/>
      <c r="B919" s="10"/>
      <c r="C919" s="87"/>
      <c r="D919" s="89"/>
      <c r="E919" s="89"/>
    </row>
    <row r="920" spans="1:5" x14ac:dyDescent="0.25">
      <c r="A920" s="10"/>
      <c r="B920" s="10"/>
      <c r="C920" s="87"/>
      <c r="D920" s="89"/>
      <c r="E920" s="89"/>
    </row>
    <row r="921" spans="1:5" x14ac:dyDescent="0.25">
      <c r="A921" s="10"/>
      <c r="B921" s="10"/>
      <c r="C921" s="87"/>
      <c r="D921" s="89"/>
      <c r="E921" s="89"/>
    </row>
    <row r="922" spans="1:5" x14ac:dyDescent="0.25">
      <c r="A922" s="10"/>
      <c r="B922" s="10"/>
      <c r="C922" s="87"/>
      <c r="D922" s="89"/>
      <c r="E922" s="89"/>
    </row>
    <row r="923" spans="1:5" x14ac:dyDescent="0.25">
      <c r="A923" s="10"/>
      <c r="B923" s="10"/>
      <c r="C923" s="87"/>
      <c r="D923" s="89"/>
      <c r="E923" s="89"/>
    </row>
    <row r="924" spans="1:5" x14ac:dyDescent="0.25">
      <c r="A924" s="10"/>
      <c r="B924" s="10"/>
      <c r="C924" s="87"/>
      <c r="D924" s="89"/>
      <c r="E924" s="89"/>
    </row>
    <row r="925" spans="1:5" x14ac:dyDescent="0.25">
      <c r="A925" s="10"/>
      <c r="B925" s="10"/>
      <c r="C925" s="87"/>
      <c r="D925" s="89"/>
      <c r="E925" s="89"/>
    </row>
    <row r="926" spans="1:5" x14ac:dyDescent="0.25">
      <c r="A926" s="10"/>
      <c r="B926" s="10"/>
      <c r="C926" s="87"/>
      <c r="D926" s="89"/>
      <c r="E926" s="89"/>
    </row>
    <row r="927" spans="1:5" x14ac:dyDescent="0.25">
      <c r="A927" s="10"/>
      <c r="B927" s="10"/>
      <c r="C927" s="87"/>
      <c r="D927" s="89"/>
      <c r="E927" s="89"/>
    </row>
    <row r="928" spans="1:5" x14ac:dyDescent="0.25">
      <c r="A928" s="10"/>
      <c r="B928" s="10"/>
      <c r="C928" s="87"/>
      <c r="D928" s="89"/>
      <c r="E928" s="89"/>
    </row>
    <row r="929" spans="1:5" x14ac:dyDescent="0.25">
      <c r="A929" s="10"/>
      <c r="B929" s="10"/>
      <c r="C929" s="87"/>
      <c r="D929" s="89"/>
      <c r="E929" s="89"/>
    </row>
    <row r="930" spans="1:5" x14ac:dyDescent="0.25">
      <c r="A930" s="10"/>
      <c r="B930" s="10"/>
      <c r="C930" s="87"/>
      <c r="D930" s="89"/>
      <c r="E930" s="89"/>
    </row>
    <row r="931" spans="1:5" x14ac:dyDescent="0.25">
      <c r="A931" s="10"/>
      <c r="B931" s="10"/>
      <c r="C931" s="87"/>
      <c r="D931" s="89"/>
      <c r="E931" s="89"/>
    </row>
    <row r="932" spans="1:5" x14ac:dyDescent="0.25">
      <c r="A932" s="10"/>
      <c r="B932" s="10"/>
      <c r="C932" s="87"/>
      <c r="D932" s="89"/>
      <c r="E932" s="89"/>
    </row>
    <row r="933" spans="1:5" x14ac:dyDescent="0.25">
      <c r="A933" s="10"/>
      <c r="B933" s="10"/>
      <c r="C933" s="87"/>
      <c r="D933" s="89"/>
      <c r="E933" s="89"/>
    </row>
    <row r="934" spans="1:5" x14ac:dyDescent="0.25">
      <c r="A934" s="10"/>
      <c r="B934" s="10"/>
      <c r="C934" s="87"/>
      <c r="D934" s="89"/>
      <c r="E934" s="89"/>
    </row>
    <row r="935" spans="1:5" x14ac:dyDescent="0.25">
      <c r="A935" s="10"/>
      <c r="B935" s="10"/>
      <c r="C935" s="87"/>
      <c r="D935" s="89"/>
      <c r="E935" s="89"/>
    </row>
    <row r="936" spans="1:5" x14ac:dyDescent="0.25">
      <c r="A936" s="10"/>
      <c r="B936" s="10"/>
      <c r="C936" s="87"/>
      <c r="D936" s="89"/>
      <c r="E936" s="89"/>
    </row>
    <row r="937" spans="1:5" x14ac:dyDescent="0.25">
      <c r="A937" s="10"/>
      <c r="B937" s="10"/>
      <c r="C937" s="87"/>
      <c r="D937" s="89"/>
      <c r="E937" s="89"/>
    </row>
    <row r="938" spans="1:5" x14ac:dyDescent="0.25">
      <c r="A938" s="10"/>
      <c r="B938" s="10"/>
      <c r="C938" s="87"/>
      <c r="D938" s="89"/>
      <c r="E938" s="89"/>
    </row>
    <row r="939" spans="1:5" x14ac:dyDescent="0.25">
      <c r="A939" s="10"/>
      <c r="B939" s="10"/>
      <c r="C939" s="87"/>
      <c r="D939" s="89"/>
      <c r="E939" s="89"/>
    </row>
    <row r="940" spans="1:5" x14ac:dyDescent="0.25">
      <c r="A940" s="10"/>
      <c r="B940" s="10"/>
      <c r="C940" s="87"/>
      <c r="D940" s="89"/>
      <c r="E940" s="89"/>
    </row>
    <row r="941" spans="1:5" x14ac:dyDescent="0.25">
      <c r="A941" s="10"/>
      <c r="B941" s="10"/>
      <c r="C941" s="87"/>
      <c r="D941" s="89"/>
      <c r="E941" s="89"/>
    </row>
    <row r="942" spans="1:5" x14ac:dyDescent="0.25">
      <c r="A942" s="10"/>
      <c r="B942" s="10"/>
      <c r="C942" s="87"/>
      <c r="D942" s="89"/>
      <c r="E942" s="89"/>
    </row>
    <row r="943" spans="1:5" x14ac:dyDescent="0.25">
      <c r="A943" s="10"/>
      <c r="B943" s="10"/>
      <c r="C943" s="87"/>
      <c r="D943" s="89"/>
      <c r="E943" s="89"/>
    </row>
    <row r="944" spans="1:5" x14ac:dyDescent="0.25">
      <c r="A944" s="10"/>
      <c r="B944" s="10"/>
      <c r="C944" s="87"/>
      <c r="D944" s="89"/>
      <c r="E944" s="89"/>
    </row>
    <row r="945" spans="1:5" x14ac:dyDescent="0.25">
      <c r="A945" s="10"/>
      <c r="B945" s="10"/>
      <c r="C945" s="87"/>
      <c r="D945" s="89"/>
      <c r="E945" s="89"/>
    </row>
    <row r="946" spans="1:5" x14ac:dyDescent="0.25">
      <c r="A946" s="10"/>
      <c r="B946" s="10"/>
      <c r="C946" s="87"/>
      <c r="D946" s="89"/>
      <c r="E946" s="89"/>
    </row>
    <row r="947" spans="1:5" x14ac:dyDescent="0.25">
      <c r="A947" s="10"/>
      <c r="B947" s="10"/>
      <c r="C947" s="87"/>
      <c r="D947" s="89"/>
      <c r="E947" s="89"/>
    </row>
    <row r="948" spans="1:5" x14ac:dyDescent="0.25">
      <c r="A948" s="10"/>
      <c r="B948" s="10"/>
      <c r="C948" s="87"/>
      <c r="D948" s="89"/>
      <c r="E948" s="89"/>
    </row>
    <row r="949" spans="1:5" x14ac:dyDescent="0.25">
      <c r="A949" s="10"/>
      <c r="B949" s="10"/>
      <c r="C949" s="87"/>
      <c r="D949" s="89"/>
      <c r="E949" s="89"/>
    </row>
    <row r="950" spans="1:5" x14ac:dyDescent="0.25">
      <c r="A950" s="10"/>
      <c r="B950" s="10"/>
      <c r="C950" s="87"/>
      <c r="D950" s="89"/>
      <c r="E950" s="89"/>
    </row>
    <row r="951" spans="1:5" x14ac:dyDescent="0.25">
      <c r="A951" s="10"/>
      <c r="B951" s="10"/>
      <c r="C951" s="87"/>
      <c r="D951" s="89"/>
      <c r="E951" s="89"/>
    </row>
    <row r="952" spans="1:5" x14ac:dyDescent="0.25">
      <c r="A952" s="10"/>
      <c r="B952" s="10"/>
      <c r="C952" s="87"/>
      <c r="D952" s="89"/>
      <c r="E952" s="89"/>
    </row>
    <row r="953" spans="1:5" x14ac:dyDescent="0.25">
      <c r="A953" s="10"/>
      <c r="B953" s="10"/>
      <c r="C953" s="87"/>
      <c r="D953" s="89"/>
      <c r="E953" s="89"/>
    </row>
    <row r="954" spans="1:5" x14ac:dyDescent="0.25">
      <c r="A954" s="10"/>
      <c r="B954" s="10"/>
      <c r="C954" s="87"/>
      <c r="D954" s="89"/>
      <c r="E954" s="89"/>
    </row>
    <row r="955" spans="1:5" x14ac:dyDescent="0.25">
      <c r="A955" s="10"/>
      <c r="B955" s="10"/>
      <c r="C955" s="87"/>
      <c r="D955" s="89"/>
      <c r="E955" s="89"/>
    </row>
    <row r="956" spans="1:5" x14ac:dyDescent="0.25">
      <c r="A956" s="10"/>
      <c r="B956" s="10"/>
      <c r="C956" s="87"/>
      <c r="D956" s="89"/>
      <c r="E956" s="89"/>
    </row>
    <row r="957" spans="1:5" x14ac:dyDescent="0.25">
      <c r="A957" s="10"/>
      <c r="B957" s="10"/>
      <c r="C957" s="87"/>
      <c r="D957" s="89"/>
      <c r="E957" s="89"/>
    </row>
    <row r="958" spans="1:5" x14ac:dyDescent="0.25">
      <c r="A958" s="10"/>
      <c r="B958" s="10"/>
      <c r="C958" s="87"/>
      <c r="D958" s="89"/>
      <c r="E958" s="89"/>
    </row>
    <row r="959" spans="1:5" x14ac:dyDescent="0.25">
      <c r="A959" s="10"/>
      <c r="B959" s="10"/>
      <c r="C959" s="87"/>
      <c r="D959" s="89"/>
      <c r="E959" s="89"/>
    </row>
    <row r="960" spans="1:5" x14ac:dyDescent="0.25">
      <c r="A960" s="10"/>
      <c r="B960" s="10"/>
      <c r="C960" s="87"/>
      <c r="D960" s="89"/>
      <c r="E960" s="89"/>
    </row>
    <row r="961" spans="1:5" x14ac:dyDescent="0.25">
      <c r="A961" s="10"/>
      <c r="B961" s="10"/>
      <c r="C961" s="87"/>
      <c r="D961" s="89"/>
      <c r="E961" s="89"/>
    </row>
    <row r="962" spans="1:5" x14ac:dyDescent="0.25">
      <c r="A962" s="10"/>
      <c r="B962" s="10"/>
      <c r="C962" s="87"/>
      <c r="D962" s="89"/>
      <c r="E962" s="89"/>
    </row>
    <row r="963" spans="1:5" x14ac:dyDescent="0.25">
      <c r="A963" s="10"/>
      <c r="B963" s="10"/>
      <c r="C963" s="87"/>
      <c r="D963" s="89"/>
      <c r="E963" s="89"/>
    </row>
    <row r="964" spans="1:5" x14ac:dyDescent="0.25">
      <c r="A964" s="10"/>
      <c r="B964" s="10"/>
      <c r="C964" s="87"/>
      <c r="D964" s="89"/>
      <c r="E964" s="89"/>
    </row>
    <row r="965" spans="1:5" x14ac:dyDescent="0.25">
      <c r="A965" s="10"/>
      <c r="B965" s="10"/>
      <c r="C965" s="87"/>
      <c r="D965" s="89"/>
      <c r="E965" s="89"/>
    </row>
    <row r="966" spans="1:5" x14ac:dyDescent="0.25">
      <c r="A966" s="10"/>
      <c r="B966" s="10"/>
      <c r="C966" s="87"/>
      <c r="D966" s="89"/>
      <c r="E966" s="89"/>
    </row>
    <row r="967" spans="1:5" x14ac:dyDescent="0.25">
      <c r="A967" s="10"/>
      <c r="B967" s="10"/>
      <c r="C967" s="87"/>
      <c r="D967" s="89"/>
      <c r="E967" s="89"/>
    </row>
    <row r="968" spans="1:5" x14ac:dyDescent="0.25">
      <c r="A968" s="10"/>
      <c r="B968" s="10"/>
      <c r="C968" s="87"/>
      <c r="D968" s="89"/>
      <c r="E968" s="89"/>
    </row>
    <row r="969" spans="1:5" x14ac:dyDescent="0.25">
      <c r="A969" s="10"/>
      <c r="B969" s="10"/>
      <c r="C969" s="87"/>
      <c r="D969" s="89"/>
      <c r="E969" s="89"/>
    </row>
    <row r="970" spans="1:5" x14ac:dyDescent="0.25">
      <c r="A970" s="10"/>
      <c r="B970" s="10"/>
      <c r="C970" s="87"/>
      <c r="D970" s="89"/>
      <c r="E970" s="89"/>
    </row>
    <row r="971" spans="1:5" x14ac:dyDescent="0.25">
      <c r="A971" s="10"/>
      <c r="B971" s="10"/>
      <c r="C971" s="87"/>
      <c r="D971" s="89"/>
      <c r="E971" s="89"/>
    </row>
    <row r="972" spans="1:5" x14ac:dyDescent="0.25">
      <c r="A972" s="10"/>
      <c r="B972" s="10"/>
      <c r="C972" s="87"/>
      <c r="D972" s="89"/>
      <c r="E972" s="89"/>
    </row>
    <row r="973" spans="1:5" x14ac:dyDescent="0.25">
      <c r="A973" s="10"/>
      <c r="B973" s="10"/>
      <c r="C973" s="87"/>
      <c r="D973" s="89"/>
      <c r="E973" s="89"/>
    </row>
    <row r="974" spans="1:5" x14ac:dyDescent="0.25">
      <c r="A974" s="10"/>
      <c r="B974" s="10"/>
      <c r="C974" s="87"/>
      <c r="D974" s="89"/>
      <c r="E974" s="89"/>
    </row>
    <row r="975" spans="1:5" x14ac:dyDescent="0.25">
      <c r="A975" s="10"/>
      <c r="B975" s="10"/>
      <c r="C975" s="87"/>
      <c r="D975" s="89"/>
      <c r="E975" s="89"/>
    </row>
    <row r="976" spans="1:5" x14ac:dyDescent="0.25">
      <c r="A976" s="10"/>
      <c r="B976" s="10"/>
      <c r="C976" s="87"/>
      <c r="D976" s="89"/>
      <c r="E976" s="89"/>
    </row>
    <row r="977" spans="1:5" x14ac:dyDescent="0.25">
      <c r="A977" s="10"/>
      <c r="B977" s="10"/>
      <c r="C977" s="87"/>
      <c r="D977" s="89"/>
      <c r="E977" s="89"/>
    </row>
    <row r="978" spans="1:5" x14ac:dyDescent="0.25">
      <c r="A978" s="10"/>
      <c r="B978" s="10"/>
      <c r="C978" s="87"/>
      <c r="D978" s="89"/>
      <c r="E978" s="89"/>
    </row>
    <row r="979" spans="1:5" x14ac:dyDescent="0.25">
      <c r="A979" s="10"/>
      <c r="B979" s="10"/>
      <c r="C979" s="87"/>
      <c r="D979" s="89"/>
      <c r="E979" s="89"/>
    </row>
    <row r="980" spans="1:5" x14ac:dyDescent="0.25">
      <c r="A980" s="10"/>
      <c r="B980" s="10"/>
      <c r="C980" s="87"/>
      <c r="D980" s="89"/>
      <c r="E980" s="89"/>
    </row>
    <row r="981" spans="1:5" x14ac:dyDescent="0.25">
      <c r="A981" s="10"/>
      <c r="B981" s="10"/>
      <c r="C981" s="87"/>
      <c r="D981" s="89"/>
      <c r="E981" s="89"/>
    </row>
    <row r="982" spans="1:5" x14ac:dyDescent="0.25">
      <c r="A982" s="10"/>
      <c r="B982" s="10"/>
      <c r="C982" s="87"/>
      <c r="D982" s="89"/>
      <c r="E982" s="89"/>
    </row>
    <row r="983" spans="1:5" x14ac:dyDescent="0.25">
      <c r="A983" s="10"/>
      <c r="B983" s="10"/>
      <c r="C983" s="87"/>
      <c r="D983" s="89"/>
      <c r="E983" s="89"/>
    </row>
    <row r="984" spans="1:5" x14ac:dyDescent="0.25">
      <c r="A984" s="10"/>
      <c r="B984" s="10"/>
      <c r="C984" s="87"/>
      <c r="D984" s="89"/>
      <c r="E984" s="89"/>
    </row>
    <row r="985" spans="1:5" x14ac:dyDescent="0.25">
      <c r="A985" s="10"/>
      <c r="B985" s="10"/>
      <c r="C985" s="87"/>
      <c r="D985" s="89"/>
      <c r="E985" s="89"/>
    </row>
    <row r="986" spans="1:5" x14ac:dyDescent="0.25">
      <c r="A986" s="10"/>
      <c r="B986" s="10"/>
      <c r="C986" s="87"/>
      <c r="D986" s="89"/>
      <c r="E986" s="89"/>
    </row>
    <row r="987" spans="1:5" x14ac:dyDescent="0.25">
      <c r="A987" s="10"/>
      <c r="B987" s="10"/>
      <c r="C987" s="87"/>
      <c r="D987" s="89"/>
      <c r="E987" s="89"/>
    </row>
    <row r="988" spans="1:5" x14ac:dyDescent="0.25">
      <c r="A988" s="10"/>
      <c r="B988" s="10"/>
      <c r="C988" s="87"/>
      <c r="D988" s="89"/>
      <c r="E988" s="89"/>
    </row>
    <row r="989" spans="1:5" x14ac:dyDescent="0.25">
      <c r="A989" s="10"/>
      <c r="B989" s="10"/>
      <c r="C989" s="87"/>
      <c r="D989" s="89"/>
      <c r="E989" s="89"/>
    </row>
    <row r="990" spans="1:5" x14ac:dyDescent="0.25">
      <c r="A990" s="10"/>
      <c r="B990" s="10"/>
      <c r="C990" s="87"/>
      <c r="D990" s="89"/>
      <c r="E990" s="89"/>
    </row>
    <row r="991" spans="1:5" x14ac:dyDescent="0.25">
      <c r="A991" s="10"/>
      <c r="B991" s="10"/>
      <c r="C991" s="87"/>
      <c r="D991" s="89"/>
      <c r="E991" s="89"/>
    </row>
    <row r="992" spans="1:5" x14ac:dyDescent="0.25">
      <c r="A992" s="10"/>
      <c r="B992" s="10"/>
      <c r="C992" s="87"/>
      <c r="D992" s="89"/>
      <c r="E992" s="89"/>
    </row>
    <row r="993" spans="1:5" x14ac:dyDescent="0.25">
      <c r="A993" s="10"/>
      <c r="B993" s="10"/>
      <c r="C993" s="87"/>
      <c r="D993" s="89"/>
      <c r="E993" s="89"/>
    </row>
    <row r="994" spans="1:5" x14ac:dyDescent="0.25">
      <c r="A994" s="10"/>
      <c r="B994" s="10"/>
      <c r="C994" s="87"/>
      <c r="D994" s="89"/>
      <c r="E994" s="89"/>
    </row>
    <row r="995" spans="1:5" x14ac:dyDescent="0.25">
      <c r="A995" s="10"/>
      <c r="B995" s="10"/>
      <c r="C995" s="87"/>
      <c r="D995" s="89"/>
      <c r="E995" s="89"/>
    </row>
    <row r="996" spans="1:5" x14ac:dyDescent="0.25">
      <c r="A996" s="10"/>
      <c r="B996" s="10"/>
      <c r="C996" s="87"/>
      <c r="D996" s="89"/>
      <c r="E996" s="89"/>
    </row>
    <row r="997" spans="1:5" x14ac:dyDescent="0.25">
      <c r="A997" s="10"/>
      <c r="B997" s="10"/>
      <c r="C997" s="87"/>
      <c r="D997" s="89"/>
      <c r="E997" s="89"/>
    </row>
    <row r="998" spans="1:5" x14ac:dyDescent="0.25">
      <c r="A998" s="10"/>
      <c r="B998" s="10"/>
      <c r="C998" s="87"/>
      <c r="D998" s="89"/>
      <c r="E998" s="89"/>
    </row>
    <row r="999" spans="1:5" x14ac:dyDescent="0.25">
      <c r="A999" s="10"/>
      <c r="B999" s="10"/>
      <c r="C999" s="87"/>
      <c r="D999" s="89"/>
      <c r="E999" s="89"/>
    </row>
    <row r="1000" spans="1:5" x14ac:dyDescent="0.25">
      <c r="A1000" s="10"/>
      <c r="B1000" s="10"/>
      <c r="C1000" s="87"/>
      <c r="D1000" s="89"/>
      <c r="E1000" s="89"/>
    </row>
    <row r="1001" spans="1:5" x14ac:dyDescent="0.25">
      <c r="A1001" s="10"/>
      <c r="B1001" s="10"/>
      <c r="C1001" s="87"/>
      <c r="D1001" s="89"/>
      <c r="E1001" s="89"/>
    </row>
    <row r="1002" spans="1:5" x14ac:dyDescent="0.25">
      <c r="A1002" s="10"/>
      <c r="B1002" s="10"/>
      <c r="C1002" s="87"/>
      <c r="D1002" s="89"/>
      <c r="E1002" s="89"/>
    </row>
    <row r="1003" spans="1:5" x14ac:dyDescent="0.25">
      <c r="A1003" s="10"/>
      <c r="B1003" s="10"/>
      <c r="C1003" s="87"/>
      <c r="D1003" s="89"/>
      <c r="E1003" s="89"/>
    </row>
    <row r="1004" spans="1:5" x14ac:dyDescent="0.25">
      <c r="A1004" s="10"/>
      <c r="B1004" s="10"/>
      <c r="C1004" s="87"/>
      <c r="D1004" s="89"/>
      <c r="E1004" s="89"/>
    </row>
    <row r="1005" spans="1:5" x14ac:dyDescent="0.25">
      <c r="A1005" s="10"/>
      <c r="B1005" s="10"/>
      <c r="C1005" s="87"/>
      <c r="D1005" s="89"/>
      <c r="E1005" s="89"/>
    </row>
    <row r="1006" spans="1:5" x14ac:dyDescent="0.25">
      <c r="A1006" s="10"/>
      <c r="B1006" s="10"/>
      <c r="C1006" s="87"/>
      <c r="D1006" s="89"/>
      <c r="E1006" s="89"/>
    </row>
    <row r="1007" spans="1:5" x14ac:dyDescent="0.25">
      <c r="A1007" s="10"/>
      <c r="B1007" s="10"/>
      <c r="C1007" s="87"/>
      <c r="D1007" s="89"/>
      <c r="E1007" s="89"/>
    </row>
    <row r="1008" spans="1:5" x14ac:dyDescent="0.25">
      <c r="A1008" s="10"/>
      <c r="B1008" s="10"/>
      <c r="C1008" s="87"/>
      <c r="D1008" s="89"/>
      <c r="E1008" s="89"/>
    </row>
    <row r="1009" spans="1:5" x14ac:dyDescent="0.25">
      <c r="A1009" s="10"/>
      <c r="B1009" s="10"/>
      <c r="C1009" s="87"/>
      <c r="D1009" s="89"/>
      <c r="E1009" s="89"/>
    </row>
    <row r="1010" spans="1:5" x14ac:dyDescent="0.25">
      <c r="A1010" s="10"/>
      <c r="B1010" s="10"/>
      <c r="C1010" s="87"/>
      <c r="D1010" s="89"/>
      <c r="E1010" s="89"/>
    </row>
    <row r="1011" spans="1:5" x14ac:dyDescent="0.25">
      <c r="A1011" s="10"/>
      <c r="B1011" s="10"/>
      <c r="C1011" s="87"/>
      <c r="D1011" s="89"/>
      <c r="E1011" s="89"/>
    </row>
    <row r="1012" spans="1:5" x14ac:dyDescent="0.25">
      <c r="A1012" s="10"/>
      <c r="B1012" s="10"/>
      <c r="C1012" s="87"/>
      <c r="D1012" s="89"/>
      <c r="E1012" s="89"/>
    </row>
    <row r="1013" spans="1:5" x14ac:dyDescent="0.25">
      <c r="A1013" s="10"/>
      <c r="B1013" s="10"/>
      <c r="C1013" s="87"/>
      <c r="D1013" s="89"/>
      <c r="E1013" s="89"/>
    </row>
    <row r="1014" spans="1:5" x14ac:dyDescent="0.25">
      <c r="A1014" s="10"/>
      <c r="B1014" s="10"/>
      <c r="C1014" s="87"/>
      <c r="D1014" s="89"/>
      <c r="E1014" s="89"/>
    </row>
    <row r="1015" spans="1:5" x14ac:dyDescent="0.25">
      <c r="A1015" s="10"/>
      <c r="B1015" s="10"/>
      <c r="C1015" s="87"/>
      <c r="D1015" s="89"/>
      <c r="E1015" s="89"/>
    </row>
    <row r="1016" spans="1:5" x14ac:dyDescent="0.25">
      <c r="A1016" s="10"/>
      <c r="B1016" s="10"/>
      <c r="C1016" s="87"/>
      <c r="D1016" s="89"/>
      <c r="E1016" s="89"/>
    </row>
    <row r="1017" spans="1:5" x14ac:dyDescent="0.25">
      <c r="A1017" s="10"/>
      <c r="B1017" s="10"/>
      <c r="C1017" s="87"/>
      <c r="D1017" s="89"/>
      <c r="E1017" s="89"/>
    </row>
    <row r="1018" spans="1:5" x14ac:dyDescent="0.25">
      <c r="A1018" s="10"/>
      <c r="B1018" s="10"/>
      <c r="C1018" s="87"/>
      <c r="D1018" s="89"/>
      <c r="E1018" s="89"/>
    </row>
    <row r="1019" spans="1:5" x14ac:dyDescent="0.25">
      <c r="A1019" s="10"/>
      <c r="B1019" s="10"/>
      <c r="C1019" s="87"/>
      <c r="D1019" s="89"/>
      <c r="E1019" s="89"/>
    </row>
    <row r="1020" spans="1:5" x14ac:dyDescent="0.25">
      <c r="A1020" s="10"/>
      <c r="B1020" s="10"/>
      <c r="C1020" s="87"/>
      <c r="D1020" s="89"/>
      <c r="E1020" s="89"/>
    </row>
    <row r="1021" spans="1:5" x14ac:dyDescent="0.25">
      <c r="A1021" s="10"/>
      <c r="B1021" s="10"/>
      <c r="C1021" s="87"/>
      <c r="D1021" s="89"/>
      <c r="E1021" s="89"/>
    </row>
    <row r="1022" spans="1:5" x14ac:dyDescent="0.25">
      <c r="A1022" s="10"/>
      <c r="B1022" s="10"/>
      <c r="C1022" s="87"/>
      <c r="D1022" s="89"/>
      <c r="E1022" s="89"/>
    </row>
    <row r="1023" spans="1:5" x14ac:dyDescent="0.25">
      <c r="A1023" s="10"/>
      <c r="B1023" s="10"/>
      <c r="C1023" s="87"/>
      <c r="D1023" s="89"/>
      <c r="E1023" s="89"/>
    </row>
    <row r="1024" spans="1:5" x14ac:dyDescent="0.25">
      <c r="A1024" s="10"/>
      <c r="B1024" s="10"/>
      <c r="C1024" s="87"/>
      <c r="D1024" s="89"/>
      <c r="E1024" s="89"/>
    </row>
    <row r="1025" spans="1:5" x14ac:dyDescent="0.25">
      <c r="A1025" s="10"/>
      <c r="B1025" s="10"/>
      <c r="C1025" s="87"/>
      <c r="D1025" s="89"/>
      <c r="E1025" s="89"/>
    </row>
    <row r="1026" spans="1:5" x14ac:dyDescent="0.25">
      <c r="A1026" s="10"/>
      <c r="B1026" s="10"/>
      <c r="C1026" s="87"/>
      <c r="D1026" s="89"/>
      <c r="E1026" s="89"/>
    </row>
    <row r="1027" spans="1:5" x14ac:dyDescent="0.25">
      <c r="A1027" s="10"/>
      <c r="B1027" s="10"/>
      <c r="C1027" s="87"/>
      <c r="D1027" s="89"/>
      <c r="E1027" s="89"/>
    </row>
    <row r="1028" spans="1:5" x14ac:dyDescent="0.25">
      <c r="A1028" s="10"/>
      <c r="B1028" s="10"/>
      <c r="C1028" s="87"/>
      <c r="D1028" s="89"/>
      <c r="E1028" s="89"/>
    </row>
    <row r="1029" spans="1:5" x14ac:dyDescent="0.25">
      <c r="A1029" s="10"/>
      <c r="B1029" s="10"/>
      <c r="C1029" s="87"/>
      <c r="D1029" s="89"/>
      <c r="E1029" s="89"/>
    </row>
    <row r="1030" spans="1:5" x14ac:dyDescent="0.25">
      <c r="A1030" s="10"/>
      <c r="B1030" s="10"/>
      <c r="C1030" s="87"/>
      <c r="D1030" s="89"/>
      <c r="E1030" s="89"/>
    </row>
    <row r="1031" spans="1:5" x14ac:dyDescent="0.25">
      <c r="A1031" s="10"/>
      <c r="B1031" s="10"/>
      <c r="C1031" s="87"/>
      <c r="D1031" s="89"/>
      <c r="E1031" s="89"/>
    </row>
    <row r="1032" spans="1:5" x14ac:dyDescent="0.25">
      <c r="A1032" s="10"/>
      <c r="B1032" s="10"/>
      <c r="C1032" s="87"/>
      <c r="D1032" s="89"/>
      <c r="E1032" s="89"/>
    </row>
    <row r="1033" spans="1:5" x14ac:dyDescent="0.25">
      <c r="A1033" s="10"/>
      <c r="B1033" s="10"/>
      <c r="C1033" s="87"/>
      <c r="D1033" s="89"/>
      <c r="E1033" s="89"/>
    </row>
    <row r="1034" spans="1:5" x14ac:dyDescent="0.25">
      <c r="A1034" s="10"/>
      <c r="B1034" s="10"/>
      <c r="C1034" s="87"/>
      <c r="D1034" s="89"/>
      <c r="E1034" s="89"/>
    </row>
    <row r="1035" spans="1:5" x14ac:dyDescent="0.25">
      <c r="A1035" s="10"/>
      <c r="B1035" s="10"/>
      <c r="C1035" s="87"/>
      <c r="D1035" s="89"/>
      <c r="E1035" s="89"/>
    </row>
    <row r="1036" spans="1:5" x14ac:dyDescent="0.25">
      <c r="A1036" s="10"/>
      <c r="B1036" s="10"/>
      <c r="C1036" s="87"/>
      <c r="D1036" s="89"/>
      <c r="E1036" s="89"/>
    </row>
    <row r="1037" spans="1:5" x14ac:dyDescent="0.25">
      <c r="A1037" s="10"/>
      <c r="B1037" s="10"/>
      <c r="C1037" s="87"/>
      <c r="D1037" s="89"/>
      <c r="E1037" s="89"/>
    </row>
    <row r="1038" spans="1:5" x14ac:dyDescent="0.25">
      <c r="A1038" s="10"/>
      <c r="B1038" s="10"/>
      <c r="C1038" s="87"/>
      <c r="D1038" s="89"/>
      <c r="E1038" s="89"/>
    </row>
    <row r="1039" spans="1:5" x14ac:dyDescent="0.25">
      <c r="A1039" s="10"/>
      <c r="B1039" s="10"/>
      <c r="C1039" s="87"/>
      <c r="D1039" s="89"/>
      <c r="E1039" s="89"/>
    </row>
    <row r="1040" spans="1:5" x14ac:dyDescent="0.25">
      <c r="A1040" s="10"/>
      <c r="B1040" s="10"/>
      <c r="C1040" s="87"/>
      <c r="D1040" s="89"/>
      <c r="E1040" s="89"/>
    </row>
    <row r="1041" spans="1:5" x14ac:dyDescent="0.25">
      <c r="A1041" s="10"/>
      <c r="B1041" s="10"/>
      <c r="C1041" s="87"/>
      <c r="D1041" s="89"/>
      <c r="E1041" s="89"/>
    </row>
    <row r="1042" spans="1:5" x14ac:dyDescent="0.25">
      <c r="A1042" s="10"/>
      <c r="B1042" s="10"/>
      <c r="C1042" s="87"/>
      <c r="D1042" s="89"/>
      <c r="E1042" s="89"/>
    </row>
    <row r="1043" spans="1:5" x14ac:dyDescent="0.25">
      <c r="A1043" s="10"/>
      <c r="B1043" s="10"/>
      <c r="C1043" s="87"/>
      <c r="D1043" s="89"/>
      <c r="E1043" s="89"/>
    </row>
    <row r="1044" spans="1:5" x14ac:dyDescent="0.25">
      <c r="A1044" s="10"/>
      <c r="B1044" s="10"/>
      <c r="C1044" s="87"/>
      <c r="D1044" s="89"/>
      <c r="E1044" s="89"/>
    </row>
    <row r="1045" spans="1:5" x14ac:dyDescent="0.25">
      <c r="A1045" s="10"/>
      <c r="B1045" s="10"/>
      <c r="C1045" s="87"/>
      <c r="D1045" s="89"/>
      <c r="E1045" s="89"/>
    </row>
    <row r="1046" spans="1:5" x14ac:dyDescent="0.25">
      <c r="A1046" s="10"/>
      <c r="B1046" s="10"/>
      <c r="C1046" s="87"/>
      <c r="D1046" s="89"/>
      <c r="E1046" s="89"/>
    </row>
    <row r="1047" spans="1:5" x14ac:dyDescent="0.25">
      <c r="A1047" s="10"/>
      <c r="B1047" s="10"/>
      <c r="C1047" s="87"/>
      <c r="D1047" s="89"/>
      <c r="E1047" s="89"/>
    </row>
    <row r="1048" spans="1:5" x14ac:dyDescent="0.25">
      <c r="A1048" s="10"/>
      <c r="B1048" s="10"/>
      <c r="C1048" s="87"/>
      <c r="D1048" s="89"/>
      <c r="E1048" s="89"/>
    </row>
    <row r="1049" spans="1:5" x14ac:dyDescent="0.25">
      <c r="A1049" s="10"/>
      <c r="B1049" s="10"/>
      <c r="C1049" s="87"/>
      <c r="D1049" s="89"/>
      <c r="E1049" s="89"/>
    </row>
    <row r="1050" spans="1:5" x14ac:dyDescent="0.25">
      <c r="A1050" s="10"/>
      <c r="B1050" s="10"/>
      <c r="C1050" s="87"/>
      <c r="D1050" s="89"/>
      <c r="E1050" s="89"/>
    </row>
    <row r="1051" spans="1:5" x14ac:dyDescent="0.25">
      <c r="A1051" s="10"/>
      <c r="B1051" s="10"/>
      <c r="C1051" s="87"/>
      <c r="D1051" s="89"/>
      <c r="E1051" s="89"/>
    </row>
    <row r="1052" spans="1:5" x14ac:dyDescent="0.25">
      <c r="A1052" s="10"/>
      <c r="B1052" s="10"/>
      <c r="C1052" s="87"/>
      <c r="D1052" s="89"/>
      <c r="E1052" s="89"/>
    </row>
    <row r="1053" spans="1:5" x14ac:dyDescent="0.25">
      <c r="A1053" s="10"/>
      <c r="B1053" s="10"/>
      <c r="C1053" s="87"/>
      <c r="D1053" s="89"/>
      <c r="E1053" s="89"/>
    </row>
    <row r="1054" spans="1:5" x14ac:dyDescent="0.25">
      <c r="A1054" s="10"/>
      <c r="B1054" s="10"/>
      <c r="C1054" s="87"/>
      <c r="D1054" s="89"/>
      <c r="E1054" s="89"/>
    </row>
    <row r="1055" spans="1:5" x14ac:dyDescent="0.25">
      <c r="A1055" s="10"/>
      <c r="B1055" s="10"/>
      <c r="C1055" s="87"/>
      <c r="D1055" s="89"/>
      <c r="E1055" s="89"/>
    </row>
    <row r="1056" spans="1:5" x14ac:dyDescent="0.25">
      <c r="A1056" s="10"/>
      <c r="B1056" s="10"/>
      <c r="C1056" s="87"/>
      <c r="D1056" s="89"/>
      <c r="E1056" s="89"/>
    </row>
    <row r="1057" spans="1:5" x14ac:dyDescent="0.25">
      <c r="A1057" s="10"/>
      <c r="B1057" s="10"/>
      <c r="C1057" s="87"/>
      <c r="D1057" s="89"/>
      <c r="E1057" s="89"/>
    </row>
    <row r="1058" spans="1:5" x14ac:dyDescent="0.25">
      <c r="A1058" s="10"/>
      <c r="B1058" s="10"/>
      <c r="C1058" s="87"/>
      <c r="D1058" s="89"/>
      <c r="E1058" s="89"/>
    </row>
    <row r="1059" spans="1:5" x14ac:dyDescent="0.25">
      <c r="A1059" s="10"/>
      <c r="B1059" s="10"/>
      <c r="C1059" s="87"/>
      <c r="D1059" s="89"/>
      <c r="E1059" s="89"/>
    </row>
    <row r="1060" spans="1:5" x14ac:dyDescent="0.25">
      <c r="A1060" s="10"/>
      <c r="B1060" s="10"/>
      <c r="C1060" s="87"/>
      <c r="D1060" s="89"/>
      <c r="E1060" s="89"/>
    </row>
    <row r="1061" spans="1:5" x14ac:dyDescent="0.25">
      <c r="A1061" s="10"/>
      <c r="B1061" s="10"/>
      <c r="C1061" s="87"/>
      <c r="D1061" s="89"/>
      <c r="E1061" s="89"/>
    </row>
    <row r="1062" spans="1:5" x14ac:dyDescent="0.25">
      <c r="A1062" s="10"/>
      <c r="B1062" s="10"/>
      <c r="C1062" s="87"/>
      <c r="D1062" s="89"/>
      <c r="E1062" s="89"/>
    </row>
    <row r="1063" spans="1:5" x14ac:dyDescent="0.25">
      <c r="A1063" s="10"/>
      <c r="B1063" s="10"/>
      <c r="C1063" s="87"/>
      <c r="D1063" s="89"/>
      <c r="E1063" s="89"/>
    </row>
    <row r="1064" spans="1:5" x14ac:dyDescent="0.25">
      <c r="A1064" s="10"/>
      <c r="B1064" s="10"/>
      <c r="C1064" s="87"/>
      <c r="D1064" s="89"/>
      <c r="E1064" s="89"/>
    </row>
    <row r="1065" spans="1:5" x14ac:dyDescent="0.25">
      <c r="A1065" s="10"/>
      <c r="B1065" s="10"/>
      <c r="C1065" s="87"/>
      <c r="D1065" s="89"/>
      <c r="E1065" s="89"/>
    </row>
    <row r="1066" spans="1:5" x14ac:dyDescent="0.25">
      <c r="A1066" s="10"/>
      <c r="B1066" s="10"/>
      <c r="C1066" s="87"/>
      <c r="D1066" s="89"/>
      <c r="E1066" s="89"/>
    </row>
    <row r="1067" spans="1:5" x14ac:dyDescent="0.25">
      <c r="A1067" s="10"/>
      <c r="B1067" s="10"/>
      <c r="C1067" s="87"/>
      <c r="D1067" s="89"/>
      <c r="E1067" s="89"/>
    </row>
    <row r="1068" spans="1:5" x14ac:dyDescent="0.25">
      <c r="A1068" s="10"/>
      <c r="B1068" s="10"/>
      <c r="C1068" s="87"/>
      <c r="D1068" s="89"/>
      <c r="E1068" s="89"/>
    </row>
    <row r="1069" spans="1:5" x14ac:dyDescent="0.25">
      <c r="A1069" s="10"/>
      <c r="B1069" s="10"/>
      <c r="C1069" s="87"/>
      <c r="D1069" s="89"/>
      <c r="E1069" s="89"/>
    </row>
    <row r="1070" spans="1:5" x14ac:dyDescent="0.25">
      <c r="A1070" s="10"/>
      <c r="B1070" s="10"/>
      <c r="C1070" s="87"/>
      <c r="D1070" s="89"/>
      <c r="E1070" s="89"/>
    </row>
    <row r="1071" spans="1:5" x14ac:dyDescent="0.25">
      <c r="A1071" s="10"/>
      <c r="B1071" s="10"/>
      <c r="C1071" s="87"/>
      <c r="D1071" s="89"/>
      <c r="E1071" s="89"/>
    </row>
    <row r="1072" spans="1:5" x14ac:dyDescent="0.25">
      <c r="A1072" s="10"/>
      <c r="B1072" s="10"/>
      <c r="C1072" s="87"/>
      <c r="D1072" s="89"/>
      <c r="E1072" s="89"/>
    </row>
    <row r="1073" spans="1:5" x14ac:dyDescent="0.25">
      <c r="A1073" s="10"/>
      <c r="B1073" s="10"/>
      <c r="C1073" s="87"/>
      <c r="D1073" s="89"/>
      <c r="E1073" s="89"/>
    </row>
    <row r="1074" spans="1:5" x14ac:dyDescent="0.25">
      <c r="A1074" s="10"/>
      <c r="B1074" s="10"/>
      <c r="C1074" s="87"/>
      <c r="D1074" s="89"/>
      <c r="E1074" s="89"/>
    </row>
    <row r="1075" spans="1:5" x14ac:dyDescent="0.25">
      <c r="A1075" s="10"/>
      <c r="B1075" s="10"/>
      <c r="C1075" s="87"/>
      <c r="D1075" s="89"/>
      <c r="E1075" s="89"/>
    </row>
    <row r="1076" spans="1:5" x14ac:dyDescent="0.25">
      <c r="A1076" s="10"/>
      <c r="B1076" s="10"/>
      <c r="C1076" s="87"/>
      <c r="D1076" s="89"/>
      <c r="E1076" s="89"/>
    </row>
    <row r="1077" spans="1:5" x14ac:dyDescent="0.25">
      <c r="A1077" s="10"/>
      <c r="B1077" s="10"/>
      <c r="C1077" s="87"/>
      <c r="D1077" s="89"/>
      <c r="E1077" s="89"/>
    </row>
    <row r="1078" spans="1:5" x14ac:dyDescent="0.25">
      <c r="A1078" s="10"/>
      <c r="B1078" s="10"/>
      <c r="C1078" s="87"/>
      <c r="D1078" s="89"/>
      <c r="E1078" s="89"/>
    </row>
    <row r="1079" spans="1:5" x14ac:dyDescent="0.25">
      <c r="A1079" s="10"/>
      <c r="B1079" s="10"/>
      <c r="C1079" s="87"/>
      <c r="D1079" s="89"/>
      <c r="E1079" s="89"/>
    </row>
    <row r="1080" spans="1:5" x14ac:dyDescent="0.25">
      <c r="A1080" s="10"/>
      <c r="B1080" s="10"/>
      <c r="C1080" s="87"/>
      <c r="D1080" s="89"/>
      <c r="E1080" s="89"/>
    </row>
    <row r="1081" spans="1:5" x14ac:dyDescent="0.25">
      <c r="A1081" s="10"/>
      <c r="B1081" s="10"/>
      <c r="C1081" s="87"/>
      <c r="D1081" s="89"/>
      <c r="E1081" s="89"/>
    </row>
    <row r="1082" spans="1:5" x14ac:dyDescent="0.25">
      <c r="A1082" s="10"/>
      <c r="B1082" s="10"/>
      <c r="C1082" s="87"/>
      <c r="D1082" s="89"/>
      <c r="E1082" s="89"/>
    </row>
    <row r="1083" spans="1:5" x14ac:dyDescent="0.25">
      <c r="A1083" s="10"/>
      <c r="B1083" s="10"/>
      <c r="C1083" s="87"/>
      <c r="D1083" s="89"/>
      <c r="E1083" s="89"/>
    </row>
    <row r="1084" spans="1:5" x14ac:dyDescent="0.25">
      <c r="A1084" s="10"/>
      <c r="B1084" s="10"/>
      <c r="C1084" s="87"/>
      <c r="D1084" s="89"/>
      <c r="E1084" s="89"/>
    </row>
    <row r="1085" spans="1:5" x14ac:dyDescent="0.25">
      <c r="A1085" s="10"/>
      <c r="B1085" s="10"/>
      <c r="C1085" s="87"/>
      <c r="D1085" s="89"/>
      <c r="E1085" s="89"/>
    </row>
    <row r="1086" spans="1:5" x14ac:dyDescent="0.25">
      <c r="A1086" s="10"/>
      <c r="B1086" s="10"/>
      <c r="C1086" s="87"/>
      <c r="D1086" s="89"/>
      <c r="E1086" s="89"/>
    </row>
    <row r="1087" spans="1:5" x14ac:dyDescent="0.25">
      <c r="A1087" s="10"/>
      <c r="B1087" s="10"/>
      <c r="C1087" s="87"/>
      <c r="D1087" s="89"/>
      <c r="E1087" s="89"/>
    </row>
    <row r="1088" spans="1:5" x14ac:dyDescent="0.25">
      <c r="A1088" s="10"/>
      <c r="B1088" s="10"/>
      <c r="C1088" s="87"/>
      <c r="D1088" s="89"/>
      <c r="E1088" s="89"/>
    </row>
    <row r="1089" spans="1:5" x14ac:dyDescent="0.25">
      <c r="A1089" s="10"/>
      <c r="B1089" s="10"/>
      <c r="C1089" s="87"/>
      <c r="D1089" s="89"/>
      <c r="E1089" s="89"/>
    </row>
    <row r="1090" spans="1:5" x14ac:dyDescent="0.25">
      <c r="A1090" s="10"/>
      <c r="B1090" s="10"/>
      <c r="C1090" s="87"/>
      <c r="D1090" s="89"/>
      <c r="E1090" s="89"/>
    </row>
    <row r="1091" spans="1:5" x14ac:dyDescent="0.25">
      <c r="A1091" s="10"/>
      <c r="B1091" s="10"/>
      <c r="C1091" s="87"/>
      <c r="D1091" s="89"/>
      <c r="E1091" s="89"/>
    </row>
    <row r="1092" spans="1:5" x14ac:dyDescent="0.25">
      <c r="A1092" s="10"/>
      <c r="B1092" s="10"/>
      <c r="C1092" s="87"/>
      <c r="D1092" s="89"/>
      <c r="E1092" s="89"/>
    </row>
    <row r="1093" spans="1:5" x14ac:dyDescent="0.25">
      <c r="A1093" s="10"/>
      <c r="B1093" s="10"/>
      <c r="C1093" s="87"/>
      <c r="D1093" s="89"/>
      <c r="E1093" s="89"/>
    </row>
    <row r="1094" spans="1:5" x14ac:dyDescent="0.25">
      <c r="A1094" s="10"/>
      <c r="B1094" s="10"/>
      <c r="C1094" s="87"/>
      <c r="D1094" s="89"/>
      <c r="E1094" s="89"/>
    </row>
    <row r="1095" spans="1:5" x14ac:dyDescent="0.25">
      <c r="A1095" s="10"/>
      <c r="B1095" s="10"/>
      <c r="C1095" s="87"/>
      <c r="D1095" s="89"/>
      <c r="E1095" s="89"/>
    </row>
    <row r="1096" spans="1:5" x14ac:dyDescent="0.25">
      <c r="A1096" s="10"/>
      <c r="B1096" s="10"/>
      <c r="C1096" s="87"/>
      <c r="D1096" s="89"/>
      <c r="E1096" s="89"/>
    </row>
    <row r="1097" spans="1:5" x14ac:dyDescent="0.25">
      <c r="A1097" s="10"/>
      <c r="B1097" s="10"/>
      <c r="C1097" s="87"/>
      <c r="D1097" s="89"/>
      <c r="E1097" s="89"/>
    </row>
    <row r="1098" spans="1:5" x14ac:dyDescent="0.25">
      <c r="A1098" s="10"/>
      <c r="B1098" s="10"/>
      <c r="C1098" s="87"/>
      <c r="D1098" s="89"/>
      <c r="E1098" s="89"/>
    </row>
    <row r="1099" spans="1:5" x14ac:dyDescent="0.25">
      <c r="A1099" s="10"/>
      <c r="B1099" s="10"/>
      <c r="C1099" s="87"/>
      <c r="D1099" s="89"/>
      <c r="E1099" s="89"/>
    </row>
    <row r="1100" spans="1:5" x14ac:dyDescent="0.25">
      <c r="A1100" s="10"/>
      <c r="B1100" s="10"/>
      <c r="C1100" s="87"/>
      <c r="D1100" s="89"/>
      <c r="E1100" s="89"/>
    </row>
    <row r="1101" spans="1:5" x14ac:dyDescent="0.25">
      <c r="A1101" s="10"/>
      <c r="B1101" s="10"/>
      <c r="C1101" s="87"/>
      <c r="D1101" s="89"/>
      <c r="E1101" s="89"/>
    </row>
    <row r="1102" spans="1:5" x14ac:dyDescent="0.25">
      <c r="A1102" s="10"/>
      <c r="B1102" s="10"/>
      <c r="C1102" s="87"/>
      <c r="D1102" s="89"/>
      <c r="E1102" s="89"/>
    </row>
    <row r="1103" spans="1:5" x14ac:dyDescent="0.25">
      <c r="A1103" s="10"/>
      <c r="B1103" s="10"/>
      <c r="C1103" s="87"/>
      <c r="D1103" s="89"/>
      <c r="E1103" s="89"/>
    </row>
    <row r="1104" spans="1:5" x14ac:dyDescent="0.25">
      <c r="A1104" s="10"/>
      <c r="B1104" s="10"/>
      <c r="C1104" s="87"/>
      <c r="D1104" s="89"/>
      <c r="E1104" s="89"/>
    </row>
    <row r="1105" spans="1:5" x14ac:dyDescent="0.25">
      <c r="A1105" s="10"/>
      <c r="B1105" s="10"/>
      <c r="C1105" s="87"/>
      <c r="D1105" s="89"/>
      <c r="E1105" s="89"/>
    </row>
    <row r="1106" spans="1:5" x14ac:dyDescent="0.25">
      <c r="A1106" s="10"/>
      <c r="B1106" s="10"/>
      <c r="C1106" s="87"/>
      <c r="D1106" s="89"/>
      <c r="E1106" s="89"/>
    </row>
    <row r="1107" spans="1:5" x14ac:dyDescent="0.25">
      <c r="A1107" s="10"/>
      <c r="B1107" s="10"/>
      <c r="C1107" s="87"/>
      <c r="D1107" s="89"/>
      <c r="E1107" s="89"/>
    </row>
    <row r="1108" spans="1:5" x14ac:dyDescent="0.25">
      <c r="A1108" s="10"/>
      <c r="B1108" s="10"/>
      <c r="C1108" s="87"/>
      <c r="D1108" s="89"/>
      <c r="E1108" s="89"/>
    </row>
    <row r="1109" spans="1:5" x14ac:dyDescent="0.25">
      <c r="A1109" s="10"/>
      <c r="B1109" s="10"/>
      <c r="C1109" s="87"/>
      <c r="D1109" s="89"/>
      <c r="E1109" s="89"/>
    </row>
    <row r="1110" spans="1:5" x14ac:dyDescent="0.25">
      <c r="A1110" s="10"/>
      <c r="B1110" s="10"/>
      <c r="C1110" s="87"/>
      <c r="D1110" s="89"/>
      <c r="E1110" s="89"/>
    </row>
    <row r="1111" spans="1:5" x14ac:dyDescent="0.25">
      <c r="A1111" s="10"/>
      <c r="B1111" s="10"/>
      <c r="C1111" s="87"/>
      <c r="D1111" s="89"/>
      <c r="E1111" s="89"/>
    </row>
    <row r="1112" spans="1:5" x14ac:dyDescent="0.25">
      <c r="A1112" s="10"/>
      <c r="B1112" s="10"/>
      <c r="C1112" s="87"/>
      <c r="D1112" s="89"/>
      <c r="E1112" s="89"/>
    </row>
    <row r="1113" spans="1:5" x14ac:dyDescent="0.25">
      <c r="A1113" s="10"/>
      <c r="B1113" s="10"/>
      <c r="C1113" s="87"/>
      <c r="D1113" s="89"/>
      <c r="E1113" s="89"/>
    </row>
    <row r="1114" spans="1:5" x14ac:dyDescent="0.25">
      <c r="A1114" s="10"/>
      <c r="B1114" s="10"/>
      <c r="C1114" s="87"/>
      <c r="D1114" s="89"/>
      <c r="E1114" s="89"/>
    </row>
    <row r="1115" spans="1:5" x14ac:dyDescent="0.25">
      <c r="A1115" s="10"/>
      <c r="B1115" s="10"/>
      <c r="C1115" s="87"/>
      <c r="D1115" s="89"/>
      <c r="E1115" s="89"/>
    </row>
    <row r="1116" spans="1:5" x14ac:dyDescent="0.25">
      <c r="A1116" s="10"/>
      <c r="B1116" s="10"/>
      <c r="C1116" s="87"/>
      <c r="D1116" s="89"/>
      <c r="E1116" s="89"/>
    </row>
    <row r="1117" spans="1:5" x14ac:dyDescent="0.25">
      <c r="A1117" s="10"/>
      <c r="B1117" s="10"/>
      <c r="C1117" s="87"/>
      <c r="D1117" s="89"/>
      <c r="E1117" s="89"/>
    </row>
    <row r="1118" spans="1:5" x14ac:dyDescent="0.25">
      <c r="A1118" s="10"/>
      <c r="B1118" s="10"/>
      <c r="C1118" s="87"/>
      <c r="D1118" s="89"/>
      <c r="E1118" s="89"/>
    </row>
    <row r="1119" spans="1:5" x14ac:dyDescent="0.25">
      <c r="A1119" s="10"/>
      <c r="B1119" s="10"/>
      <c r="C1119" s="87"/>
      <c r="D1119" s="89"/>
      <c r="E1119" s="89"/>
    </row>
    <row r="1120" spans="1:5" x14ac:dyDescent="0.25">
      <c r="A1120" s="10"/>
      <c r="B1120" s="10"/>
      <c r="C1120" s="87"/>
      <c r="D1120" s="89"/>
      <c r="E1120" s="89"/>
    </row>
    <row r="1121" spans="1:5" x14ac:dyDescent="0.25">
      <c r="A1121" s="10"/>
      <c r="B1121" s="10"/>
      <c r="C1121" s="87"/>
      <c r="D1121" s="89"/>
      <c r="E1121" s="89"/>
    </row>
    <row r="1122" spans="1:5" x14ac:dyDescent="0.25">
      <c r="A1122" s="10"/>
      <c r="B1122" s="10"/>
      <c r="C1122" s="87"/>
      <c r="D1122" s="89"/>
      <c r="E1122" s="89"/>
    </row>
    <row r="1123" spans="1:5" x14ac:dyDescent="0.25">
      <c r="A1123" s="10"/>
      <c r="B1123" s="10"/>
      <c r="C1123" s="87"/>
      <c r="D1123" s="89"/>
      <c r="E1123" s="89"/>
    </row>
    <row r="1124" spans="1:5" x14ac:dyDescent="0.25">
      <c r="A1124" s="10"/>
      <c r="B1124" s="10"/>
      <c r="C1124" s="87"/>
      <c r="D1124" s="89"/>
      <c r="E1124" s="89"/>
    </row>
    <row r="1125" spans="1:5" x14ac:dyDescent="0.25">
      <c r="A1125" s="10"/>
      <c r="B1125" s="10"/>
      <c r="C1125" s="87"/>
      <c r="D1125" s="89"/>
      <c r="E1125" s="89"/>
    </row>
    <row r="1126" spans="1:5" x14ac:dyDescent="0.25">
      <c r="A1126" s="10"/>
      <c r="B1126" s="10"/>
      <c r="C1126" s="87"/>
      <c r="D1126" s="89"/>
      <c r="E1126" s="89"/>
    </row>
    <row r="1127" spans="1:5" x14ac:dyDescent="0.25">
      <c r="A1127" s="10"/>
      <c r="B1127" s="10"/>
      <c r="C1127" s="87"/>
      <c r="D1127" s="89"/>
      <c r="E1127" s="89"/>
    </row>
    <row r="1128" spans="1:5" x14ac:dyDescent="0.25">
      <c r="A1128" s="10"/>
      <c r="B1128" s="10"/>
      <c r="C1128" s="87"/>
      <c r="D1128" s="89"/>
      <c r="E1128" s="89"/>
    </row>
    <row r="1129" spans="1:5" x14ac:dyDescent="0.25">
      <c r="A1129" s="10"/>
      <c r="B1129" s="10"/>
      <c r="C1129" s="87"/>
      <c r="D1129" s="89"/>
      <c r="E1129" s="89"/>
    </row>
    <row r="1130" spans="1:5" x14ac:dyDescent="0.25">
      <c r="A1130" s="10"/>
      <c r="B1130" s="10"/>
      <c r="C1130" s="87"/>
      <c r="D1130" s="89"/>
      <c r="E1130" s="89"/>
    </row>
    <row r="1131" spans="1:5" x14ac:dyDescent="0.25">
      <c r="A1131" s="10"/>
      <c r="B1131" s="10"/>
      <c r="C1131" s="87"/>
      <c r="D1131" s="89"/>
      <c r="E1131" s="89"/>
    </row>
    <row r="1132" spans="1:5" x14ac:dyDescent="0.25">
      <c r="A1132" s="10"/>
      <c r="B1132" s="10"/>
      <c r="C1132" s="87"/>
      <c r="D1132" s="89"/>
      <c r="E1132" s="89"/>
    </row>
    <row r="1133" spans="1:5" x14ac:dyDescent="0.25">
      <c r="A1133" s="10"/>
      <c r="B1133" s="10"/>
      <c r="C1133" s="87"/>
      <c r="D1133" s="89"/>
      <c r="E1133" s="89"/>
    </row>
    <row r="1134" spans="1:5" x14ac:dyDescent="0.25">
      <c r="A1134" s="10"/>
      <c r="B1134" s="10"/>
      <c r="C1134" s="87"/>
      <c r="D1134" s="89"/>
      <c r="E1134" s="89"/>
    </row>
    <row r="1135" spans="1:5" x14ac:dyDescent="0.25">
      <c r="A1135" s="10"/>
      <c r="B1135" s="10"/>
      <c r="C1135" s="87"/>
      <c r="D1135" s="89"/>
      <c r="E1135" s="89"/>
    </row>
    <row r="1136" spans="1:5" x14ac:dyDescent="0.25">
      <c r="A1136" s="10"/>
      <c r="B1136" s="10"/>
      <c r="C1136" s="87"/>
      <c r="D1136" s="89"/>
      <c r="E1136" s="89"/>
    </row>
    <row r="1137" spans="1:5" x14ac:dyDescent="0.25">
      <c r="A1137" s="10"/>
      <c r="B1137" s="10"/>
      <c r="C1137" s="87"/>
      <c r="D1137" s="89"/>
      <c r="E1137" s="89"/>
    </row>
    <row r="1138" spans="1:5" x14ac:dyDescent="0.25">
      <c r="A1138" s="10"/>
      <c r="B1138" s="10"/>
      <c r="C1138" s="87"/>
      <c r="D1138" s="89"/>
      <c r="E1138" s="89"/>
    </row>
    <row r="1139" spans="1:5" x14ac:dyDescent="0.25">
      <c r="A1139" s="10"/>
      <c r="B1139" s="10"/>
      <c r="C1139" s="87"/>
      <c r="D1139" s="89"/>
      <c r="E1139" s="89"/>
    </row>
    <row r="1140" spans="1:5" x14ac:dyDescent="0.25">
      <c r="A1140" s="10"/>
      <c r="B1140" s="10"/>
      <c r="C1140" s="87"/>
      <c r="D1140" s="89"/>
      <c r="E1140" s="89"/>
    </row>
    <row r="1141" spans="1:5" x14ac:dyDescent="0.25">
      <c r="A1141" s="10"/>
      <c r="B1141" s="10"/>
      <c r="C1141" s="87"/>
      <c r="D1141" s="89"/>
      <c r="E1141" s="89"/>
    </row>
    <row r="1142" spans="1:5" x14ac:dyDescent="0.25">
      <c r="A1142" s="10"/>
      <c r="B1142" s="10"/>
      <c r="C1142" s="87"/>
      <c r="D1142" s="89"/>
      <c r="E1142" s="89"/>
    </row>
    <row r="1143" spans="1:5" x14ac:dyDescent="0.25">
      <c r="A1143" s="10"/>
      <c r="B1143" s="10"/>
      <c r="C1143" s="87"/>
      <c r="D1143" s="89"/>
      <c r="E1143" s="89"/>
    </row>
    <row r="1144" spans="1:5" x14ac:dyDescent="0.25">
      <c r="A1144" s="10"/>
      <c r="B1144" s="10"/>
      <c r="C1144" s="87"/>
      <c r="D1144" s="89"/>
      <c r="E1144" s="89"/>
    </row>
    <row r="1145" spans="1:5" x14ac:dyDescent="0.25">
      <c r="A1145" s="10"/>
      <c r="B1145" s="10"/>
      <c r="C1145" s="87"/>
      <c r="D1145" s="89"/>
      <c r="E1145" s="89"/>
    </row>
    <row r="1146" spans="1:5" x14ac:dyDescent="0.25">
      <c r="A1146" s="10"/>
      <c r="B1146" s="10"/>
      <c r="C1146" s="87"/>
      <c r="D1146" s="89"/>
      <c r="E1146" s="89"/>
    </row>
    <row r="1147" spans="1:5" x14ac:dyDescent="0.25">
      <c r="A1147" s="10"/>
      <c r="B1147" s="10"/>
      <c r="C1147" s="87"/>
      <c r="D1147" s="89"/>
      <c r="E1147" s="89"/>
    </row>
    <row r="1148" spans="1:5" x14ac:dyDescent="0.25">
      <c r="A1148" s="10"/>
      <c r="B1148" s="10"/>
      <c r="C1148" s="87"/>
      <c r="D1148" s="89"/>
      <c r="E1148" s="89"/>
    </row>
    <row r="1149" spans="1:5" x14ac:dyDescent="0.25">
      <c r="A1149" s="10"/>
      <c r="B1149" s="10"/>
      <c r="C1149" s="87"/>
      <c r="D1149" s="89"/>
      <c r="E1149" s="89"/>
    </row>
    <row r="1150" spans="1:5" x14ac:dyDescent="0.25">
      <c r="A1150" s="10"/>
      <c r="B1150" s="10"/>
      <c r="C1150" s="87"/>
      <c r="D1150" s="89"/>
      <c r="E1150" s="89"/>
    </row>
    <row r="1151" spans="1:5" x14ac:dyDescent="0.25">
      <c r="A1151" s="10"/>
      <c r="B1151" s="10"/>
      <c r="C1151" s="87"/>
      <c r="D1151" s="89"/>
      <c r="E1151" s="89"/>
    </row>
    <row r="1152" spans="1:5" x14ac:dyDescent="0.25">
      <c r="A1152" s="10"/>
      <c r="B1152" s="10"/>
      <c r="C1152" s="87"/>
      <c r="D1152" s="89"/>
      <c r="E1152" s="89"/>
    </row>
    <row r="1153" spans="1:5" x14ac:dyDescent="0.25">
      <c r="A1153" s="10"/>
      <c r="B1153" s="10"/>
      <c r="C1153" s="87"/>
      <c r="D1153" s="89"/>
      <c r="E1153" s="89"/>
    </row>
    <row r="1154" spans="1:5" x14ac:dyDescent="0.25">
      <c r="A1154" s="10"/>
      <c r="B1154" s="10"/>
      <c r="C1154" s="87"/>
      <c r="D1154" s="89"/>
      <c r="E1154" s="89"/>
    </row>
    <row r="1155" spans="1:5" x14ac:dyDescent="0.25">
      <c r="A1155" s="10"/>
      <c r="B1155" s="10"/>
      <c r="C1155" s="87"/>
      <c r="D1155" s="89"/>
      <c r="E1155" s="89"/>
    </row>
    <row r="1156" spans="1:5" x14ac:dyDescent="0.25">
      <c r="A1156" s="10"/>
      <c r="B1156" s="10"/>
      <c r="C1156" s="87"/>
      <c r="D1156" s="89"/>
      <c r="E1156" s="89"/>
    </row>
    <row r="1157" spans="1:5" x14ac:dyDescent="0.25">
      <c r="A1157" s="10"/>
      <c r="B1157" s="10"/>
      <c r="C1157" s="87"/>
      <c r="D1157" s="89"/>
      <c r="E1157" s="89"/>
    </row>
    <row r="1158" spans="1:5" x14ac:dyDescent="0.25">
      <c r="A1158" s="10"/>
      <c r="B1158" s="10"/>
      <c r="C1158" s="87"/>
      <c r="D1158" s="89"/>
      <c r="E1158" s="89"/>
    </row>
    <row r="1159" spans="1:5" x14ac:dyDescent="0.25">
      <c r="A1159" s="10"/>
      <c r="B1159" s="10"/>
      <c r="C1159" s="87"/>
      <c r="D1159" s="89"/>
      <c r="E1159" s="89"/>
    </row>
    <row r="1160" spans="1:5" x14ac:dyDescent="0.25">
      <c r="A1160" s="10"/>
      <c r="B1160" s="10"/>
      <c r="C1160" s="87"/>
      <c r="D1160" s="89"/>
      <c r="E1160" s="89"/>
    </row>
    <row r="1161" spans="1:5" x14ac:dyDescent="0.25">
      <c r="A1161" s="10"/>
      <c r="B1161" s="10"/>
      <c r="C1161" s="87"/>
      <c r="D1161" s="89"/>
      <c r="E1161" s="89"/>
    </row>
    <row r="1162" spans="1:5" x14ac:dyDescent="0.25">
      <c r="A1162" s="10"/>
      <c r="B1162" s="10"/>
      <c r="C1162" s="87"/>
      <c r="D1162" s="89"/>
      <c r="E1162" s="89"/>
    </row>
    <row r="1163" spans="1:5" x14ac:dyDescent="0.25">
      <c r="A1163" s="10"/>
      <c r="B1163" s="10"/>
      <c r="C1163" s="87"/>
      <c r="D1163" s="89"/>
      <c r="E1163" s="89"/>
    </row>
    <row r="1164" spans="1:5" x14ac:dyDescent="0.25">
      <c r="A1164" s="10"/>
      <c r="B1164" s="10"/>
      <c r="C1164" s="87"/>
      <c r="D1164" s="89"/>
      <c r="E1164" s="89"/>
    </row>
    <row r="1165" spans="1:5" x14ac:dyDescent="0.25">
      <c r="A1165" s="10"/>
      <c r="B1165" s="10"/>
      <c r="C1165" s="87"/>
      <c r="D1165" s="89"/>
      <c r="E1165" s="89"/>
    </row>
    <row r="1166" spans="1:5" x14ac:dyDescent="0.25">
      <c r="A1166" s="10"/>
      <c r="B1166" s="10"/>
      <c r="C1166" s="87"/>
      <c r="D1166" s="89"/>
      <c r="E1166" s="89"/>
    </row>
    <row r="1167" spans="1:5" x14ac:dyDescent="0.25">
      <c r="A1167" s="10"/>
      <c r="B1167" s="10"/>
      <c r="C1167" s="87"/>
      <c r="D1167" s="89"/>
      <c r="E1167" s="89"/>
    </row>
    <row r="1168" spans="1:5" x14ac:dyDescent="0.25">
      <c r="A1168" s="10"/>
      <c r="B1168" s="10"/>
      <c r="C1168" s="87"/>
      <c r="D1168" s="89"/>
      <c r="E1168" s="89"/>
    </row>
    <row r="1169" spans="1:5" x14ac:dyDescent="0.25">
      <c r="A1169" s="10"/>
      <c r="B1169" s="10"/>
      <c r="C1169" s="87"/>
      <c r="D1169" s="89"/>
      <c r="E1169" s="89"/>
    </row>
    <row r="1170" spans="1:5" x14ac:dyDescent="0.25">
      <c r="A1170" s="10"/>
      <c r="B1170" s="10"/>
      <c r="C1170" s="87"/>
      <c r="D1170" s="89"/>
      <c r="E1170" s="89"/>
    </row>
    <row r="1171" spans="1:5" x14ac:dyDescent="0.25">
      <c r="A1171" s="10"/>
      <c r="B1171" s="10"/>
      <c r="C1171" s="87"/>
      <c r="D1171" s="89"/>
      <c r="E1171" s="89"/>
    </row>
    <row r="1172" spans="1:5" x14ac:dyDescent="0.25">
      <c r="A1172" s="10"/>
      <c r="B1172" s="10"/>
      <c r="C1172" s="87"/>
      <c r="D1172" s="89"/>
      <c r="E1172" s="89"/>
    </row>
    <row r="1173" spans="1:5" x14ac:dyDescent="0.25">
      <c r="A1173" s="10"/>
      <c r="B1173" s="10"/>
      <c r="C1173" s="87"/>
      <c r="D1173" s="89"/>
      <c r="E1173" s="89"/>
    </row>
    <row r="1174" spans="1:5" x14ac:dyDescent="0.25">
      <c r="A1174" s="10"/>
      <c r="B1174" s="10"/>
      <c r="C1174" s="87"/>
      <c r="D1174" s="89"/>
      <c r="E1174" s="89"/>
    </row>
    <row r="1175" spans="1:5" x14ac:dyDescent="0.25">
      <c r="A1175" s="10"/>
      <c r="B1175" s="10"/>
      <c r="C1175" s="87"/>
      <c r="D1175" s="89"/>
      <c r="E1175" s="89"/>
    </row>
    <row r="1176" spans="1:5" x14ac:dyDescent="0.25">
      <c r="A1176" s="10"/>
      <c r="B1176" s="10"/>
      <c r="C1176" s="87"/>
      <c r="D1176" s="89"/>
      <c r="E1176" s="89"/>
    </row>
    <row r="1177" spans="1:5" x14ac:dyDescent="0.25">
      <c r="A1177" s="10"/>
      <c r="B1177" s="10"/>
      <c r="C1177" s="87"/>
      <c r="D1177" s="89"/>
      <c r="E1177" s="89"/>
    </row>
    <row r="1178" spans="1:5" x14ac:dyDescent="0.25">
      <c r="A1178" s="10"/>
      <c r="B1178" s="10"/>
      <c r="C1178" s="87"/>
      <c r="D1178" s="89"/>
      <c r="E1178" s="89"/>
    </row>
    <row r="1179" spans="1:5" x14ac:dyDescent="0.25">
      <c r="A1179" s="10"/>
      <c r="B1179" s="10"/>
      <c r="C1179" s="87"/>
      <c r="D1179" s="89"/>
      <c r="E1179" s="89"/>
    </row>
    <row r="1180" spans="1:5" x14ac:dyDescent="0.25">
      <c r="A1180" s="10"/>
      <c r="B1180" s="10"/>
      <c r="C1180" s="87"/>
      <c r="D1180" s="89"/>
      <c r="E1180" s="89"/>
    </row>
    <row r="1181" spans="1:5" x14ac:dyDescent="0.25">
      <c r="A1181" s="10"/>
      <c r="B1181" s="10"/>
      <c r="C1181" s="87"/>
      <c r="D1181" s="89"/>
      <c r="E1181" s="89"/>
    </row>
    <row r="1182" spans="1:5" x14ac:dyDescent="0.25">
      <c r="A1182" s="10"/>
      <c r="B1182" s="10"/>
      <c r="C1182" s="87"/>
      <c r="D1182" s="89"/>
      <c r="E1182" s="89"/>
    </row>
    <row r="1183" spans="1:5" x14ac:dyDescent="0.25">
      <c r="A1183" s="10"/>
      <c r="B1183" s="10"/>
      <c r="C1183" s="87"/>
      <c r="D1183" s="89"/>
      <c r="E1183" s="89"/>
    </row>
    <row r="1184" spans="1:5" x14ac:dyDescent="0.25">
      <c r="A1184" s="10"/>
      <c r="B1184" s="10"/>
      <c r="C1184" s="87"/>
      <c r="D1184" s="89"/>
      <c r="E1184" s="89"/>
    </row>
    <row r="1185" spans="1:5" x14ac:dyDescent="0.25">
      <c r="A1185" s="10"/>
      <c r="B1185" s="10"/>
      <c r="C1185" s="87"/>
      <c r="D1185" s="89"/>
      <c r="E1185" s="89"/>
    </row>
    <row r="1186" spans="1:5" x14ac:dyDescent="0.25">
      <c r="A1186" s="10"/>
      <c r="B1186" s="10"/>
      <c r="C1186" s="87"/>
      <c r="D1186" s="89"/>
      <c r="E1186" s="89"/>
    </row>
    <row r="1187" spans="1:5" x14ac:dyDescent="0.25">
      <c r="A1187" s="10"/>
      <c r="B1187" s="10"/>
      <c r="C1187" s="87"/>
      <c r="D1187" s="89"/>
      <c r="E1187" s="89"/>
    </row>
    <row r="1188" spans="1:5" x14ac:dyDescent="0.25">
      <c r="A1188" s="10"/>
      <c r="B1188" s="10"/>
      <c r="C1188" s="87"/>
      <c r="D1188" s="89"/>
      <c r="E1188" s="89"/>
    </row>
    <row r="1189" spans="1:5" x14ac:dyDescent="0.25">
      <c r="A1189" s="10"/>
      <c r="B1189" s="10"/>
      <c r="C1189" s="87"/>
      <c r="D1189" s="89"/>
      <c r="E1189" s="89"/>
    </row>
    <row r="1190" spans="1:5" x14ac:dyDescent="0.25">
      <c r="A1190" s="10"/>
      <c r="B1190" s="10"/>
      <c r="C1190" s="87"/>
      <c r="D1190" s="89"/>
      <c r="E1190" s="89"/>
    </row>
    <row r="1191" spans="1:5" x14ac:dyDescent="0.25">
      <c r="A1191" s="10"/>
      <c r="B1191" s="10"/>
      <c r="C1191" s="87"/>
      <c r="D1191" s="89"/>
      <c r="E1191" s="89"/>
    </row>
    <row r="1192" spans="1:5" x14ac:dyDescent="0.25">
      <c r="A1192" s="10"/>
      <c r="B1192" s="10"/>
      <c r="C1192" s="87"/>
      <c r="D1192" s="89"/>
      <c r="E1192" s="89"/>
    </row>
    <row r="1193" spans="1:5" x14ac:dyDescent="0.25">
      <c r="A1193" s="10"/>
      <c r="B1193" s="10"/>
      <c r="C1193" s="87"/>
      <c r="D1193" s="89"/>
      <c r="E1193" s="89"/>
    </row>
    <row r="1194" spans="1:5" x14ac:dyDescent="0.25">
      <c r="A1194" s="10"/>
      <c r="B1194" s="10"/>
      <c r="C1194" s="87"/>
      <c r="D1194" s="89"/>
      <c r="E1194" s="89"/>
    </row>
    <row r="1195" spans="1:5" x14ac:dyDescent="0.25">
      <c r="A1195" s="10"/>
      <c r="B1195" s="10"/>
      <c r="C1195" s="87"/>
      <c r="D1195" s="89"/>
      <c r="E1195" s="89"/>
    </row>
    <row r="1196" spans="1:5" x14ac:dyDescent="0.25">
      <c r="A1196" s="10"/>
      <c r="B1196" s="10"/>
      <c r="C1196" s="87"/>
      <c r="D1196" s="89"/>
      <c r="E1196" s="89"/>
    </row>
    <row r="1197" spans="1:5" x14ac:dyDescent="0.25">
      <c r="A1197" s="10"/>
      <c r="B1197" s="10"/>
      <c r="C1197" s="87"/>
      <c r="D1197" s="89"/>
      <c r="E1197" s="89"/>
    </row>
    <row r="1198" spans="1:5" x14ac:dyDescent="0.25">
      <c r="A1198" s="10"/>
      <c r="B1198" s="10"/>
      <c r="C1198" s="87"/>
      <c r="D1198" s="89"/>
      <c r="E1198" s="89"/>
    </row>
    <row r="1199" spans="1:5" x14ac:dyDescent="0.25">
      <c r="A1199" s="10"/>
      <c r="B1199" s="10"/>
      <c r="C1199" s="87"/>
      <c r="D1199" s="89"/>
      <c r="E1199" s="89"/>
    </row>
    <row r="1200" spans="1:5" x14ac:dyDescent="0.25">
      <c r="A1200" s="10"/>
      <c r="B1200" s="10"/>
      <c r="C1200" s="87"/>
      <c r="D1200" s="89"/>
      <c r="E1200" s="89"/>
    </row>
    <row r="1201" spans="1:5" x14ac:dyDescent="0.25">
      <c r="A1201" s="10"/>
      <c r="B1201" s="10"/>
      <c r="C1201" s="87"/>
      <c r="D1201" s="89"/>
      <c r="E1201" s="89"/>
    </row>
    <row r="1202" spans="1:5" x14ac:dyDescent="0.25">
      <c r="A1202" s="10"/>
      <c r="B1202" s="10"/>
      <c r="C1202" s="87"/>
      <c r="D1202" s="89"/>
      <c r="E1202" s="89"/>
    </row>
    <row r="1203" spans="1:5" x14ac:dyDescent="0.25">
      <c r="A1203" s="10"/>
      <c r="B1203" s="10"/>
      <c r="C1203" s="87"/>
      <c r="D1203" s="89"/>
      <c r="E1203" s="89"/>
    </row>
    <row r="1204" spans="1:5" x14ac:dyDescent="0.25">
      <c r="A1204" s="10"/>
      <c r="B1204" s="10"/>
      <c r="C1204" s="87"/>
      <c r="D1204" s="89"/>
      <c r="E1204" s="89"/>
    </row>
    <row r="1205" spans="1:5" x14ac:dyDescent="0.25">
      <c r="A1205" s="10"/>
      <c r="B1205" s="10"/>
      <c r="C1205" s="87"/>
      <c r="D1205" s="89"/>
      <c r="E1205" s="89"/>
    </row>
    <row r="1206" spans="1:5" x14ac:dyDescent="0.25">
      <c r="A1206" s="10"/>
      <c r="B1206" s="10"/>
      <c r="C1206" s="87"/>
      <c r="D1206" s="89"/>
      <c r="E1206" s="89"/>
    </row>
    <row r="1207" spans="1:5" x14ac:dyDescent="0.25">
      <c r="A1207" s="10"/>
      <c r="B1207" s="10"/>
      <c r="C1207" s="87"/>
      <c r="D1207" s="89"/>
      <c r="E1207" s="89"/>
    </row>
    <row r="1208" spans="1:5" x14ac:dyDescent="0.25">
      <c r="A1208" s="10"/>
      <c r="B1208" s="10"/>
      <c r="C1208" s="87"/>
      <c r="D1208" s="89"/>
      <c r="E1208" s="89"/>
    </row>
    <row r="1209" spans="1:5" x14ac:dyDescent="0.25">
      <c r="A1209" s="10"/>
      <c r="B1209" s="10"/>
      <c r="C1209" s="87"/>
      <c r="D1209" s="89"/>
      <c r="E1209" s="89"/>
    </row>
    <row r="1210" spans="1:5" x14ac:dyDescent="0.25">
      <c r="A1210" s="10"/>
      <c r="B1210" s="10"/>
      <c r="C1210" s="87"/>
      <c r="D1210" s="89"/>
      <c r="E1210" s="89"/>
    </row>
    <row r="1211" spans="1:5" x14ac:dyDescent="0.25">
      <c r="A1211" s="10"/>
      <c r="B1211" s="10"/>
      <c r="C1211" s="87"/>
      <c r="D1211" s="89"/>
      <c r="E1211" s="89"/>
    </row>
    <row r="1212" spans="1:5" x14ac:dyDescent="0.25">
      <c r="A1212" s="10"/>
      <c r="B1212" s="10"/>
      <c r="C1212" s="87"/>
      <c r="D1212" s="89"/>
      <c r="E1212" s="89"/>
    </row>
    <row r="1213" spans="1:5" x14ac:dyDescent="0.25">
      <c r="A1213" s="10"/>
      <c r="B1213" s="10"/>
      <c r="C1213" s="87"/>
      <c r="D1213" s="89"/>
      <c r="E1213" s="89"/>
    </row>
    <row r="1214" spans="1:5" x14ac:dyDescent="0.25">
      <c r="A1214" s="10"/>
      <c r="B1214" s="10"/>
      <c r="C1214" s="87"/>
      <c r="D1214" s="89"/>
      <c r="E1214" s="89"/>
    </row>
    <row r="1215" spans="1:5" x14ac:dyDescent="0.25">
      <c r="A1215" s="10"/>
      <c r="B1215" s="10"/>
      <c r="C1215" s="87"/>
      <c r="D1215" s="89"/>
      <c r="E1215" s="89"/>
    </row>
    <row r="1216" spans="1:5" x14ac:dyDescent="0.25">
      <c r="A1216" s="10"/>
      <c r="B1216" s="10"/>
      <c r="C1216" s="87"/>
      <c r="D1216" s="89"/>
      <c r="E1216" s="89"/>
    </row>
    <row r="1217" spans="1:5" x14ac:dyDescent="0.25">
      <c r="A1217" s="10"/>
      <c r="B1217" s="10"/>
      <c r="C1217" s="87"/>
      <c r="D1217" s="89"/>
      <c r="E1217" s="89"/>
    </row>
    <row r="1218" spans="1:5" x14ac:dyDescent="0.25">
      <c r="A1218" s="10"/>
      <c r="B1218" s="10"/>
      <c r="C1218" s="87"/>
      <c r="D1218" s="89"/>
      <c r="E1218" s="89"/>
    </row>
    <row r="1219" spans="1:5" x14ac:dyDescent="0.25">
      <c r="A1219" s="10"/>
      <c r="B1219" s="10"/>
      <c r="C1219" s="87"/>
      <c r="D1219" s="89"/>
      <c r="E1219" s="89"/>
    </row>
    <row r="1220" spans="1:5" x14ac:dyDescent="0.25">
      <c r="A1220" s="10"/>
      <c r="B1220" s="10"/>
      <c r="C1220" s="87"/>
      <c r="D1220" s="89"/>
      <c r="E1220" s="89"/>
    </row>
    <row r="1221" spans="1:5" x14ac:dyDescent="0.25">
      <c r="A1221" s="10"/>
      <c r="B1221" s="10"/>
      <c r="C1221" s="87"/>
      <c r="D1221" s="89"/>
      <c r="E1221" s="89"/>
    </row>
    <row r="1222" spans="1:5" x14ac:dyDescent="0.25">
      <c r="A1222" s="10"/>
      <c r="B1222" s="10"/>
      <c r="C1222" s="87"/>
      <c r="D1222" s="89"/>
      <c r="E1222" s="89"/>
    </row>
    <row r="1223" spans="1:5" x14ac:dyDescent="0.25">
      <c r="A1223" s="10"/>
      <c r="B1223" s="10"/>
      <c r="C1223" s="87"/>
      <c r="D1223" s="89"/>
      <c r="E1223" s="89"/>
    </row>
    <row r="1224" spans="1:5" x14ac:dyDescent="0.25">
      <c r="A1224" s="10"/>
      <c r="B1224" s="10"/>
      <c r="C1224" s="87"/>
      <c r="D1224" s="89"/>
      <c r="E1224" s="89"/>
    </row>
    <row r="1225" spans="1:5" x14ac:dyDescent="0.25">
      <c r="A1225" s="10"/>
      <c r="B1225" s="10"/>
      <c r="C1225" s="87"/>
      <c r="D1225" s="89"/>
      <c r="E1225" s="89"/>
    </row>
    <row r="1226" spans="1:5" x14ac:dyDescent="0.25">
      <c r="A1226" s="10"/>
      <c r="B1226" s="10"/>
      <c r="C1226" s="87"/>
      <c r="D1226" s="89"/>
      <c r="E1226" s="89"/>
    </row>
    <row r="1227" spans="1:5" x14ac:dyDescent="0.25">
      <c r="A1227" s="10"/>
      <c r="B1227" s="10"/>
      <c r="C1227" s="87"/>
      <c r="D1227" s="89"/>
      <c r="E1227" s="89"/>
    </row>
    <row r="1228" spans="1:5" x14ac:dyDescent="0.25">
      <c r="A1228" s="10"/>
      <c r="B1228" s="10"/>
      <c r="C1228" s="87"/>
      <c r="D1228" s="89"/>
      <c r="E1228" s="89"/>
    </row>
    <row r="1229" spans="1:5" x14ac:dyDescent="0.25">
      <c r="A1229" s="10"/>
      <c r="B1229" s="10"/>
      <c r="C1229" s="87"/>
      <c r="D1229" s="89"/>
      <c r="E1229" s="89"/>
    </row>
    <row r="1230" spans="1:5" x14ac:dyDescent="0.25">
      <c r="A1230" s="10"/>
      <c r="B1230" s="10"/>
      <c r="C1230" s="87"/>
      <c r="D1230" s="89"/>
      <c r="E1230" s="89"/>
    </row>
    <row r="1231" spans="1:5" x14ac:dyDescent="0.25">
      <c r="A1231" s="10"/>
      <c r="B1231" s="10"/>
      <c r="C1231" s="87"/>
      <c r="D1231" s="89"/>
      <c r="E1231" s="89"/>
    </row>
    <row r="1232" spans="1:5" x14ac:dyDescent="0.25">
      <c r="A1232" s="10"/>
      <c r="B1232" s="10"/>
      <c r="C1232" s="87"/>
      <c r="D1232" s="89"/>
      <c r="E1232" s="89"/>
    </row>
    <row r="1233" spans="1:5" x14ac:dyDescent="0.25">
      <c r="A1233" s="10"/>
      <c r="B1233" s="10"/>
      <c r="C1233" s="87"/>
      <c r="D1233" s="89"/>
      <c r="E1233" s="89"/>
    </row>
    <row r="1234" spans="1:5" x14ac:dyDescent="0.25">
      <c r="A1234" s="10"/>
      <c r="B1234" s="10"/>
      <c r="C1234" s="87"/>
      <c r="D1234" s="89"/>
      <c r="E1234" s="89"/>
    </row>
    <row r="1235" spans="1:5" x14ac:dyDescent="0.25">
      <c r="A1235" s="10"/>
      <c r="B1235" s="10"/>
      <c r="C1235" s="87"/>
      <c r="D1235" s="89"/>
      <c r="E1235" s="89"/>
    </row>
    <row r="1236" spans="1:5" x14ac:dyDescent="0.25">
      <c r="A1236" s="10"/>
      <c r="B1236" s="10"/>
      <c r="C1236" s="87"/>
      <c r="D1236" s="89"/>
      <c r="E1236" s="89"/>
    </row>
    <row r="1237" spans="1:5" x14ac:dyDescent="0.25">
      <c r="A1237" s="10"/>
      <c r="B1237" s="10"/>
      <c r="C1237" s="87"/>
      <c r="D1237" s="89"/>
      <c r="E1237" s="89"/>
    </row>
    <row r="1238" spans="1:5" x14ac:dyDescent="0.25">
      <c r="A1238" s="10"/>
      <c r="B1238" s="10"/>
      <c r="C1238" s="87"/>
      <c r="D1238" s="89"/>
      <c r="E1238" s="89"/>
    </row>
    <row r="1239" spans="1:5" x14ac:dyDescent="0.25">
      <c r="A1239" s="10"/>
      <c r="B1239" s="10"/>
      <c r="C1239" s="87"/>
      <c r="D1239" s="89"/>
      <c r="E1239" s="89"/>
    </row>
    <row r="1240" spans="1:5" x14ac:dyDescent="0.25">
      <c r="A1240" s="10"/>
      <c r="B1240" s="10"/>
      <c r="C1240" s="87"/>
      <c r="D1240" s="89"/>
      <c r="E1240" s="89"/>
    </row>
    <row r="1241" spans="1:5" x14ac:dyDescent="0.25">
      <c r="A1241" s="10"/>
      <c r="B1241" s="10"/>
      <c r="C1241" s="87"/>
      <c r="D1241" s="89"/>
      <c r="E1241" s="89"/>
    </row>
    <row r="1242" spans="1:5" x14ac:dyDescent="0.25">
      <c r="A1242" s="10"/>
      <c r="B1242" s="10"/>
      <c r="C1242" s="87"/>
      <c r="D1242" s="89"/>
      <c r="E1242" s="89"/>
    </row>
    <row r="1243" spans="1:5" x14ac:dyDescent="0.25">
      <c r="A1243" s="10"/>
      <c r="B1243" s="10"/>
      <c r="C1243" s="87"/>
      <c r="D1243" s="89"/>
      <c r="E1243" s="89"/>
    </row>
    <row r="1244" spans="1:5" x14ac:dyDescent="0.25">
      <c r="A1244" s="10"/>
      <c r="B1244" s="10"/>
      <c r="C1244" s="87"/>
      <c r="D1244" s="89"/>
      <c r="E1244" s="89"/>
    </row>
    <row r="1245" spans="1:5" x14ac:dyDescent="0.25">
      <c r="A1245" s="10"/>
      <c r="B1245" s="10"/>
      <c r="C1245" s="87"/>
      <c r="D1245" s="89"/>
      <c r="E1245" s="89"/>
    </row>
    <row r="1246" spans="1:5" x14ac:dyDescent="0.25">
      <c r="A1246" s="10"/>
      <c r="B1246" s="10"/>
      <c r="C1246" s="87"/>
      <c r="D1246" s="89"/>
      <c r="E1246" s="89"/>
    </row>
    <row r="1247" spans="1:5" x14ac:dyDescent="0.25">
      <c r="A1247" s="10"/>
      <c r="B1247" s="10"/>
      <c r="C1247" s="87"/>
      <c r="D1247" s="89"/>
      <c r="E1247" s="89"/>
    </row>
    <row r="1248" spans="1:5" x14ac:dyDescent="0.25">
      <c r="A1248" s="10"/>
      <c r="B1248" s="10"/>
      <c r="C1248" s="87"/>
      <c r="D1248" s="89"/>
      <c r="E1248" s="89"/>
    </row>
    <row r="1249" spans="1:5" x14ac:dyDescent="0.25">
      <c r="A1249" s="10"/>
      <c r="B1249" s="10"/>
      <c r="C1249" s="87"/>
      <c r="D1249" s="89"/>
      <c r="E1249" s="89"/>
    </row>
    <row r="1250" spans="1:5" x14ac:dyDescent="0.25">
      <c r="A1250" s="10"/>
      <c r="B1250" s="10"/>
      <c r="C1250" s="87"/>
      <c r="D1250" s="89"/>
      <c r="E1250" s="89"/>
    </row>
    <row r="1251" spans="1:5" x14ac:dyDescent="0.25">
      <c r="A1251" s="10"/>
      <c r="B1251" s="10"/>
      <c r="C1251" s="87"/>
      <c r="D1251" s="89"/>
      <c r="E1251" s="89"/>
    </row>
    <row r="1252" spans="1:5" x14ac:dyDescent="0.25">
      <c r="A1252" s="10"/>
      <c r="B1252" s="10"/>
      <c r="C1252" s="87"/>
      <c r="D1252" s="89"/>
      <c r="E1252" s="89"/>
    </row>
    <row r="1253" spans="1:5" x14ac:dyDescent="0.25">
      <c r="A1253" s="10"/>
      <c r="B1253" s="10"/>
      <c r="C1253" s="87"/>
      <c r="D1253" s="89"/>
      <c r="E1253" s="89"/>
    </row>
    <row r="1254" spans="1:5" x14ac:dyDescent="0.25">
      <c r="A1254" s="10"/>
      <c r="B1254" s="10"/>
      <c r="C1254" s="87"/>
      <c r="D1254" s="89"/>
      <c r="E1254" s="89"/>
    </row>
    <row r="1255" spans="1:5" x14ac:dyDescent="0.25">
      <c r="A1255" s="10"/>
      <c r="B1255" s="10"/>
      <c r="C1255" s="87"/>
      <c r="D1255" s="89"/>
      <c r="E1255" s="89"/>
    </row>
    <row r="1256" spans="1:5" x14ac:dyDescent="0.25">
      <c r="A1256" s="10"/>
      <c r="B1256" s="10"/>
      <c r="C1256" s="87"/>
      <c r="D1256" s="89"/>
      <c r="E1256" s="89"/>
    </row>
    <row r="1257" spans="1:5" x14ac:dyDescent="0.25">
      <c r="A1257" s="10"/>
      <c r="B1257" s="10"/>
      <c r="C1257" s="87"/>
      <c r="D1257" s="89"/>
      <c r="E1257" s="89"/>
    </row>
    <row r="1258" spans="1:5" x14ac:dyDescent="0.25">
      <c r="A1258" s="10"/>
      <c r="B1258" s="10"/>
      <c r="C1258" s="87"/>
      <c r="D1258" s="89"/>
      <c r="E1258" s="89"/>
    </row>
    <row r="1259" spans="1:5" x14ac:dyDescent="0.25">
      <c r="A1259" s="10"/>
      <c r="B1259" s="10"/>
      <c r="C1259" s="87"/>
      <c r="D1259" s="89"/>
      <c r="E1259" s="89"/>
    </row>
    <row r="1260" spans="1:5" x14ac:dyDescent="0.25">
      <c r="A1260" s="10"/>
      <c r="B1260" s="10"/>
      <c r="C1260" s="87"/>
      <c r="D1260" s="89"/>
      <c r="E1260" s="89"/>
    </row>
    <row r="1261" spans="1:5" x14ac:dyDescent="0.25">
      <c r="A1261" s="10"/>
      <c r="B1261" s="10"/>
      <c r="C1261" s="87"/>
      <c r="D1261" s="89"/>
      <c r="E1261" s="89"/>
    </row>
    <row r="1262" spans="1:5" x14ac:dyDescent="0.25">
      <c r="A1262" s="10"/>
      <c r="B1262" s="10"/>
      <c r="C1262" s="87"/>
      <c r="D1262" s="89"/>
      <c r="E1262" s="89"/>
    </row>
    <row r="1263" spans="1:5" x14ac:dyDescent="0.25">
      <c r="A1263" s="10"/>
      <c r="B1263" s="10"/>
      <c r="C1263" s="87"/>
      <c r="D1263" s="89"/>
      <c r="E1263" s="89"/>
    </row>
    <row r="1264" spans="1:5" x14ac:dyDescent="0.25">
      <c r="A1264" s="10"/>
      <c r="B1264" s="10"/>
      <c r="C1264" s="87"/>
      <c r="D1264" s="89"/>
      <c r="E1264" s="89"/>
    </row>
    <row r="1265" spans="1:5" x14ac:dyDescent="0.25">
      <c r="A1265" s="10"/>
      <c r="B1265" s="10"/>
      <c r="C1265" s="87"/>
      <c r="D1265" s="89"/>
      <c r="E1265" s="89"/>
    </row>
    <row r="1266" spans="1:5" x14ac:dyDescent="0.25">
      <c r="A1266" s="10"/>
      <c r="B1266" s="10"/>
      <c r="C1266" s="87"/>
      <c r="D1266" s="89"/>
      <c r="E1266" s="89"/>
    </row>
    <row r="1267" spans="1:5" x14ac:dyDescent="0.25">
      <c r="A1267" s="10"/>
      <c r="B1267" s="10"/>
      <c r="C1267" s="87"/>
      <c r="D1267" s="89"/>
      <c r="E1267" s="89"/>
    </row>
    <row r="1268" spans="1:5" x14ac:dyDescent="0.25">
      <c r="A1268" s="10"/>
      <c r="B1268" s="10"/>
      <c r="C1268" s="87"/>
      <c r="D1268" s="89"/>
      <c r="E1268" s="89"/>
    </row>
    <row r="1269" spans="1:5" x14ac:dyDescent="0.25">
      <c r="A1269" s="10"/>
      <c r="B1269" s="10"/>
      <c r="C1269" s="87"/>
      <c r="D1269" s="89"/>
      <c r="E1269" s="89"/>
    </row>
    <row r="1270" spans="1:5" x14ac:dyDescent="0.25">
      <c r="A1270" s="10"/>
      <c r="B1270" s="10"/>
      <c r="C1270" s="87"/>
      <c r="D1270" s="89"/>
      <c r="E1270" s="89"/>
    </row>
    <row r="1271" spans="1:5" x14ac:dyDescent="0.25">
      <c r="A1271" s="10"/>
      <c r="B1271" s="10"/>
      <c r="C1271" s="87"/>
      <c r="D1271" s="89"/>
      <c r="E1271" s="89"/>
    </row>
    <row r="1272" spans="1:5" x14ac:dyDescent="0.25">
      <c r="A1272" s="10"/>
      <c r="B1272" s="10"/>
      <c r="C1272" s="87"/>
      <c r="D1272" s="89"/>
      <c r="E1272" s="89"/>
    </row>
    <row r="1273" spans="1:5" x14ac:dyDescent="0.25">
      <c r="A1273" s="10"/>
      <c r="B1273" s="10"/>
      <c r="C1273" s="87"/>
      <c r="D1273" s="89"/>
      <c r="E1273" s="89"/>
    </row>
    <row r="1274" spans="1:5" x14ac:dyDescent="0.25">
      <c r="A1274" s="10"/>
      <c r="B1274" s="10"/>
      <c r="C1274" s="87"/>
      <c r="D1274" s="89"/>
      <c r="E1274" s="89"/>
    </row>
    <row r="1275" spans="1:5" x14ac:dyDescent="0.25">
      <c r="A1275" s="10"/>
      <c r="B1275" s="10"/>
      <c r="C1275" s="87"/>
      <c r="D1275" s="89"/>
      <c r="E1275" s="89"/>
    </row>
    <row r="1276" spans="1:5" x14ac:dyDescent="0.25">
      <c r="A1276" s="10"/>
      <c r="B1276" s="10"/>
      <c r="C1276" s="87"/>
      <c r="D1276" s="89"/>
      <c r="E1276" s="89"/>
    </row>
    <row r="1277" spans="1:5" x14ac:dyDescent="0.25">
      <c r="A1277" s="10"/>
      <c r="B1277" s="10"/>
      <c r="C1277" s="87"/>
      <c r="D1277" s="89"/>
      <c r="E1277" s="89"/>
    </row>
    <row r="1278" spans="1:5" x14ac:dyDescent="0.25">
      <c r="A1278" s="10"/>
      <c r="B1278" s="10"/>
      <c r="C1278" s="87"/>
      <c r="D1278" s="89"/>
      <c r="E1278" s="89"/>
    </row>
    <row r="1279" spans="1:5" x14ac:dyDescent="0.25">
      <c r="A1279" s="10"/>
      <c r="B1279" s="10"/>
      <c r="C1279" s="87"/>
      <c r="D1279" s="89"/>
      <c r="E1279" s="89"/>
    </row>
    <row r="1280" spans="1:5" x14ac:dyDescent="0.25">
      <c r="A1280" s="10"/>
      <c r="B1280" s="10"/>
      <c r="C1280" s="87"/>
      <c r="D1280" s="89"/>
      <c r="E1280" s="89"/>
    </row>
    <row r="1281" spans="1:5" x14ac:dyDescent="0.25">
      <c r="A1281" s="10"/>
      <c r="B1281" s="10"/>
      <c r="C1281" s="87"/>
      <c r="D1281" s="89"/>
      <c r="E1281" s="89"/>
    </row>
    <row r="1282" spans="1:5" x14ac:dyDescent="0.25">
      <c r="A1282" s="10"/>
      <c r="B1282" s="10"/>
      <c r="C1282" s="87"/>
      <c r="D1282" s="89"/>
      <c r="E1282" s="89"/>
    </row>
    <row r="1283" spans="1:5" x14ac:dyDescent="0.25">
      <c r="A1283" s="10"/>
      <c r="B1283" s="10"/>
      <c r="C1283" s="87"/>
      <c r="D1283" s="89"/>
      <c r="E1283" s="89"/>
    </row>
    <row r="1284" spans="1:5" x14ac:dyDescent="0.25">
      <c r="A1284" s="10"/>
      <c r="B1284" s="10"/>
      <c r="C1284" s="87"/>
      <c r="D1284" s="89"/>
      <c r="E1284" s="89"/>
    </row>
    <row r="1285" spans="1:5" x14ac:dyDescent="0.25">
      <c r="A1285" s="10"/>
      <c r="B1285" s="10"/>
      <c r="C1285" s="87"/>
      <c r="D1285" s="89"/>
      <c r="E1285" s="89"/>
    </row>
    <row r="1286" spans="1:5" x14ac:dyDescent="0.25">
      <c r="A1286" s="10"/>
      <c r="B1286" s="10"/>
      <c r="C1286" s="87"/>
      <c r="D1286" s="89"/>
      <c r="E1286" s="89"/>
    </row>
    <row r="1287" spans="1:5" x14ac:dyDescent="0.25">
      <c r="A1287" s="10"/>
      <c r="B1287" s="10"/>
      <c r="C1287" s="87"/>
      <c r="D1287" s="89"/>
      <c r="E1287" s="89"/>
    </row>
    <row r="1288" spans="1:5" x14ac:dyDescent="0.25">
      <c r="A1288" s="10"/>
      <c r="B1288" s="10"/>
      <c r="C1288" s="87"/>
      <c r="D1288" s="89"/>
      <c r="E1288" s="89"/>
    </row>
    <row r="1289" spans="1:5" x14ac:dyDescent="0.25">
      <c r="A1289" s="10"/>
      <c r="B1289" s="10"/>
      <c r="C1289" s="87"/>
      <c r="D1289" s="89"/>
      <c r="E1289" s="89"/>
    </row>
    <row r="1290" spans="1:5" x14ac:dyDescent="0.25">
      <c r="A1290" s="10"/>
      <c r="B1290" s="10"/>
      <c r="C1290" s="87"/>
      <c r="D1290" s="89"/>
      <c r="E1290" s="89"/>
    </row>
    <row r="1291" spans="1:5" x14ac:dyDescent="0.25">
      <c r="A1291" s="10"/>
      <c r="B1291" s="10"/>
      <c r="C1291" s="87"/>
      <c r="D1291" s="89"/>
      <c r="E1291" s="89"/>
    </row>
    <row r="1292" spans="1:5" x14ac:dyDescent="0.25">
      <c r="A1292" s="10"/>
      <c r="B1292" s="10"/>
      <c r="C1292" s="87"/>
      <c r="D1292" s="89"/>
      <c r="E1292" s="89"/>
    </row>
    <row r="1293" spans="1:5" x14ac:dyDescent="0.25">
      <c r="A1293" s="10"/>
      <c r="B1293" s="10"/>
      <c r="C1293" s="87"/>
      <c r="D1293" s="89"/>
      <c r="E1293" s="89"/>
    </row>
    <row r="1294" spans="1:5" x14ac:dyDescent="0.25">
      <c r="A1294" s="10"/>
      <c r="B1294" s="10"/>
      <c r="C1294" s="87"/>
      <c r="D1294" s="89"/>
      <c r="E1294" s="89"/>
    </row>
    <row r="1295" spans="1:5" x14ac:dyDescent="0.25">
      <c r="A1295" s="10"/>
      <c r="B1295" s="10"/>
      <c r="C1295" s="87"/>
      <c r="D1295" s="89"/>
      <c r="E1295" s="89"/>
    </row>
    <row r="1296" spans="1:5" x14ac:dyDescent="0.25">
      <c r="A1296" s="10"/>
      <c r="B1296" s="10"/>
      <c r="C1296" s="87"/>
      <c r="D1296" s="89"/>
      <c r="E1296" s="89"/>
    </row>
    <row r="1297" spans="1:5" x14ac:dyDescent="0.25">
      <c r="A1297" s="10"/>
      <c r="B1297" s="10"/>
      <c r="C1297" s="87"/>
      <c r="D1297" s="89"/>
      <c r="E1297" s="89"/>
    </row>
    <row r="1298" spans="1:5" x14ac:dyDescent="0.25">
      <c r="A1298" s="10"/>
      <c r="B1298" s="10"/>
      <c r="C1298" s="87"/>
      <c r="D1298" s="89"/>
      <c r="E1298" s="89"/>
    </row>
    <row r="1299" spans="1:5" x14ac:dyDescent="0.25">
      <c r="A1299" s="10"/>
      <c r="B1299" s="10"/>
      <c r="C1299" s="87"/>
      <c r="D1299" s="89"/>
      <c r="E1299" s="89"/>
    </row>
    <row r="1300" spans="1:5" x14ac:dyDescent="0.25">
      <c r="A1300" s="10"/>
      <c r="B1300" s="10"/>
      <c r="C1300" s="87"/>
      <c r="D1300" s="89"/>
      <c r="E1300" s="89"/>
    </row>
    <row r="1301" spans="1:5" x14ac:dyDescent="0.25">
      <c r="A1301" s="10"/>
      <c r="B1301" s="10"/>
      <c r="C1301" s="87"/>
      <c r="D1301" s="89"/>
      <c r="E1301" s="89"/>
    </row>
    <row r="1302" spans="1:5" x14ac:dyDescent="0.25">
      <c r="A1302" s="10"/>
      <c r="B1302" s="10"/>
      <c r="C1302" s="87"/>
      <c r="D1302" s="89"/>
      <c r="E1302" s="89"/>
    </row>
    <row r="1303" spans="1:5" x14ac:dyDescent="0.25">
      <c r="A1303" s="10"/>
      <c r="B1303" s="10"/>
      <c r="C1303" s="87"/>
      <c r="D1303" s="89"/>
      <c r="E1303" s="89"/>
    </row>
    <row r="1304" spans="1:5" x14ac:dyDescent="0.25">
      <c r="A1304" s="10"/>
      <c r="B1304" s="10"/>
      <c r="C1304" s="87"/>
      <c r="D1304" s="89"/>
      <c r="E1304" s="89"/>
    </row>
    <row r="1305" spans="1:5" x14ac:dyDescent="0.25">
      <c r="A1305" s="10"/>
      <c r="B1305" s="10"/>
      <c r="C1305" s="87"/>
      <c r="D1305" s="89"/>
      <c r="E1305" s="89"/>
    </row>
    <row r="1306" spans="1:5" x14ac:dyDescent="0.25">
      <c r="A1306" s="10"/>
      <c r="B1306" s="10"/>
      <c r="C1306" s="87"/>
      <c r="D1306" s="89"/>
      <c r="E1306" s="89"/>
    </row>
    <row r="1307" spans="1:5" x14ac:dyDescent="0.25">
      <c r="A1307" s="10"/>
      <c r="B1307" s="10"/>
      <c r="C1307" s="87"/>
      <c r="D1307" s="89"/>
      <c r="E1307" s="89"/>
    </row>
    <row r="1308" spans="1:5" x14ac:dyDescent="0.25">
      <c r="A1308" s="10"/>
      <c r="B1308" s="10"/>
      <c r="C1308" s="87"/>
      <c r="D1308" s="89"/>
      <c r="E1308" s="89"/>
    </row>
    <row r="1309" spans="1:5" x14ac:dyDescent="0.25">
      <c r="A1309" s="10"/>
      <c r="B1309" s="10"/>
      <c r="C1309" s="87"/>
      <c r="D1309" s="89"/>
      <c r="E1309" s="89"/>
    </row>
    <row r="1310" spans="1:5" x14ac:dyDescent="0.25">
      <c r="A1310" s="10"/>
      <c r="B1310" s="10"/>
      <c r="C1310" s="87"/>
      <c r="D1310" s="89"/>
      <c r="E1310" s="89"/>
    </row>
    <row r="1311" spans="1:5" x14ac:dyDescent="0.25">
      <c r="A1311" s="10"/>
      <c r="B1311" s="10"/>
      <c r="C1311" s="87"/>
      <c r="D1311" s="89"/>
      <c r="E1311" s="89"/>
    </row>
    <row r="1312" spans="1:5" x14ac:dyDescent="0.25">
      <c r="A1312" s="10"/>
      <c r="B1312" s="10"/>
      <c r="C1312" s="87"/>
      <c r="D1312" s="89"/>
      <c r="E1312" s="89"/>
    </row>
    <row r="1313" spans="1:5" x14ac:dyDescent="0.25">
      <c r="A1313" s="10"/>
      <c r="B1313" s="10"/>
      <c r="C1313" s="87"/>
      <c r="D1313" s="89"/>
      <c r="E1313" s="89"/>
    </row>
    <row r="1314" spans="1:5" x14ac:dyDescent="0.25">
      <c r="A1314" s="10"/>
      <c r="B1314" s="10"/>
      <c r="C1314" s="87"/>
      <c r="D1314" s="89"/>
      <c r="E1314" s="89"/>
    </row>
    <row r="1315" spans="1:5" x14ac:dyDescent="0.25">
      <c r="A1315" s="10"/>
      <c r="B1315" s="10"/>
      <c r="C1315" s="87"/>
      <c r="D1315" s="89"/>
      <c r="E1315" s="89"/>
    </row>
    <row r="1316" spans="1:5" x14ac:dyDescent="0.25">
      <c r="A1316" s="10"/>
      <c r="B1316" s="10"/>
      <c r="C1316" s="87"/>
      <c r="D1316" s="89"/>
      <c r="E1316" s="89"/>
    </row>
    <row r="1317" spans="1:5" x14ac:dyDescent="0.25">
      <c r="A1317" s="10"/>
      <c r="B1317" s="10"/>
      <c r="C1317" s="87"/>
      <c r="D1317" s="89"/>
      <c r="E1317" s="89"/>
    </row>
    <row r="1318" spans="1:5" x14ac:dyDescent="0.25">
      <c r="A1318" s="10"/>
      <c r="B1318" s="10"/>
      <c r="C1318" s="87"/>
      <c r="D1318" s="89"/>
      <c r="E1318" s="89"/>
    </row>
    <row r="1319" spans="1:5" x14ac:dyDescent="0.25">
      <c r="A1319" s="10"/>
      <c r="B1319" s="10"/>
      <c r="C1319" s="87"/>
      <c r="D1319" s="89"/>
      <c r="E1319" s="89"/>
    </row>
    <row r="1320" spans="1:5" x14ac:dyDescent="0.25">
      <c r="A1320" s="10"/>
      <c r="B1320" s="10"/>
      <c r="C1320" s="87"/>
      <c r="D1320" s="89"/>
      <c r="E1320" s="89"/>
    </row>
    <row r="1321" spans="1:5" x14ac:dyDescent="0.25">
      <c r="A1321" s="10"/>
      <c r="B1321" s="10"/>
      <c r="C1321" s="87"/>
      <c r="D1321" s="89"/>
      <c r="E1321" s="89"/>
    </row>
    <row r="1322" spans="1:5" x14ac:dyDescent="0.25">
      <c r="A1322" s="10"/>
      <c r="B1322" s="10"/>
      <c r="C1322" s="87"/>
      <c r="D1322" s="89"/>
      <c r="E1322" s="89"/>
    </row>
    <row r="1323" spans="1:5" x14ac:dyDescent="0.25">
      <c r="A1323" s="10"/>
      <c r="B1323" s="10"/>
      <c r="C1323" s="87"/>
      <c r="D1323" s="89"/>
      <c r="E1323" s="89"/>
    </row>
    <row r="1324" spans="1:5" x14ac:dyDescent="0.25">
      <c r="A1324" s="10"/>
      <c r="B1324" s="10"/>
      <c r="C1324" s="87"/>
      <c r="D1324" s="89"/>
      <c r="E1324" s="89"/>
    </row>
    <row r="1325" spans="1:5" x14ac:dyDescent="0.25">
      <c r="A1325" s="10"/>
      <c r="B1325" s="10"/>
      <c r="C1325" s="87"/>
      <c r="D1325" s="89"/>
      <c r="E1325" s="89"/>
    </row>
    <row r="1326" spans="1:5" x14ac:dyDescent="0.25">
      <c r="A1326" s="10"/>
      <c r="B1326" s="10"/>
      <c r="C1326" s="87"/>
      <c r="D1326" s="89"/>
      <c r="E1326" s="89"/>
    </row>
    <row r="1327" spans="1:5" x14ac:dyDescent="0.25">
      <c r="A1327" s="10"/>
      <c r="B1327" s="10"/>
      <c r="C1327" s="87"/>
      <c r="D1327" s="89"/>
      <c r="E1327" s="89"/>
    </row>
    <row r="1328" spans="1:5" x14ac:dyDescent="0.25">
      <c r="A1328" s="10"/>
      <c r="B1328" s="10"/>
      <c r="C1328" s="87"/>
      <c r="D1328" s="89"/>
      <c r="E1328" s="89"/>
    </row>
    <row r="1329" spans="1:5" x14ac:dyDescent="0.25">
      <c r="A1329" s="10"/>
      <c r="B1329" s="10"/>
      <c r="C1329" s="87"/>
      <c r="D1329" s="89"/>
      <c r="E1329" s="89"/>
    </row>
    <row r="1330" spans="1:5" x14ac:dyDescent="0.25">
      <c r="A1330" s="10"/>
      <c r="B1330" s="10"/>
      <c r="C1330" s="87"/>
      <c r="D1330" s="89"/>
      <c r="E1330" s="89"/>
    </row>
    <row r="1331" spans="1:5" x14ac:dyDescent="0.25">
      <c r="A1331" s="10"/>
      <c r="B1331" s="10"/>
      <c r="C1331" s="87"/>
      <c r="D1331" s="89"/>
      <c r="E1331" s="89"/>
    </row>
    <row r="1332" spans="1:5" x14ac:dyDescent="0.25">
      <c r="A1332" s="10"/>
      <c r="B1332" s="10"/>
      <c r="C1332" s="87"/>
      <c r="D1332" s="89"/>
      <c r="E1332" s="89"/>
    </row>
    <row r="1333" spans="1:5" x14ac:dyDescent="0.25">
      <c r="A1333" s="10"/>
      <c r="B1333" s="10"/>
      <c r="C1333" s="87"/>
      <c r="D1333" s="89"/>
      <c r="E1333" s="89"/>
    </row>
    <row r="1334" spans="1:5" x14ac:dyDescent="0.25">
      <c r="A1334" s="10"/>
      <c r="B1334" s="10"/>
      <c r="C1334" s="87"/>
      <c r="D1334" s="89"/>
      <c r="E1334" s="89"/>
    </row>
    <row r="1335" spans="1:5" x14ac:dyDescent="0.25">
      <c r="A1335" s="10"/>
      <c r="B1335" s="10"/>
      <c r="C1335" s="87"/>
      <c r="D1335" s="89"/>
      <c r="E1335" s="89"/>
    </row>
    <row r="1336" spans="1:5" x14ac:dyDescent="0.25">
      <c r="A1336" s="10"/>
      <c r="B1336" s="10"/>
      <c r="C1336" s="87"/>
      <c r="D1336" s="89"/>
      <c r="E1336" s="89"/>
    </row>
    <row r="1337" spans="1:5" x14ac:dyDescent="0.25">
      <c r="A1337" s="10"/>
      <c r="B1337" s="10"/>
      <c r="C1337" s="87"/>
      <c r="D1337" s="89"/>
      <c r="E1337" s="89"/>
    </row>
    <row r="1338" spans="1:5" x14ac:dyDescent="0.25">
      <c r="A1338" s="10"/>
      <c r="B1338" s="10"/>
      <c r="C1338" s="87"/>
      <c r="D1338" s="89"/>
      <c r="E1338" s="89"/>
    </row>
    <row r="1339" spans="1:5" x14ac:dyDescent="0.25">
      <c r="A1339" s="10"/>
      <c r="B1339" s="10"/>
      <c r="C1339" s="87"/>
      <c r="D1339" s="89"/>
      <c r="E1339" s="89"/>
    </row>
    <row r="1340" spans="1:5" x14ac:dyDescent="0.25">
      <c r="A1340" s="10"/>
      <c r="B1340" s="10"/>
      <c r="C1340" s="87"/>
      <c r="D1340" s="89"/>
      <c r="E1340" s="89"/>
    </row>
    <row r="1341" spans="1:5" x14ac:dyDescent="0.25">
      <c r="A1341" s="10"/>
      <c r="B1341" s="10"/>
      <c r="C1341" s="87"/>
      <c r="D1341" s="89"/>
      <c r="E1341" s="89"/>
    </row>
    <row r="1342" spans="1:5" x14ac:dyDescent="0.25">
      <c r="A1342" s="10"/>
      <c r="B1342" s="10"/>
      <c r="C1342" s="87"/>
      <c r="D1342" s="89"/>
      <c r="E1342" s="89"/>
    </row>
    <row r="1343" spans="1:5" x14ac:dyDescent="0.25">
      <c r="A1343" s="10"/>
      <c r="B1343" s="10"/>
      <c r="C1343" s="87"/>
      <c r="D1343" s="89"/>
      <c r="E1343" s="89"/>
    </row>
    <row r="1344" spans="1:5" x14ac:dyDescent="0.25">
      <c r="A1344" s="10"/>
      <c r="B1344" s="10"/>
      <c r="C1344" s="87"/>
      <c r="D1344" s="89"/>
      <c r="E1344" s="89"/>
    </row>
    <row r="1345" spans="1:5" x14ac:dyDescent="0.25">
      <c r="A1345" s="10"/>
      <c r="B1345" s="10"/>
      <c r="C1345" s="87"/>
      <c r="D1345" s="89"/>
      <c r="E1345" s="89"/>
    </row>
    <row r="1346" spans="1:5" x14ac:dyDescent="0.25">
      <c r="A1346" s="10"/>
      <c r="B1346" s="10"/>
      <c r="C1346" s="87"/>
      <c r="D1346" s="89"/>
      <c r="E1346" s="89"/>
    </row>
    <row r="1347" spans="1:5" x14ac:dyDescent="0.25">
      <c r="A1347" s="10"/>
      <c r="B1347" s="10"/>
      <c r="C1347" s="87"/>
      <c r="D1347" s="89"/>
      <c r="E1347" s="89"/>
    </row>
    <row r="1348" spans="1:5" x14ac:dyDescent="0.25">
      <c r="A1348" s="10"/>
      <c r="B1348" s="10"/>
      <c r="C1348" s="87"/>
      <c r="D1348" s="89"/>
      <c r="E1348" s="89"/>
    </row>
    <row r="1349" spans="1:5" x14ac:dyDescent="0.25">
      <c r="A1349" s="10"/>
      <c r="B1349" s="10"/>
      <c r="C1349" s="87"/>
      <c r="D1349" s="89"/>
      <c r="E1349" s="89"/>
    </row>
    <row r="1350" spans="1:5" x14ac:dyDescent="0.25">
      <c r="A1350" s="10"/>
      <c r="B1350" s="10"/>
      <c r="C1350" s="87"/>
      <c r="D1350" s="89"/>
      <c r="E1350" s="89"/>
    </row>
    <row r="1351" spans="1:5" x14ac:dyDescent="0.25">
      <c r="A1351" s="10"/>
      <c r="B1351" s="10"/>
      <c r="C1351" s="87"/>
      <c r="D1351" s="89"/>
      <c r="E1351" s="89"/>
    </row>
    <row r="1352" spans="1:5" x14ac:dyDescent="0.25">
      <c r="A1352" s="10"/>
      <c r="B1352" s="10"/>
      <c r="C1352" s="87"/>
      <c r="D1352" s="89"/>
      <c r="E1352" s="89"/>
    </row>
    <row r="1353" spans="1:5" x14ac:dyDescent="0.25">
      <c r="A1353" s="10"/>
      <c r="B1353" s="10"/>
      <c r="C1353" s="87"/>
      <c r="D1353" s="89"/>
      <c r="E1353" s="89"/>
    </row>
    <row r="1354" spans="1:5" x14ac:dyDescent="0.25">
      <c r="A1354" s="10"/>
      <c r="B1354" s="10"/>
      <c r="C1354" s="87"/>
      <c r="D1354" s="89"/>
      <c r="E1354" s="89"/>
    </row>
    <row r="1355" spans="1:5" x14ac:dyDescent="0.25">
      <c r="A1355" s="10"/>
      <c r="B1355" s="10"/>
      <c r="C1355" s="87"/>
      <c r="D1355" s="89"/>
      <c r="E1355" s="89"/>
    </row>
    <row r="1356" spans="1:5" x14ac:dyDescent="0.25">
      <c r="A1356" s="10"/>
      <c r="B1356" s="10"/>
      <c r="C1356" s="87"/>
      <c r="D1356" s="89"/>
      <c r="E1356" s="89"/>
    </row>
    <row r="1357" spans="1:5" x14ac:dyDescent="0.25">
      <c r="A1357" s="10"/>
      <c r="B1357" s="10"/>
      <c r="C1357" s="87"/>
      <c r="D1357" s="89"/>
      <c r="E1357" s="89"/>
    </row>
    <row r="1358" spans="1:5" x14ac:dyDescent="0.25">
      <c r="A1358" s="10"/>
      <c r="B1358" s="10"/>
      <c r="C1358" s="87"/>
      <c r="D1358" s="89"/>
      <c r="E1358" s="89"/>
    </row>
    <row r="1359" spans="1:5" x14ac:dyDescent="0.25">
      <c r="A1359" s="10"/>
      <c r="B1359" s="10"/>
      <c r="C1359" s="87"/>
      <c r="D1359" s="89"/>
      <c r="E1359" s="89"/>
    </row>
    <row r="1360" spans="1:5" x14ac:dyDescent="0.25">
      <c r="A1360" s="10"/>
      <c r="B1360" s="10"/>
      <c r="C1360" s="87"/>
      <c r="D1360" s="89"/>
      <c r="E1360" s="89"/>
    </row>
    <row r="1361" spans="1:5" x14ac:dyDescent="0.25">
      <c r="A1361" s="10"/>
      <c r="B1361" s="10"/>
      <c r="C1361" s="87"/>
      <c r="D1361" s="89"/>
      <c r="E1361" s="89"/>
    </row>
    <row r="1362" spans="1:5" x14ac:dyDescent="0.25">
      <c r="A1362" s="10"/>
      <c r="B1362" s="10"/>
      <c r="C1362" s="87"/>
      <c r="D1362" s="89"/>
      <c r="E1362" s="89"/>
    </row>
    <row r="1363" spans="1:5" x14ac:dyDescent="0.25">
      <c r="A1363" s="10"/>
      <c r="B1363" s="10"/>
      <c r="C1363" s="87"/>
      <c r="D1363" s="89"/>
      <c r="E1363" s="89"/>
    </row>
    <row r="1364" spans="1:5" x14ac:dyDescent="0.25">
      <c r="A1364" s="10"/>
      <c r="B1364" s="10"/>
      <c r="C1364" s="87"/>
      <c r="D1364" s="89"/>
      <c r="E1364" s="89"/>
    </row>
    <row r="1365" spans="1:5" x14ac:dyDescent="0.25">
      <c r="A1365" s="10"/>
      <c r="B1365" s="10"/>
      <c r="C1365" s="87"/>
      <c r="D1365" s="89"/>
      <c r="E1365" s="89"/>
    </row>
    <row r="1366" spans="1:5" x14ac:dyDescent="0.25">
      <c r="A1366" s="10"/>
      <c r="B1366" s="10"/>
      <c r="C1366" s="87"/>
      <c r="D1366" s="89"/>
      <c r="E1366" s="89"/>
    </row>
    <row r="1367" spans="1:5" x14ac:dyDescent="0.25">
      <c r="A1367" s="10"/>
      <c r="B1367" s="10"/>
      <c r="C1367" s="87"/>
      <c r="D1367" s="89"/>
      <c r="E1367" s="89"/>
    </row>
    <row r="1368" spans="1:5" x14ac:dyDescent="0.25">
      <c r="A1368" s="10"/>
      <c r="B1368" s="10"/>
      <c r="C1368" s="87"/>
      <c r="D1368" s="89"/>
      <c r="E1368" s="89"/>
    </row>
    <row r="1369" spans="1:5" x14ac:dyDescent="0.25">
      <c r="A1369" s="10"/>
      <c r="B1369" s="10"/>
      <c r="C1369" s="87"/>
      <c r="D1369" s="89"/>
      <c r="E1369" s="89"/>
    </row>
    <row r="1370" spans="1:5" x14ac:dyDescent="0.25">
      <c r="A1370" s="10"/>
      <c r="B1370" s="10"/>
      <c r="C1370" s="87"/>
      <c r="D1370" s="89"/>
      <c r="E1370" s="89"/>
    </row>
    <row r="1371" spans="1:5" x14ac:dyDescent="0.25">
      <c r="A1371" s="10"/>
      <c r="B1371" s="10"/>
      <c r="C1371" s="87"/>
      <c r="D1371" s="89"/>
      <c r="E1371" s="89"/>
    </row>
    <row r="1372" spans="1:5" x14ac:dyDescent="0.25">
      <c r="A1372" s="10"/>
      <c r="B1372" s="10"/>
      <c r="C1372" s="87"/>
      <c r="D1372" s="89"/>
      <c r="E1372" s="89"/>
    </row>
    <row r="1373" spans="1:5" x14ac:dyDescent="0.25">
      <c r="A1373" s="10"/>
      <c r="B1373" s="10"/>
      <c r="C1373" s="87"/>
      <c r="D1373" s="89"/>
      <c r="E1373" s="89"/>
    </row>
    <row r="1374" spans="1:5" x14ac:dyDescent="0.25">
      <c r="A1374" s="10"/>
      <c r="B1374" s="10"/>
      <c r="C1374" s="87"/>
      <c r="D1374" s="89"/>
      <c r="E1374" s="89"/>
    </row>
    <row r="1375" spans="1:5" x14ac:dyDescent="0.25">
      <c r="A1375" s="10"/>
      <c r="B1375" s="10"/>
      <c r="C1375" s="87"/>
      <c r="D1375" s="89"/>
      <c r="E1375" s="89"/>
    </row>
    <row r="1376" spans="1:5" x14ac:dyDescent="0.25">
      <c r="A1376" s="10"/>
      <c r="B1376" s="10"/>
      <c r="C1376" s="87"/>
      <c r="D1376" s="89"/>
      <c r="E1376" s="89"/>
    </row>
    <row r="1377" spans="1:5" x14ac:dyDescent="0.25">
      <c r="A1377" s="10"/>
      <c r="B1377" s="10"/>
      <c r="C1377" s="87"/>
      <c r="D1377" s="89"/>
      <c r="E1377" s="89"/>
    </row>
    <row r="1378" spans="1:5" x14ac:dyDescent="0.25">
      <c r="A1378" s="10"/>
      <c r="B1378" s="10"/>
      <c r="C1378" s="87"/>
      <c r="D1378" s="89"/>
      <c r="E1378" s="89"/>
    </row>
    <row r="1379" spans="1:5" x14ac:dyDescent="0.25">
      <c r="A1379" s="10"/>
      <c r="B1379" s="10"/>
      <c r="C1379" s="87"/>
      <c r="D1379" s="89"/>
      <c r="E1379" s="89"/>
    </row>
    <row r="1380" spans="1:5" x14ac:dyDescent="0.25">
      <c r="A1380" s="10"/>
      <c r="B1380" s="10"/>
      <c r="C1380" s="87"/>
      <c r="D1380" s="89"/>
      <c r="E1380" s="89"/>
    </row>
    <row r="1381" spans="1:5" x14ac:dyDescent="0.25">
      <c r="A1381" s="10"/>
      <c r="B1381" s="10"/>
      <c r="C1381" s="87"/>
      <c r="D1381" s="89"/>
      <c r="E1381" s="89"/>
    </row>
    <row r="1382" spans="1:5" x14ac:dyDescent="0.25">
      <c r="A1382" s="10"/>
      <c r="B1382" s="10"/>
      <c r="C1382" s="87"/>
      <c r="D1382" s="89"/>
      <c r="E1382" s="89"/>
    </row>
    <row r="1383" spans="1:5" x14ac:dyDescent="0.25">
      <c r="A1383" s="10"/>
      <c r="B1383" s="10"/>
      <c r="C1383" s="87"/>
      <c r="D1383" s="89"/>
      <c r="E1383" s="89"/>
    </row>
    <row r="1384" spans="1:5" x14ac:dyDescent="0.25">
      <c r="A1384" s="10"/>
      <c r="B1384" s="10"/>
      <c r="C1384" s="87"/>
      <c r="D1384" s="89"/>
      <c r="E1384" s="89"/>
    </row>
    <row r="1385" spans="1:5" x14ac:dyDescent="0.25">
      <c r="A1385" s="10"/>
      <c r="B1385" s="10"/>
      <c r="C1385" s="87"/>
      <c r="D1385" s="89"/>
      <c r="E1385" s="89"/>
    </row>
    <row r="1386" spans="1:5" x14ac:dyDescent="0.25">
      <c r="A1386" s="10"/>
      <c r="B1386" s="10"/>
      <c r="C1386" s="87"/>
      <c r="D1386" s="89"/>
      <c r="E1386" s="89"/>
    </row>
    <row r="1387" spans="1:5" x14ac:dyDescent="0.25">
      <c r="A1387" s="10"/>
      <c r="B1387" s="10"/>
      <c r="C1387" s="87"/>
      <c r="D1387" s="89"/>
      <c r="E1387" s="89"/>
    </row>
    <row r="1388" spans="1:5" x14ac:dyDescent="0.25">
      <c r="A1388" s="10"/>
      <c r="B1388" s="10"/>
      <c r="C1388" s="87"/>
      <c r="D1388" s="89"/>
      <c r="E1388" s="89"/>
    </row>
    <row r="1389" spans="1:5" x14ac:dyDescent="0.25">
      <c r="A1389" s="10"/>
      <c r="B1389" s="10"/>
      <c r="C1389" s="87"/>
      <c r="D1389" s="89"/>
      <c r="E1389" s="89"/>
    </row>
    <row r="1390" spans="1:5" x14ac:dyDescent="0.25">
      <c r="A1390" s="10"/>
      <c r="B1390" s="10"/>
      <c r="C1390" s="87"/>
      <c r="D1390" s="89"/>
      <c r="E1390" s="89"/>
    </row>
    <row r="1391" spans="1:5" x14ac:dyDescent="0.25">
      <c r="A1391" s="10"/>
      <c r="B1391" s="10"/>
      <c r="C1391" s="87"/>
      <c r="D1391" s="89"/>
      <c r="E1391" s="89"/>
    </row>
    <row r="1392" spans="1:5" x14ac:dyDescent="0.25">
      <c r="A1392" s="10"/>
      <c r="B1392" s="10"/>
      <c r="C1392" s="87"/>
      <c r="D1392" s="89"/>
      <c r="E1392" s="89"/>
    </row>
    <row r="1393" spans="1:5" x14ac:dyDescent="0.25">
      <c r="A1393" s="10"/>
      <c r="B1393" s="10"/>
      <c r="C1393" s="87"/>
      <c r="D1393" s="89"/>
      <c r="E1393" s="89"/>
    </row>
    <row r="1394" spans="1:5" x14ac:dyDescent="0.25">
      <c r="A1394" s="10"/>
      <c r="B1394" s="10"/>
      <c r="C1394" s="87"/>
      <c r="D1394" s="89"/>
      <c r="E1394" s="89"/>
    </row>
    <row r="1395" spans="1:5" x14ac:dyDescent="0.25">
      <c r="A1395" s="10"/>
      <c r="B1395" s="10"/>
      <c r="C1395" s="87"/>
      <c r="D1395" s="89"/>
      <c r="E1395" s="89"/>
    </row>
    <row r="1396" spans="1:5" x14ac:dyDescent="0.25">
      <c r="A1396" s="10"/>
      <c r="B1396" s="10"/>
      <c r="C1396" s="87"/>
      <c r="D1396" s="89"/>
      <c r="E1396" s="89"/>
    </row>
    <row r="1397" spans="1:5" x14ac:dyDescent="0.25">
      <c r="A1397" s="10"/>
      <c r="B1397" s="10"/>
      <c r="C1397" s="87"/>
      <c r="D1397" s="89"/>
      <c r="E1397" s="89"/>
    </row>
    <row r="1398" spans="1:5" x14ac:dyDescent="0.25">
      <c r="A1398" s="10"/>
      <c r="B1398" s="10"/>
      <c r="C1398" s="87"/>
      <c r="D1398" s="89"/>
      <c r="E1398" s="89"/>
    </row>
    <row r="1399" spans="1:5" x14ac:dyDescent="0.25">
      <c r="A1399" s="10"/>
      <c r="B1399" s="10"/>
      <c r="C1399" s="87"/>
      <c r="D1399" s="89"/>
      <c r="E1399" s="89"/>
    </row>
    <row r="1400" spans="1:5" x14ac:dyDescent="0.25">
      <c r="A1400" s="10"/>
      <c r="B1400" s="10"/>
      <c r="C1400" s="87"/>
      <c r="D1400" s="89"/>
      <c r="E1400" s="89"/>
    </row>
    <row r="1401" spans="1:5" x14ac:dyDescent="0.25">
      <c r="A1401" s="10"/>
      <c r="B1401" s="10"/>
      <c r="C1401" s="87"/>
      <c r="D1401" s="89"/>
      <c r="E1401" s="89"/>
    </row>
    <row r="1402" spans="1:5" x14ac:dyDescent="0.25">
      <c r="A1402" s="10"/>
      <c r="B1402" s="10"/>
      <c r="C1402" s="87"/>
      <c r="D1402" s="89"/>
      <c r="E1402" s="89"/>
    </row>
    <row r="1403" spans="1:5" x14ac:dyDescent="0.25">
      <c r="A1403" s="10"/>
      <c r="B1403" s="10"/>
      <c r="C1403" s="87"/>
      <c r="D1403" s="89"/>
      <c r="E1403" s="89"/>
    </row>
    <row r="1404" spans="1:5" x14ac:dyDescent="0.25">
      <c r="A1404" s="10"/>
      <c r="B1404" s="10"/>
      <c r="C1404" s="87"/>
      <c r="D1404" s="89"/>
      <c r="E1404" s="89"/>
    </row>
    <row r="1405" spans="1:5" x14ac:dyDescent="0.25">
      <c r="A1405" s="10"/>
      <c r="B1405" s="10"/>
      <c r="C1405" s="87"/>
      <c r="D1405" s="89"/>
      <c r="E1405" s="89"/>
    </row>
    <row r="1406" spans="1:5" x14ac:dyDescent="0.25">
      <c r="A1406" s="10"/>
      <c r="B1406" s="10"/>
      <c r="C1406" s="87"/>
      <c r="D1406" s="89"/>
      <c r="E1406" s="89"/>
    </row>
    <row r="1407" spans="1:5" x14ac:dyDescent="0.25">
      <c r="A1407" s="10"/>
      <c r="B1407" s="10"/>
      <c r="C1407" s="87"/>
      <c r="D1407" s="89"/>
      <c r="E1407" s="89"/>
    </row>
    <row r="1408" spans="1:5" x14ac:dyDescent="0.25">
      <c r="A1408" s="10"/>
      <c r="B1408" s="10"/>
      <c r="C1408" s="87"/>
      <c r="D1408" s="89"/>
      <c r="E1408" s="89"/>
    </row>
    <row r="1409" spans="1:5" x14ac:dyDescent="0.25">
      <c r="A1409" s="10"/>
      <c r="B1409" s="10"/>
      <c r="C1409" s="87"/>
      <c r="D1409" s="89"/>
      <c r="E1409" s="89"/>
    </row>
    <row r="1410" spans="1:5" x14ac:dyDescent="0.25">
      <c r="A1410" s="10"/>
      <c r="B1410" s="10"/>
      <c r="C1410" s="87"/>
      <c r="D1410" s="89"/>
      <c r="E1410" s="89"/>
    </row>
    <row r="1411" spans="1:5" x14ac:dyDescent="0.25">
      <c r="A1411" s="10"/>
      <c r="B1411" s="10"/>
      <c r="C1411" s="87"/>
      <c r="D1411" s="89"/>
      <c r="E1411" s="89"/>
    </row>
    <row r="1412" spans="1:5" x14ac:dyDescent="0.25">
      <c r="A1412" s="10"/>
      <c r="B1412" s="10"/>
      <c r="C1412" s="87"/>
      <c r="D1412" s="89"/>
      <c r="E1412" s="89"/>
    </row>
    <row r="1413" spans="1:5" x14ac:dyDescent="0.25">
      <c r="A1413" s="10"/>
      <c r="B1413" s="10"/>
      <c r="C1413" s="87"/>
      <c r="D1413" s="89"/>
      <c r="E1413" s="89"/>
    </row>
    <row r="1414" spans="1:5" x14ac:dyDescent="0.25">
      <c r="A1414" s="10"/>
      <c r="B1414" s="10"/>
      <c r="C1414" s="87"/>
      <c r="D1414" s="89"/>
      <c r="E1414" s="89"/>
    </row>
    <row r="1415" spans="1:5" x14ac:dyDescent="0.25">
      <c r="A1415" s="10"/>
      <c r="B1415" s="10"/>
      <c r="C1415" s="87"/>
      <c r="D1415" s="89"/>
      <c r="E1415" s="89"/>
    </row>
    <row r="1416" spans="1:5" x14ac:dyDescent="0.25">
      <c r="A1416" s="10"/>
      <c r="B1416" s="10"/>
      <c r="C1416" s="87"/>
      <c r="D1416" s="89"/>
      <c r="E1416" s="89"/>
    </row>
    <row r="1417" spans="1:5" x14ac:dyDescent="0.25">
      <c r="A1417" s="10"/>
      <c r="B1417" s="10"/>
      <c r="C1417" s="87"/>
      <c r="D1417" s="89"/>
      <c r="E1417" s="89"/>
    </row>
    <row r="1418" spans="1:5" x14ac:dyDescent="0.25">
      <c r="A1418" s="10"/>
      <c r="B1418" s="10"/>
      <c r="C1418" s="87"/>
      <c r="D1418" s="89"/>
      <c r="E1418" s="89"/>
    </row>
    <row r="1419" spans="1:5" x14ac:dyDescent="0.25">
      <c r="A1419" s="10"/>
      <c r="B1419" s="10"/>
      <c r="C1419" s="87"/>
      <c r="D1419" s="89"/>
      <c r="E1419" s="89"/>
    </row>
    <row r="1420" spans="1:5" x14ac:dyDescent="0.25">
      <c r="A1420" s="10"/>
      <c r="B1420" s="10"/>
      <c r="C1420" s="87"/>
      <c r="D1420" s="89"/>
      <c r="E1420" s="89"/>
    </row>
    <row r="1421" spans="1:5" x14ac:dyDescent="0.25">
      <c r="A1421" s="10"/>
      <c r="B1421" s="10"/>
      <c r="C1421" s="87"/>
      <c r="D1421" s="89"/>
      <c r="E1421" s="89"/>
    </row>
    <row r="1422" spans="1:5" x14ac:dyDescent="0.25">
      <c r="A1422" s="10"/>
      <c r="B1422" s="10"/>
      <c r="C1422" s="87"/>
      <c r="D1422" s="89"/>
      <c r="E1422" s="89"/>
    </row>
    <row r="1423" spans="1:5" x14ac:dyDescent="0.25">
      <c r="A1423" s="10"/>
      <c r="B1423" s="10"/>
      <c r="C1423" s="87"/>
      <c r="D1423" s="89"/>
      <c r="E1423" s="89"/>
    </row>
    <row r="1424" spans="1:5" x14ac:dyDescent="0.25">
      <c r="A1424" s="10"/>
      <c r="B1424" s="10"/>
      <c r="C1424" s="87"/>
      <c r="D1424" s="89"/>
      <c r="E1424" s="89"/>
    </row>
    <row r="1425" spans="1:5" x14ac:dyDescent="0.25">
      <c r="A1425" s="10"/>
      <c r="B1425" s="10"/>
      <c r="C1425" s="87"/>
      <c r="D1425" s="89"/>
      <c r="E1425" s="89"/>
    </row>
    <row r="1426" spans="1:5" x14ac:dyDescent="0.25">
      <c r="A1426" s="10"/>
      <c r="B1426" s="10"/>
      <c r="C1426" s="87"/>
      <c r="D1426" s="89"/>
      <c r="E1426" s="89"/>
    </row>
    <row r="1427" spans="1:5" x14ac:dyDescent="0.25">
      <c r="A1427" s="10"/>
      <c r="B1427" s="10"/>
      <c r="C1427" s="87"/>
      <c r="D1427" s="89"/>
      <c r="E1427" s="89"/>
    </row>
    <row r="1428" spans="1:5" x14ac:dyDescent="0.25">
      <c r="A1428" s="10"/>
      <c r="B1428" s="10"/>
      <c r="C1428" s="87"/>
      <c r="D1428" s="89"/>
      <c r="E1428" s="89"/>
    </row>
    <row r="1429" spans="1:5" x14ac:dyDescent="0.25">
      <c r="A1429" s="10"/>
      <c r="B1429" s="10"/>
      <c r="C1429" s="87"/>
      <c r="D1429" s="89"/>
      <c r="E1429" s="89"/>
    </row>
    <row r="1430" spans="1:5" x14ac:dyDescent="0.25">
      <c r="A1430" s="10"/>
      <c r="B1430" s="10"/>
      <c r="C1430" s="87"/>
      <c r="D1430" s="89"/>
      <c r="E1430" s="89"/>
    </row>
    <row r="1431" spans="1:5" x14ac:dyDescent="0.25">
      <c r="A1431" s="10"/>
      <c r="B1431" s="10"/>
      <c r="C1431" s="87"/>
      <c r="D1431" s="89"/>
      <c r="E1431" s="89"/>
    </row>
    <row r="1432" spans="1:5" x14ac:dyDescent="0.25">
      <c r="A1432" s="10"/>
      <c r="B1432" s="10"/>
      <c r="C1432" s="87"/>
      <c r="D1432" s="89"/>
      <c r="E1432" s="89"/>
    </row>
    <row r="1433" spans="1:5" x14ac:dyDescent="0.25">
      <c r="A1433" s="10"/>
      <c r="B1433" s="10"/>
      <c r="C1433" s="87"/>
      <c r="D1433" s="89"/>
      <c r="E1433" s="89"/>
    </row>
    <row r="1434" spans="1:5" x14ac:dyDescent="0.25">
      <c r="A1434" s="10"/>
      <c r="B1434" s="10"/>
      <c r="C1434" s="87"/>
      <c r="D1434" s="89"/>
      <c r="E1434" s="89"/>
    </row>
    <row r="1435" spans="1:5" x14ac:dyDescent="0.25">
      <c r="A1435" s="10"/>
      <c r="B1435" s="10"/>
      <c r="C1435" s="87"/>
      <c r="D1435" s="89"/>
      <c r="E1435" s="89"/>
    </row>
    <row r="1436" spans="1:5" x14ac:dyDescent="0.25">
      <c r="A1436" s="10"/>
      <c r="B1436" s="10"/>
      <c r="C1436" s="87"/>
      <c r="D1436" s="89"/>
      <c r="E1436" s="89"/>
    </row>
    <row r="1437" spans="1:5" x14ac:dyDescent="0.25">
      <c r="A1437" s="10"/>
      <c r="B1437" s="10"/>
      <c r="C1437" s="87"/>
      <c r="D1437" s="89"/>
      <c r="E1437" s="89"/>
    </row>
    <row r="1438" spans="1:5" x14ac:dyDescent="0.25">
      <c r="A1438" s="10"/>
      <c r="B1438" s="10"/>
      <c r="C1438" s="87"/>
      <c r="D1438" s="89"/>
      <c r="E1438" s="89"/>
    </row>
    <row r="1439" spans="1:5" x14ac:dyDescent="0.25">
      <c r="A1439" s="10"/>
      <c r="B1439" s="10"/>
      <c r="C1439" s="87"/>
      <c r="D1439" s="89"/>
      <c r="E1439" s="89"/>
    </row>
    <row r="1440" spans="1:5" x14ac:dyDescent="0.25">
      <c r="A1440" s="10"/>
      <c r="B1440" s="10"/>
      <c r="C1440" s="87"/>
      <c r="D1440" s="89"/>
      <c r="E1440" s="89"/>
    </row>
    <row r="1441" spans="1:5" x14ac:dyDescent="0.25">
      <c r="A1441" s="10"/>
      <c r="B1441" s="10"/>
      <c r="C1441" s="87"/>
      <c r="D1441" s="89"/>
      <c r="E1441" s="89"/>
    </row>
    <row r="1442" spans="1:5" x14ac:dyDescent="0.25">
      <c r="A1442" s="10"/>
      <c r="B1442" s="10"/>
      <c r="C1442" s="87"/>
      <c r="D1442" s="89"/>
      <c r="E1442" s="89"/>
    </row>
    <row r="1443" spans="1:5" x14ac:dyDescent="0.25">
      <c r="A1443" s="10"/>
      <c r="B1443" s="10"/>
      <c r="C1443" s="87"/>
      <c r="D1443" s="89"/>
      <c r="E1443" s="89"/>
    </row>
    <row r="1444" spans="1:5" x14ac:dyDescent="0.25">
      <c r="A1444" s="10"/>
      <c r="B1444" s="10"/>
      <c r="C1444" s="87"/>
      <c r="D1444" s="89"/>
      <c r="E1444" s="89"/>
    </row>
    <row r="1445" spans="1:5" x14ac:dyDescent="0.25">
      <c r="A1445" s="10"/>
      <c r="B1445" s="10"/>
      <c r="C1445" s="87"/>
      <c r="D1445" s="89"/>
      <c r="E1445" s="89"/>
    </row>
    <row r="1446" spans="1:5" x14ac:dyDescent="0.25">
      <c r="A1446" s="10"/>
      <c r="B1446" s="10"/>
      <c r="C1446" s="87"/>
      <c r="D1446" s="89"/>
      <c r="E1446" s="89"/>
    </row>
    <row r="1447" spans="1:5" x14ac:dyDescent="0.25">
      <c r="A1447" s="10"/>
      <c r="B1447" s="10"/>
      <c r="C1447" s="87"/>
      <c r="D1447" s="89"/>
      <c r="E1447" s="89"/>
    </row>
    <row r="1448" spans="1:5" x14ac:dyDescent="0.25">
      <c r="A1448" s="10"/>
      <c r="B1448" s="10"/>
      <c r="C1448" s="87"/>
      <c r="D1448" s="89"/>
      <c r="E1448" s="89"/>
    </row>
    <row r="1449" spans="1:5" x14ac:dyDescent="0.25">
      <c r="A1449" s="10"/>
      <c r="B1449" s="10"/>
      <c r="C1449" s="87"/>
      <c r="D1449" s="89"/>
      <c r="E1449" s="89"/>
    </row>
    <row r="1450" spans="1:5" x14ac:dyDescent="0.25">
      <c r="A1450" s="10"/>
      <c r="B1450" s="10"/>
      <c r="C1450" s="87"/>
      <c r="D1450" s="89"/>
      <c r="E1450" s="89"/>
    </row>
    <row r="1451" spans="1:5" x14ac:dyDescent="0.25">
      <c r="A1451" s="10"/>
      <c r="B1451" s="10"/>
      <c r="C1451" s="87"/>
      <c r="D1451" s="89"/>
      <c r="E1451" s="89"/>
    </row>
    <row r="1452" spans="1:5" x14ac:dyDescent="0.25">
      <c r="A1452" s="10"/>
      <c r="B1452" s="10"/>
      <c r="C1452" s="87"/>
      <c r="D1452" s="89"/>
      <c r="E1452" s="89"/>
    </row>
    <row r="1453" spans="1:5" x14ac:dyDescent="0.25">
      <c r="A1453" s="10"/>
      <c r="B1453" s="10"/>
      <c r="C1453" s="87"/>
      <c r="D1453" s="89"/>
      <c r="E1453" s="89"/>
    </row>
    <row r="1454" spans="1:5" x14ac:dyDescent="0.25">
      <c r="A1454" s="10"/>
      <c r="B1454" s="10"/>
      <c r="C1454" s="87"/>
      <c r="D1454" s="89"/>
      <c r="E1454" s="89"/>
    </row>
    <row r="1455" spans="1:5" x14ac:dyDescent="0.25">
      <c r="A1455" s="10"/>
      <c r="B1455" s="10"/>
      <c r="C1455" s="87"/>
      <c r="D1455" s="89"/>
      <c r="E1455" s="89"/>
    </row>
    <row r="1456" spans="1:5" x14ac:dyDescent="0.25">
      <c r="A1456" s="10"/>
      <c r="B1456" s="10"/>
      <c r="C1456" s="87"/>
      <c r="D1456" s="89"/>
      <c r="E1456" s="89"/>
    </row>
    <row r="1457" spans="1:5" x14ac:dyDescent="0.25">
      <c r="A1457" s="10"/>
      <c r="B1457" s="10"/>
      <c r="C1457" s="87"/>
      <c r="D1457" s="89"/>
      <c r="E1457" s="89"/>
    </row>
    <row r="1458" spans="1:5" x14ac:dyDescent="0.25">
      <c r="A1458" s="10"/>
      <c r="B1458" s="10"/>
      <c r="C1458" s="87"/>
      <c r="D1458" s="89"/>
      <c r="E1458" s="89"/>
    </row>
    <row r="1459" spans="1:5" x14ac:dyDescent="0.25">
      <c r="A1459" s="10"/>
      <c r="B1459" s="10"/>
      <c r="C1459" s="87"/>
      <c r="D1459" s="89"/>
      <c r="E1459" s="89"/>
    </row>
    <row r="1460" spans="1:5" x14ac:dyDescent="0.25">
      <c r="A1460" s="10"/>
      <c r="B1460" s="10"/>
      <c r="C1460" s="87"/>
      <c r="D1460" s="89"/>
      <c r="E1460" s="89"/>
    </row>
    <row r="1461" spans="1:5" x14ac:dyDescent="0.25">
      <c r="A1461" s="10"/>
      <c r="B1461" s="10"/>
      <c r="C1461" s="87"/>
      <c r="D1461" s="89"/>
      <c r="E1461" s="89"/>
    </row>
    <row r="1462" spans="1:5" x14ac:dyDescent="0.25">
      <c r="A1462" s="10"/>
      <c r="B1462" s="10"/>
      <c r="C1462" s="87"/>
      <c r="D1462" s="89"/>
      <c r="E1462" s="89"/>
    </row>
    <row r="1463" spans="1:5" x14ac:dyDescent="0.25">
      <c r="A1463" s="10"/>
      <c r="B1463" s="10"/>
      <c r="C1463" s="87"/>
      <c r="D1463" s="89"/>
      <c r="E1463" s="89"/>
    </row>
    <row r="1464" spans="1:5" x14ac:dyDescent="0.25">
      <c r="A1464" s="10"/>
      <c r="B1464" s="10"/>
      <c r="C1464" s="87"/>
      <c r="D1464" s="89"/>
      <c r="E1464" s="89"/>
    </row>
    <row r="1465" spans="1:5" x14ac:dyDescent="0.25">
      <c r="A1465" s="10"/>
      <c r="B1465" s="10"/>
      <c r="C1465" s="87"/>
      <c r="D1465" s="89"/>
      <c r="E1465" s="89"/>
    </row>
    <row r="1466" spans="1:5" x14ac:dyDescent="0.25">
      <c r="A1466" s="10"/>
      <c r="B1466" s="10"/>
      <c r="C1466" s="87"/>
      <c r="D1466" s="89"/>
      <c r="E1466" s="89"/>
    </row>
    <row r="1467" spans="1:5" x14ac:dyDescent="0.25">
      <c r="A1467" s="10"/>
      <c r="B1467" s="10"/>
      <c r="C1467" s="87"/>
      <c r="D1467" s="89"/>
      <c r="E1467" s="89"/>
    </row>
    <row r="1468" spans="1:5" x14ac:dyDescent="0.25">
      <c r="A1468" s="10"/>
      <c r="B1468" s="10"/>
      <c r="C1468" s="87"/>
      <c r="D1468" s="89"/>
      <c r="E1468" s="89"/>
    </row>
    <row r="1469" spans="1:5" x14ac:dyDescent="0.25">
      <c r="A1469" s="10"/>
      <c r="B1469" s="10"/>
      <c r="C1469" s="87"/>
      <c r="D1469" s="89"/>
      <c r="E1469" s="89"/>
    </row>
    <row r="1470" spans="1:5" x14ac:dyDescent="0.25">
      <c r="A1470" s="10"/>
      <c r="B1470" s="10"/>
      <c r="C1470" s="87"/>
      <c r="D1470" s="89"/>
      <c r="E1470" s="89"/>
    </row>
    <row r="1471" spans="1:5" x14ac:dyDescent="0.25">
      <c r="A1471" s="10"/>
      <c r="B1471" s="10"/>
      <c r="C1471" s="87"/>
      <c r="D1471" s="89"/>
      <c r="E1471" s="89"/>
    </row>
    <row r="1472" spans="1:5" x14ac:dyDescent="0.25">
      <c r="A1472" s="10"/>
      <c r="B1472" s="10"/>
      <c r="C1472" s="87"/>
      <c r="D1472" s="89"/>
      <c r="E1472" s="89"/>
    </row>
    <row r="1473" spans="1:5" x14ac:dyDescent="0.25">
      <c r="A1473" s="10"/>
      <c r="B1473" s="10"/>
      <c r="C1473" s="87"/>
      <c r="D1473" s="89"/>
      <c r="E1473" s="89"/>
    </row>
    <row r="1474" spans="1:5" x14ac:dyDescent="0.25">
      <c r="A1474" s="10"/>
      <c r="B1474" s="10"/>
      <c r="C1474" s="87"/>
      <c r="D1474" s="89"/>
      <c r="E1474" s="89"/>
    </row>
    <row r="1475" spans="1:5" x14ac:dyDescent="0.25">
      <c r="A1475" s="10"/>
      <c r="B1475" s="10"/>
      <c r="C1475" s="87"/>
      <c r="D1475" s="89"/>
      <c r="E1475" s="89"/>
    </row>
    <row r="1476" spans="1:5" x14ac:dyDescent="0.25">
      <c r="A1476" s="10"/>
      <c r="B1476" s="10"/>
      <c r="C1476" s="87"/>
      <c r="D1476" s="89"/>
      <c r="E1476" s="89"/>
    </row>
    <row r="1477" spans="1:5" x14ac:dyDescent="0.25">
      <c r="A1477" s="10"/>
      <c r="B1477" s="10"/>
      <c r="C1477" s="87"/>
      <c r="D1477" s="89"/>
      <c r="E1477" s="89"/>
    </row>
    <row r="1478" spans="1:5" x14ac:dyDescent="0.25">
      <c r="A1478" s="10"/>
      <c r="B1478" s="10"/>
      <c r="C1478" s="87"/>
      <c r="D1478" s="89"/>
      <c r="E1478" s="89"/>
    </row>
    <row r="1479" spans="1:5" x14ac:dyDescent="0.25">
      <c r="A1479" s="10"/>
      <c r="B1479" s="10"/>
      <c r="C1479" s="87"/>
      <c r="D1479" s="89"/>
      <c r="E1479" s="89"/>
    </row>
    <row r="1480" spans="1:5" x14ac:dyDescent="0.25">
      <c r="A1480" s="10"/>
      <c r="B1480" s="10"/>
      <c r="C1480" s="87"/>
      <c r="D1480" s="89"/>
      <c r="E1480" s="89"/>
    </row>
    <row r="1481" spans="1:5" x14ac:dyDescent="0.25">
      <c r="A1481" s="10"/>
      <c r="B1481" s="10"/>
      <c r="C1481" s="87"/>
      <c r="D1481" s="89"/>
      <c r="E1481" s="89"/>
    </row>
    <row r="1482" spans="1:5" x14ac:dyDescent="0.25">
      <c r="A1482" s="10"/>
      <c r="B1482" s="10"/>
      <c r="C1482" s="87"/>
      <c r="D1482" s="89"/>
      <c r="E1482" s="89"/>
    </row>
    <row r="1483" spans="1:5" x14ac:dyDescent="0.25">
      <c r="A1483" s="10"/>
      <c r="B1483" s="10"/>
      <c r="C1483" s="87"/>
      <c r="D1483" s="89"/>
      <c r="E1483" s="89"/>
    </row>
    <row r="1484" spans="1:5" x14ac:dyDescent="0.25">
      <c r="A1484" s="10"/>
      <c r="B1484" s="10"/>
      <c r="C1484" s="87"/>
      <c r="D1484" s="89"/>
      <c r="E1484" s="89"/>
    </row>
    <row r="1485" spans="1:5" x14ac:dyDescent="0.25">
      <c r="A1485" s="10"/>
      <c r="B1485" s="10"/>
      <c r="C1485" s="87"/>
      <c r="D1485" s="89"/>
      <c r="E1485" s="89"/>
    </row>
    <row r="1486" spans="1:5" x14ac:dyDescent="0.25">
      <c r="A1486" s="10"/>
      <c r="B1486" s="10"/>
      <c r="C1486" s="87"/>
      <c r="D1486" s="89"/>
      <c r="E1486" s="89"/>
    </row>
    <row r="1487" spans="1:5" x14ac:dyDescent="0.25">
      <c r="A1487" s="10"/>
      <c r="B1487" s="10"/>
      <c r="C1487" s="87"/>
      <c r="D1487" s="89"/>
      <c r="E1487" s="89"/>
    </row>
    <row r="1488" spans="1:5" x14ac:dyDescent="0.25">
      <c r="A1488" s="10"/>
      <c r="B1488" s="10"/>
      <c r="C1488" s="87"/>
      <c r="D1488" s="89"/>
      <c r="E1488" s="89"/>
    </row>
    <row r="1489" spans="1:5" x14ac:dyDescent="0.25">
      <c r="A1489" s="10"/>
      <c r="B1489" s="10"/>
      <c r="C1489" s="87"/>
      <c r="D1489" s="89"/>
      <c r="E1489" s="89"/>
    </row>
    <row r="1490" spans="1:5" x14ac:dyDescent="0.25">
      <c r="A1490" s="10"/>
      <c r="B1490" s="10"/>
      <c r="C1490" s="87"/>
      <c r="D1490" s="89"/>
      <c r="E1490" s="89"/>
    </row>
    <row r="1491" spans="1:5" x14ac:dyDescent="0.25">
      <c r="A1491" s="10"/>
      <c r="B1491" s="10"/>
      <c r="C1491" s="87"/>
      <c r="D1491" s="89"/>
      <c r="E1491" s="89"/>
    </row>
    <row r="1492" spans="1:5" x14ac:dyDescent="0.25">
      <c r="A1492" s="10"/>
      <c r="B1492" s="10"/>
      <c r="C1492" s="87"/>
      <c r="D1492" s="89"/>
      <c r="E1492" s="89"/>
    </row>
    <row r="1493" spans="1:5" x14ac:dyDescent="0.25">
      <c r="A1493" s="10"/>
      <c r="B1493" s="10"/>
      <c r="C1493" s="87"/>
      <c r="D1493" s="89"/>
      <c r="E1493" s="89"/>
    </row>
    <row r="1494" spans="1:5" x14ac:dyDescent="0.25">
      <c r="A1494" s="10"/>
      <c r="B1494" s="10"/>
      <c r="C1494" s="87"/>
      <c r="D1494" s="89"/>
      <c r="E1494" s="89"/>
    </row>
    <row r="1495" spans="1:5" x14ac:dyDescent="0.25">
      <c r="A1495" s="10"/>
      <c r="B1495" s="10"/>
      <c r="C1495" s="87"/>
      <c r="D1495" s="89"/>
      <c r="E1495" s="89"/>
    </row>
    <row r="1496" spans="1:5" x14ac:dyDescent="0.25">
      <c r="A1496" s="10"/>
      <c r="B1496" s="10"/>
      <c r="C1496" s="87"/>
      <c r="D1496" s="89"/>
      <c r="E1496" s="89"/>
    </row>
    <row r="1497" spans="1:5" x14ac:dyDescent="0.25">
      <c r="A1497" s="10"/>
      <c r="B1497" s="10"/>
      <c r="C1497" s="87"/>
      <c r="D1497" s="89"/>
      <c r="E1497" s="89"/>
    </row>
    <row r="1498" spans="1:5" x14ac:dyDescent="0.25">
      <c r="A1498" s="10"/>
      <c r="B1498" s="10"/>
      <c r="C1498" s="87"/>
      <c r="D1498" s="89"/>
      <c r="E1498" s="89"/>
    </row>
    <row r="1499" spans="1:5" x14ac:dyDescent="0.25">
      <c r="A1499" s="10"/>
      <c r="B1499" s="10"/>
      <c r="C1499" s="87"/>
      <c r="D1499" s="89"/>
      <c r="E1499" s="89"/>
    </row>
    <row r="1500" spans="1:5" x14ac:dyDescent="0.25">
      <c r="A1500" s="10"/>
      <c r="B1500" s="10"/>
      <c r="C1500" s="87"/>
      <c r="D1500" s="89"/>
      <c r="E1500" s="89"/>
    </row>
    <row r="1501" spans="1:5" x14ac:dyDescent="0.25">
      <c r="A1501" s="10"/>
      <c r="B1501" s="10"/>
      <c r="C1501" s="87"/>
      <c r="D1501" s="89"/>
      <c r="E1501" s="89"/>
    </row>
    <row r="1502" spans="1:5" x14ac:dyDescent="0.25">
      <c r="A1502" s="10"/>
      <c r="B1502" s="10"/>
      <c r="C1502" s="87"/>
      <c r="D1502" s="89"/>
      <c r="E1502" s="89"/>
    </row>
    <row r="1503" spans="1:5" x14ac:dyDescent="0.25">
      <c r="A1503" s="10"/>
      <c r="B1503" s="10"/>
      <c r="C1503" s="87"/>
      <c r="D1503" s="89"/>
      <c r="E1503" s="89"/>
    </row>
    <row r="1504" spans="1:5" x14ac:dyDescent="0.25">
      <c r="A1504" s="10"/>
      <c r="B1504" s="10"/>
      <c r="C1504" s="87"/>
      <c r="D1504" s="89"/>
      <c r="E1504" s="89"/>
    </row>
    <row r="1505" spans="1:5" x14ac:dyDescent="0.25">
      <c r="A1505" s="10"/>
      <c r="B1505" s="10"/>
      <c r="C1505" s="87"/>
      <c r="D1505" s="89"/>
      <c r="E1505" s="89"/>
    </row>
    <row r="1506" spans="1:5" x14ac:dyDescent="0.25">
      <c r="A1506" s="10"/>
      <c r="B1506" s="10"/>
      <c r="C1506" s="87"/>
      <c r="D1506" s="89"/>
      <c r="E1506" s="89"/>
    </row>
    <row r="1507" spans="1:5" x14ac:dyDescent="0.25">
      <c r="A1507" s="10"/>
      <c r="B1507" s="10"/>
      <c r="C1507" s="87"/>
      <c r="D1507" s="89"/>
      <c r="E1507" s="89"/>
    </row>
    <row r="1508" spans="1:5" x14ac:dyDescent="0.25">
      <c r="A1508" s="10"/>
      <c r="B1508" s="10"/>
      <c r="C1508" s="87"/>
      <c r="D1508" s="89"/>
      <c r="E1508" s="89"/>
    </row>
    <row r="1509" spans="1:5" x14ac:dyDescent="0.25">
      <c r="A1509" s="10"/>
      <c r="B1509" s="10"/>
      <c r="C1509" s="87"/>
      <c r="D1509" s="89"/>
      <c r="E1509" s="89"/>
    </row>
    <row r="1510" spans="1:5" x14ac:dyDescent="0.25">
      <c r="A1510" s="10"/>
      <c r="B1510" s="10"/>
      <c r="C1510" s="87"/>
      <c r="D1510" s="89"/>
      <c r="E1510" s="89"/>
    </row>
    <row r="1511" spans="1:5" x14ac:dyDescent="0.25">
      <c r="A1511" s="10"/>
      <c r="B1511" s="10"/>
      <c r="C1511" s="87"/>
      <c r="D1511" s="89"/>
      <c r="E1511" s="89"/>
    </row>
    <row r="1512" spans="1:5" x14ac:dyDescent="0.25">
      <c r="A1512" s="10"/>
      <c r="B1512" s="10"/>
      <c r="C1512" s="87"/>
      <c r="D1512" s="89"/>
      <c r="E1512" s="89"/>
    </row>
    <row r="1513" spans="1:5" x14ac:dyDescent="0.25">
      <c r="A1513" s="10"/>
      <c r="B1513" s="10"/>
      <c r="C1513" s="87"/>
      <c r="D1513" s="89"/>
      <c r="E1513" s="89"/>
    </row>
    <row r="1514" spans="1:5" x14ac:dyDescent="0.25">
      <c r="A1514" s="10"/>
      <c r="B1514" s="10"/>
      <c r="C1514" s="87"/>
      <c r="D1514" s="89"/>
      <c r="E1514" s="89"/>
    </row>
    <row r="1515" spans="1:5" x14ac:dyDescent="0.25">
      <c r="A1515" s="10"/>
      <c r="B1515" s="10"/>
      <c r="C1515" s="87"/>
      <c r="D1515" s="89"/>
      <c r="E1515" s="89"/>
    </row>
    <row r="1516" spans="1:5" x14ac:dyDescent="0.25">
      <c r="A1516" s="10"/>
      <c r="B1516" s="10"/>
      <c r="C1516" s="87"/>
      <c r="D1516" s="89"/>
      <c r="E1516" s="89"/>
    </row>
    <row r="1517" spans="1:5" x14ac:dyDescent="0.25">
      <c r="A1517" s="10"/>
      <c r="B1517" s="10"/>
      <c r="C1517" s="87"/>
      <c r="D1517" s="89"/>
      <c r="E1517" s="89"/>
    </row>
    <row r="1518" spans="1:5" x14ac:dyDescent="0.25">
      <c r="A1518" s="10"/>
      <c r="B1518" s="10"/>
      <c r="C1518" s="87"/>
      <c r="D1518" s="89"/>
      <c r="E1518" s="89"/>
    </row>
    <row r="1519" spans="1:5" x14ac:dyDescent="0.25">
      <c r="A1519" s="10"/>
      <c r="B1519" s="10"/>
      <c r="C1519" s="87"/>
      <c r="D1519" s="89"/>
      <c r="E1519" s="89"/>
    </row>
    <row r="1520" spans="1:5" x14ac:dyDescent="0.25">
      <c r="A1520" s="10"/>
      <c r="B1520" s="10"/>
      <c r="C1520" s="87"/>
      <c r="D1520" s="89"/>
      <c r="E1520" s="89"/>
    </row>
    <row r="1521" spans="1:5" x14ac:dyDescent="0.25">
      <c r="A1521" s="10"/>
      <c r="B1521" s="10"/>
      <c r="C1521" s="87"/>
      <c r="D1521" s="89"/>
      <c r="E1521" s="89"/>
    </row>
    <row r="1522" spans="1:5" x14ac:dyDescent="0.25">
      <c r="A1522" s="10"/>
      <c r="B1522" s="10"/>
      <c r="C1522" s="87"/>
      <c r="D1522" s="89"/>
      <c r="E1522" s="89"/>
    </row>
    <row r="1523" spans="1:5" x14ac:dyDescent="0.25">
      <c r="A1523" s="10"/>
      <c r="B1523" s="10"/>
      <c r="C1523" s="87"/>
      <c r="D1523" s="89"/>
      <c r="E1523" s="89"/>
    </row>
    <row r="1524" spans="1:5" x14ac:dyDescent="0.25">
      <c r="A1524" s="10"/>
      <c r="B1524" s="10"/>
      <c r="C1524" s="87"/>
      <c r="D1524" s="89"/>
      <c r="E1524" s="89"/>
    </row>
    <row r="1525" spans="1:5" x14ac:dyDescent="0.25">
      <c r="A1525" s="10"/>
      <c r="B1525" s="10"/>
      <c r="C1525" s="87"/>
      <c r="D1525" s="89"/>
      <c r="E1525" s="89"/>
    </row>
    <row r="1526" spans="1:5" x14ac:dyDescent="0.25">
      <c r="A1526" s="10"/>
      <c r="B1526" s="10"/>
      <c r="C1526" s="87"/>
      <c r="D1526" s="89"/>
      <c r="E1526" s="89"/>
    </row>
    <row r="1527" spans="1:5" x14ac:dyDescent="0.25">
      <c r="A1527" s="10"/>
      <c r="B1527" s="10"/>
      <c r="C1527" s="87"/>
      <c r="D1527" s="89"/>
      <c r="E1527" s="89"/>
    </row>
    <row r="1528" spans="1:5" x14ac:dyDescent="0.25">
      <c r="A1528" s="10"/>
      <c r="B1528" s="10"/>
      <c r="C1528" s="87"/>
      <c r="D1528" s="89"/>
      <c r="E1528" s="89"/>
    </row>
    <row r="1529" spans="1:5" x14ac:dyDescent="0.25">
      <c r="A1529" s="10"/>
      <c r="B1529" s="10"/>
      <c r="C1529" s="87"/>
      <c r="D1529" s="89"/>
      <c r="E1529" s="89"/>
    </row>
    <row r="1530" spans="1:5" x14ac:dyDescent="0.25">
      <c r="A1530" s="10"/>
      <c r="B1530" s="10"/>
      <c r="C1530" s="87"/>
      <c r="D1530" s="89"/>
      <c r="E1530" s="89"/>
    </row>
    <row r="1531" spans="1:5" x14ac:dyDescent="0.25">
      <c r="A1531" s="10"/>
      <c r="B1531" s="10"/>
      <c r="C1531" s="87"/>
      <c r="D1531" s="89"/>
      <c r="E1531" s="89"/>
    </row>
    <row r="1532" spans="1:5" x14ac:dyDescent="0.25">
      <c r="A1532" s="10"/>
      <c r="B1532" s="10"/>
      <c r="C1532" s="87"/>
      <c r="D1532" s="89"/>
      <c r="E1532" s="89"/>
    </row>
    <row r="1533" spans="1:5" x14ac:dyDescent="0.25">
      <c r="A1533" s="10"/>
      <c r="B1533" s="10"/>
      <c r="C1533" s="87"/>
      <c r="D1533" s="89"/>
      <c r="E1533" s="89"/>
    </row>
    <row r="1534" spans="1:5" x14ac:dyDescent="0.25">
      <c r="A1534" s="10"/>
      <c r="B1534" s="10"/>
      <c r="C1534" s="87"/>
      <c r="D1534" s="89"/>
      <c r="E1534" s="89"/>
    </row>
    <row r="1535" spans="1:5" x14ac:dyDescent="0.25">
      <c r="A1535" s="10"/>
      <c r="B1535" s="10"/>
      <c r="C1535" s="87"/>
      <c r="D1535" s="89"/>
      <c r="E1535" s="89"/>
    </row>
    <row r="1536" spans="1:5" x14ac:dyDescent="0.25">
      <c r="A1536" s="10"/>
      <c r="B1536" s="10"/>
      <c r="C1536" s="87"/>
      <c r="D1536" s="89"/>
      <c r="E1536" s="89"/>
    </row>
    <row r="1537" spans="1:5" x14ac:dyDescent="0.25">
      <c r="A1537" s="10"/>
      <c r="B1537" s="10"/>
      <c r="C1537" s="87"/>
      <c r="D1537" s="89"/>
      <c r="E1537" s="89"/>
    </row>
    <row r="1538" spans="1:5" x14ac:dyDescent="0.25">
      <c r="A1538" s="10"/>
      <c r="B1538" s="10"/>
      <c r="C1538" s="87"/>
      <c r="D1538" s="89"/>
      <c r="E1538" s="89"/>
    </row>
    <row r="1539" spans="1:5" x14ac:dyDescent="0.25">
      <c r="A1539" s="10"/>
      <c r="B1539" s="10"/>
      <c r="C1539" s="87"/>
      <c r="D1539" s="89"/>
      <c r="E1539" s="89"/>
    </row>
    <row r="1540" spans="1:5" x14ac:dyDescent="0.25">
      <c r="A1540" s="10"/>
      <c r="B1540" s="10"/>
      <c r="C1540" s="87"/>
      <c r="D1540" s="89"/>
      <c r="E1540" s="89"/>
    </row>
    <row r="1541" spans="1:5" x14ac:dyDescent="0.25">
      <c r="A1541" s="10"/>
      <c r="B1541" s="10"/>
      <c r="C1541" s="87"/>
      <c r="D1541" s="89"/>
      <c r="E1541" s="89"/>
    </row>
    <row r="1542" spans="1:5" x14ac:dyDescent="0.25">
      <c r="A1542" s="10"/>
      <c r="B1542" s="10"/>
      <c r="C1542" s="87"/>
      <c r="D1542" s="89"/>
      <c r="E1542" s="89"/>
    </row>
    <row r="1543" spans="1:5" x14ac:dyDescent="0.25">
      <c r="A1543" s="10"/>
      <c r="B1543" s="10"/>
      <c r="C1543" s="87"/>
      <c r="D1543" s="89"/>
      <c r="E1543" s="89"/>
    </row>
    <row r="1544" spans="1:5" x14ac:dyDescent="0.25">
      <c r="A1544" s="10"/>
      <c r="B1544" s="10"/>
      <c r="C1544" s="87"/>
      <c r="D1544" s="89"/>
      <c r="E1544" s="89"/>
    </row>
    <row r="1545" spans="1:5" x14ac:dyDescent="0.25">
      <c r="A1545" s="10"/>
      <c r="B1545" s="10"/>
      <c r="C1545" s="87"/>
      <c r="D1545" s="89"/>
      <c r="E1545" s="89"/>
    </row>
    <row r="1546" spans="1:5" x14ac:dyDescent="0.25">
      <c r="A1546" s="10"/>
      <c r="B1546" s="10"/>
      <c r="C1546" s="87"/>
      <c r="D1546" s="89"/>
      <c r="E1546" s="89"/>
    </row>
    <row r="1547" spans="1:5" x14ac:dyDescent="0.25">
      <c r="A1547" s="10"/>
      <c r="B1547" s="10"/>
      <c r="C1547" s="87"/>
      <c r="D1547" s="89"/>
      <c r="E1547" s="89"/>
    </row>
    <row r="1548" spans="1:5" x14ac:dyDescent="0.25">
      <c r="A1548" s="10"/>
      <c r="B1548" s="10"/>
      <c r="C1548" s="87"/>
      <c r="D1548" s="89"/>
      <c r="E1548" s="89"/>
    </row>
    <row r="1549" spans="1:5" x14ac:dyDescent="0.25">
      <c r="A1549" s="10"/>
      <c r="B1549" s="10"/>
      <c r="C1549" s="87"/>
      <c r="D1549" s="89"/>
      <c r="E1549" s="89"/>
    </row>
    <row r="1550" spans="1:5" x14ac:dyDescent="0.25">
      <c r="A1550" s="10"/>
      <c r="B1550" s="10"/>
      <c r="C1550" s="87"/>
      <c r="D1550" s="89"/>
      <c r="E1550" s="89"/>
    </row>
    <row r="1551" spans="1:5" x14ac:dyDescent="0.25">
      <c r="A1551" s="10"/>
      <c r="B1551" s="10"/>
      <c r="C1551" s="87"/>
      <c r="D1551" s="89"/>
      <c r="E1551" s="89"/>
    </row>
    <row r="1552" spans="1:5" x14ac:dyDescent="0.25">
      <c r="A1552" s="10"/>
      <c r="B1552" s="10"/>
      <c r="C1552" s="87"/>
      <c r="D1552" s="89"/>
      <c r="E1552" s="89"/>
    </row>
    <row r="1553" spans="1:5" x14ac:dyDescent="0.25">
      <c r="A1553" s="10"/>
      <c r="B1553" s="10"/>
      <c r="C1553" s="87"/>
      <c r="D1553" s="89"/>
      <c r="E1553" s="89"/>
    </row>
    <row r="1554" spans="1:5" x14ac:dyDescent="0.25">
      <c r="A1554" s="10"/>
      <c r="B1554" s="10"/>
      <c r="C1554" s="87"/>
      <c r="D1554" s="89"/>
      <c r="E1554" s="89"/>
    </row>
    <row r="1555" spans="1:5" x14ac:dyDescent="0.25">
      <c r="A1555" s="10"/>
      <c r="B1555" s="10"/>
      <c r="C1555" s="87"/>
      <c r="D1555" s="89"/>
      <c r="E1555" s="89"/>
    </row>
    <row r="1556" spans="1:5" x14ac:dyDescent="0.25">
      <c r="A1556" s="10"/>
      <c r="B1556" s="10"/>
      <c r="C1556" s="87"/>
      <c r="D1556" s="89"/>
      <c r="E1556" s="89"/>
    </row>
    <row r="1557" spans="1:5" x14ac:dyDescent="0.25">
      <c r="A1557" s="10"/>
      <c r="B1557" s="10"/>
      <c r="C1557" s="87"/>
      <c r="D1557" s="89"/>
      <c r="E1557" s="89"/>
    </row>
    <row r="1558" spans="1:5" x14ac:dyDescent="0.25">
      <c r="A1558" s="10"/>
      <c r="B1558" s="10"/>
      <c r="C1558" s="87"/>
      <c r="D1558" s="89"/>
      <c r="E1558" s="89"/>
    </row>
    <row r="1559" spans="1:5" x14ac:dyDescent="0.25">
      <c r="A1559" s="10"/>
      <c r="B1559" s="10"/>
      <c r="C1559" s="87"/>
      <c r="D1559" s="89"/>
      <c r="E1559" s="89"/>
    </row>
    <row r="1560" spans="1:5" x14ac:dyDescent="0.25">
      <c r="A1560" s="10"/>
      <c r="B1560" s="10"/>
      <c r="C1560" s="87"/>
      <c r="D1560" s="89"/>
      <c r="E1560" s="89"/>
    </row>
    <row r="1561" spans="1:5" x14ac:dyDescent="0.25">
      <c r="A1561" s="10"/>
      <c r="B1561" s="10"/>
      <c r="C1561" s="87"/>
      <c r="D1561" s="89"/>
      <c r="E1561" s="89"/>
    </row>
    <row r="1562" spans="1:5" x14ac:dyDescent="0.25">
      <c r="A1562" s="10"/>
      <c r="B1562" s="10"/>
      <c r="C1562" s="87"/>
      <c r="D1562" s="89"/>
      <c r="E1562" s="89"/>
    </row>
    <row r="1563" spans="1:5" x14ac:dyDescent="0.25">
      <c r="A1563" s="10"/>
      <c r="B1563" s="10"/>
      <c r="C1563" s="87"/>
      <c r="D1563" s="89"/>
      <c r="E1563" s="89"/>
    </row>
    <row r="1564" spans="1:5" x14ac:dyDescent="0.25">
      <c r="A1564" s="10"/>
      <c r="B1564" s="10"/>
      <c r="C1564" s="87"/>
      <c r="D1564" s="89"/>
      <c r="E1564" s="89"/>
    </row>
    <row r="1565" spans="1:5" x14ac:dyDescent="0.25">
      <c r="A1565" s="10"/>
      <c r="B1565" s="10"/>
      <c r="C1565" s="87"/>
      <c r="D1565" s="89"/>
      <c r="E1565" s="89"/>
    </row>
    <row r="1566" spans="1:5" x14ac:dyDescent="0.25">
      <c r="A1566" s="10"/>
      <c r="B1566" s="10"/>
      <c r="C1566" s="87"/>
      <c r="D1566" s="89"/>
      <c r="E1566" s="89"/>
    </row>
    <row r="1567" spans="1:5" x14ac:dyDescent="0.25">
      <c r="A1567" s="10"/>
      <c r="B1567" s="10"/>
      <c r="C1567" s="87"/>
      <c r="D1567" s="89"/>
      <c r="E1567" s="89"/>
    </row>
    <row r="1568" spans="1:5" x14ac:dyDescent="0.25">
      <c r="A1568" s="10"/>
      <c r="B1568" s="10"/>
      <c r="C1568" s="87"/>
      <c r="D1568" s="89"/>
      <c r="E1568" s="89"/>
    </row>
    <row r="1569" spans="1:5" x14ac:dyDescent="0.25">
      <c r="A1569" s="10"/>
      <c r="B1569" s="10"/>
      <c r="C1569" s="87"/>
      <c r="D1569" s="89"/>
      <c r="E1569" s="89"/>
    </row>
    <row r="1570" spans="1:5" x14ac:dyDescent="0.25">
      <c r="A1570" s="10"/>
      <c r="B1570" s="10"/>
      <c r="C1570" s="87"/>
      <c r="D1570" s="89"/>
      <c r="E1570" s="89"/>
    </row>
    <row r="1571" spans="1:5" x14ac:dyDescent="0.25">
      <c r="A1571" s="10"/>
      <c r="B1571" s="10"/>
      <c r="C1571" s="87"/>
      <c r="D1571" s="89"/>
      <c r="E1571" s="89"/>
    </row>
    <row r="1572" spans="1:5" x14ac:dyDescent="0.25">
      <c r="A1572" s="10"/>
      <c r="B1572" s="10"/>
      <c r="C1572" s="87"/>
      <c r="D1572" s="89"/>
      <c r="E1572" s="89"/>
    </row>
    <row r="1573" spans="1:5" x14ac:dyDescent="0.25">
      <c r="A1573" s="10"/>
      <c r="B1573" s="10"/>
      <c r="C1573" s="87"/>
      <c r="D1573" s="89"/>
      <c r="E1573" s="89"/>
    </row>
    <row r="1574" spans="1:5" x14ac:dyDescent="0.25">
      <c r="A1574" s="10"/>
      <c r="B1574" s="10"/>
      <c r="C1574" s="87"/>
      <c r="D1574" s="89"/>
      <c r="E1574" s="89"/>
    </row>
    <row r="1575" spans="1:5" x14ac:dyDescent="0.25">
      <c r="A1575" s="10"/>
      <c r="B1575" s="10"/>
      <c r="C1575" s="87"/>
      <c r="D1575" s="89"/>
      <c r="E1575" s="89"/>
    </row>
    <row r="1576" spans="1:5" x14ac:dyDescent="0.25">
      <c r="A1576" s="10"/>
      <c r="B1576" s="10"/>
      <c r="C1576" s="87"/>
      <c r="D1576" s="89"/>
      <c r="E1576" s="89"/>
    </row>
    <row r="1577" spans="1:5" x14ac:dyDescent="0.25">
      <c r="A1577" s="10"/>
      <c r="B1577" s="10"/>
      <c r="C1577" s="87"/>
      <c r="D1577" s="89"/>
      <c r="E1577" s="89"/>
    </row>
    <row r="1578" spans="1:5" x14ac:dyDescent="0.25">
      <c r="A1578" s="10"/>
      <c r="B1578" s="10"/>
      <c r="C1578" s="87"/>
      <c r="D1578" s="89"/>
      <c r="E1578" s="89"/>
    </row>
    <row r="1579" spans="1:5" x14ac:dyDescent="0.25">
      <c r="A1579" s="10"/>
      <c r="B1579" s="10"/>
      <c r="C1579" s="87"/>
      <c r="D1579" s="89"/>
      <c r="E1579" s="89"/>
    </row>
    <row r="1580" spans="1:5" x14ac:dyDescent="0.25">
      <c r="A1580" s="10"/>
      <c r="B1580" s="10"/>
      <c r="C1580" s="87"/>
      <c r="D1580" s="89"/>
      <c r="E1580" s="89"/>
    </row>
    <row r="1581" spans="1:5" x14ac:dyDescent="0.25">
      <c r="A1581" s="10"/>
      <c r="B1581" s="10"/>
      <c r="C1581" s="87"/>
      <c r="D1581" s="89"/>
      <c r="E1581" s="89"/>
    </row>
    <row r="1582" spans="1:5" x14ac:dyDescent="0.25">
      <c r="A1582" s="10"/>
      <c r="B1582" s="10"/>
      <c r="C1582" s="87"/>
      <c r="D1582" s="89"/>
      <c r="E1582" s="89"/>
    </row>
    <row r="1583" spans="1:5" x14ac:dyDescent="0.25">
      <c r="A1583" s="10"/>
      <c r="B1583" s="10"/>
      <c r="C1583" s="87"/>
      <c r="D1583" s="89"/>
      <c r="E1583" s="89"/>
    </row>
    <row r="1584" spans="1:5" x14ac:dyDescent="0.25">
      <c r="A1584" s="10"/>
      <c r="B1584" s="10"/>
      <c r="C1584" s="87"/>
      <c r="D1584" s="89"/>
      <c r="E1584" s="89"/>
    </row>
    <row r="1585" spans="1:5" x14ac:dyDescent="0.25">
      <c r="A1585" s="10"/>
      <c r="B1585" s="10"/>
      <c r="C1585" s="87"/>
      <c r="D1585" s="89"/>
      <c r="E1585" s="89"/>
    </row>
    <row r="1586" spans="1:5" x14ac:dyDescent="0.25">
      <c r="A1586" s="10"/>
      <c r="B1586" s="10"/>
      <c r="C1586" s="87"/>
      <c r="D1586" s="89"/>
      <c r="E1586" s="89"/>
    </row>
    <row r="1587" spans="1:5" x14ac:dyDescent="0.25">
      <c r="A1587" s="10"/>
      <c r="B1587" s="10"/>
      <c r="C1587" s="87"/>
      <c r="D1587" s="89"/>
      <c r="E1587" s="89"/>
    </row>
    <row r="1588" spans="1:5" x14ac:dyDescent="0.25">
      <c r="A1588" s="10"/>
      <c r="B1588" s="10"/>
      <c r="C1588" s="87"/>
      <c r="D1588" s="89"/>
      <c r="E1588" s="89"/>
    </row>
    <row r="1589" spans="1:5" x14ac:dyDescent="0.25">
      <c r="A1589" s="10"/>
      <c r="B1589" s="10"/>
      <c r="C1589" s="87"/>
      <c r="D1589" s="89"/>
      <c r="E1589" s="89"/>
    </row>
    <row r="1590" spans="1:5" x14ac:dyDescent="0.25">
      <c r="A1590" s="10"/>
      <c r="B1590" s="10"/>
      <c r="C1590" s="87"/>
      <c r="D1590" s="89"/>
      <c r="E1590" s="89"/>
    </row>
    <row r="1591" spans="1:5" x14ac:dyDescent="0.25">
      <c r="A1591" s="10"/>
      <c r="B1591" s="10"/>
      <c r="C1591" s="87"/>
      <c r="D1591" s="89"/>
      <c r="E1591" s="89"/>
    </row>
    <row r="1592" spans="1:5" x14ac:dyDescent="0.25">
      <c r="A1592" s="10"/>
      <c r="B1592" s="10"/>
      <c r="C1592" s="87"/>
      <c r="D1592" s="89"/>
      <c r="E1592" s="89"/>
    </row>
    <row r="1593" spans="1:5" x14ac:dyDescent="0.25">
      <c r="A1593" s="10"/>
      <c r="B1593" s="10"/>
      <c r="C1593" s="87"/>
      <c r="D1593" s="89"/>
      <c r="E1593" s="89"/>
    </row>
    <row r="1594" spans="1:5" x14ac:dyDescent="0.25">
      <c r="A1594" s="10"/>
      <c r="B1594" s="10"/>
      <c r="C1594" s="87"/>
      <c r="D1594" s="89"/>
      <c r="E1594" s="89"/>
    </row>
    <row r="1595" spans="1:5" x14ac:dyDescent="0.25">
      <c r="A1595" s="10"/>
      <c r="B1595" s="10"/>
      <c r="C1595" s="87"/>
      <c r="D1595" s="89"/>
      <c r="E1595" s="89"/>
    </row>
    <row r="1596" spans="1:5" x14ac:dyDescent="0.25">
      <c r="A1596" s="10"/>
      <c r="B1596" s="10"/>
      <c r="C1596" s="87"/>
      <c r="D1596" s="89"/>
      <c r="E1596" s="89"/>
    </row>
    <row r="1597" spans="1:5" x14ac:dyDescent="0.25">
      <c r="A1597" s="10"/>
      <c r="B1597" s="10"/>
      <c r="C1597" s="87"/>
      <c r="D1597" s="89"/>
      <c r="E1597" s="89"/>
    </row>
    <row r="1598" spans="1:5" x14ac:dyDescent="0.25">
      <c r="A1598" s="10"/>
      <c r="B1598" s="10"/>
      <c r="C1598" s="87"/>
      <c r="D1598" s="89"/>
      <c r="E1598" s="89"/>
    </row>
    <row r="1599" spans="1:5" x14ac:dyDescent="0.25">
      <c r="A1599" s="10"/>
      <c r="B1599" s="10"/>
      <c r="C1599" s="87"/>
      <c r="D1599" s="89"/>
      <c r="E1599" s="89"/>
    </row>
    <row r="1600" spans="1:5" x14ac:dyDescent="0.25">
      <c r="A1600" s="10"/>
      <c r="B1600" s="10"/>
      <c r="C1600" s="87"/>
      <c r="D1600" s="89"/>
      <c r="E1600" s="89"/>
    </row>
    <row r="1601" spans="1:5" x14ac:dyDescent="0.25">
      <c r="A1601" s="10"/>
      <c r="B1601" s="10"/>
      <c r="C1601" s="87"/>
      <c r="D1601" s="89"/>
      <c r="E1601" s="89"/>
    </row>
    <row r="1602" spans="1:5" x14ac:dyDescent="0.25">
      <c r="A1602" s="10"/>
      <c r="B1602" s="10"/>
      <c r="C1602" s="87"/>
      <c r="D1602" s="89"/>
      <c r="E1602" s="89"/>
    </row>
    <row r="1603" spans="1:5" x14ac:dyDescent="0.25">
      <c r="A1603" s="10"/>
      <c r="B1603" s="10"/>
      <c r="C1603" s="87"/>
      <c r="D1603" s="89"/>
      <c r="E1603" s="89"/>
    </row>
    <row r="1604" spans="1:5" x14ac:dyDescent="0.25">
      <c r="A1604" s="10"/>
      <c r="B1604" s="10"/>
      <c r="C1604" s="87"/>
      <c r="D1604" s="89"/>
      <c r="E1604" s="89"/>
    </row>
    <row r="1605" spans="1:5" x14ac:dyDescent="0.25">
      <c r="A1605" s="10"/>
      <c r="B1605" s="10"/>
      <c r="C1605" s="87"/>
      <c r="D1605" s="89"/>
      <c r="E1605" s="89"/>
    </row>
    <row r="1606" spans="1:5" x14ac:dyDescent="0.25">
      <c r="A1606" s="10"/>
      <c r="B1606" s="10"/>
      <c r="C1606" s="87"/>
      <c r="D1606" s="89"/>
      <c r="E1606" s="89"/>
    </row>
    <row r="1607" spans="1:5" x14ac:dyDescent="0.25">
      <c r="A1607" s="10"/>
      <c r="B1607" s="10"/>
      <c r="C1607" s="87"/>
      <c r="D1607" s="89"/>
      <c r="E1607" s="89"/>
    </row>
    <row r="1608" spans="1:5" x14ac:dyDescent="0.25">
      <c r="A1608" s="10"/>
      <c r="B1608" s="10"/>
      <c r="C1608" s="87"/>
      <c r="D1608" s="89"/>
      <c r="E1608" s="89"/>
    </row>
    <row r="1609" spans="1:5" x14ac:dyDescent="0.25">
      <c r="A1609" s="10"/>
      <c r="B1609" s="10"/>
      <c r="C1609" s="87"/>
      <c r="D1609" s="89"/>
      <c r="E1609" s="89"/>
    </row>
    <row r="1610" spans="1:5" x14ac:dyDescent="0.25">
      <c r="A1610" s="10"/>
      <c r="B1610" s="10"/>
      <c r="C1610" s="87"/>
      <c r="D1610" s="89"/>
      <c r="E1610" s="89"/>
    </row>
    <row r="1611" spans="1:5" x14ac:dyDescent="0.25">
      <c r="A1611" s="10"/>
      <c r="B1611" s="10"/>
      <c r="C1611" s="87"/>
      <c r="D1611" s="89"/>
      <c r="E1611" s="89"/>
    </row>
    <row r="1612" spans="1:5" x14ac:dyDescent="0.25">
      <c r="A1612" s="10"/>
      <c r="B1612" s="10"/>
      <c r="C1612" s="87"/>
      <c r="D1612" s="89"/>
      <c r="E1612" s="89"/>
    </row>
    <row r="1613" spans="1:5" x14ac:dyDescent="0.25">
      <c r="A1613" s="10"/>
      <c r="B1613" s="10"/>
      <c r="C1613" s="87"/>
      <c r="D1613" s="89"/>
      <c r="E1613" s="89"/>
    </row>
    <row r="1614" spans="1:5" x14ac:dyDescent="0.25">
      <c r="A1614" s="10"/>
      <c r="B1614" s="10"/>
      <c r="C1614" s="87"/>
      <c r="D1614" s="89"/>
      <c r="E1614" s="89"/>
    </row>
    <row r="1615" spans="1:5" x14ac:dyDescent="0.25">
      <c r="A1615" s="10"/>
      <c r="B1615" s="10"/>
      <c r="C1615" s="87"/>
      <c r="D1615" s="89"/>
      <c r="E1615" s="89"/>
    </row>
    <row r="1616" spans="1:5" x14ac:dyDescent="0.25">
      <c r="A1616" s="10"/>
      <c r="B1616" s="10"/>
      <c r="C1616" s="87"/>
      <c r="D1616" s="89"/>
      <c r="E1616" s="89"/>
    </row>
    <row r="1617" spans="1:5" x14ac:dyDescent="0.25">
      <c r="A1617" s="10"/>
      <c r="B1617" s="10"/>
      <c r="C1617" s="87"/>
      <c r="D1617" s="89"/>
      <c r="E1617" s="89"/>
    </row>
    <row r="1618" spans="1:5" x14ac:dyDescent="0.25">
      <c r="A1618" s="10"/>
      <c r="B1618" s="10"/>
      <c r="C1618" s="87"/>
      <c r="D1618" s="89"/>
      <c r="E1618" s="89"/>
    </row>
    <row r="1619" spans="1:5" x14ac:dyDescent="0.25">
      <c r="A1619" s="10"/>
      <c r="B1619" s="10"/>
      <c r="C1619" s="87"/>
      <c r="D1619" s="89"/>
      <c r="E1619" s="89"/>
    </row>
    <row r="1620" spans="1:5" x14ac:dyDescent="0.25">
      <c r="A1620" s="10"/>
      <c r="B1620" s="10"/>
      <c r="C1620" s="87"/>
      <c r="D1620" s="89"/>
      <c r="E1620" s="89"/>
    </row>
    <row r="1621" spans="1:5" x14ac:dyDescent="0.25">
      <c r="A1621" s="10"/>
      <c r="B1621" s="10"/>
      <c r="C1621" s="87"/>
      <c r="D1621" s="89"/>
      <c r="E1621" s="89"/>
    </row>
    <row r="1622" spans="1:5" x14ac:dyDescent="0.25">
      <c r="A1622" s="10"/>
      <c r="B1622" s="10"/>
      <c r="C1622" s="87"/>
      <c r="D1622" s="89"/>
      <c r="E1622" s="89"/>
    </row>
    <row r="1623" spans="1:5" x14ac:dyDescent="0.25">
      <c r="A1623" s="10"/>
      <c r="B1623" s="10"/>
      <c r="C1623" s="87"/>
      <c r="D1623" s="89"/>
      <c r="E1623" s="89"/>
    </row>
    <row r="1624" spans="1:5" x14ac:dyDescent="0.25">
      <c r="A1624" s="10"/>
      <c r="B1624" s="10"/>
      <c r="C1624" s="87"/>
      <c r="D1624" s="89"/>
      <c r="E1624" s="89"/>
    </row>
    <row r="1625" spans="1:5" x14ac:dyDescent="0.25">
      <c r="A1625" s="10"/>
      <c r="B1625" s="10"/>
      <c r="C1625" s="87"/>
      <c r="D1625" s="89"/>
      <c r="E1625" s="89"/>
    </row>
    <row r="1626" spans="1:5" x14ac:dyDescent="0.25">
      <c r="A1626" s="10"/>
      <c r="B1626" s="10"/>
      <c r="C1626" s="87"/>
      <c r="D1626" s="89"/>
      <c r="E1626" s="89"/>
    </row>
    <row r="1627" spans="1:5" x14ac:dyDescent="0.25">
      <c r="A1627" s="10"/>
      <c r="B1627" s="10"/>
      <c r="C1627" s="87"/>
      <c r="D1627" s="89"/>
      <c r="E1627" s="89"/>
    </row>
    <row r="1628" spans="1:5" x14ac:dyDescent="0.25">
      <c r="A1628" s="10"/>
      <c r="B1628" s="10"/>
      <c r="C1628" s="87"/>
      <c r="D1628" s="89"/>
      <c r="E1628" s="89"/>
    </row>
    <row r="1629" spans="1:5" x14ac:dyDescent="0.25">
      <c r="A1629" s="10"/>
      <c r="B1629" s="10"/>
      <c r="C1629" s="87"/>
      <c r="D1629" s="89"/>
      <c r="E1629" s="89"/>
    </row>
    <row r="1630" spans="1:5" x14ac:dyDescent="0.25">
      <c r="A1630" s="10"/>
      <c r="B1630" s="10"/>
      <c r="C1630" s="87"/>
      <c r="D1630" s="89"/>
      <c r="E1630" s="89"/>
    </row>
    <row r="1631" spans="1:5" x14ac:dyDescent="0.25">
      <c r="A1631" s="10"/>
      <c r="B1631" s="10"/>
      <c r="C1631" s="87"/>
      <c r="D1631" s="89"/>
      <c r="E1631" s="89"/>
    </row>
    <row r="1632" spans="1:5" x14ac:dyDescent="0.25">
      <c r="A1632" s="10"/>
      <c r="B1632" s="10"/>
      <c r="C1632" s="87"/>
      <c r="D1632" s="89"/>
      <c r="E1632" s="89"/>
    </row>
    <row r="1633" spans="1:5" x14ac:dyDescent="0.25">
      <c r="A1633" s="10"/>
      <c r="B1633" s="10"/>
      <c r="C1633" s="87"/>
      <c r="D1633" s="89"/>
      <c r="E1633" s="89"/>
    </row>
    <row r="1634" spans="1:5" x14ac:dyDescent="0.25">
      <c r="A1634" s="10"/>
      <c r="B1634" s="10"/>
      <c r="C1634" s="87"/>
      <c r="D1634" s="89"/>
      <c r="E1634" s="89"/>
    </row>
    <row r="1635" spans="1:5" x14ac:dyDescent="0.25">
      <c r="A1635" s="10"/>
      <c r="B1635" s="10"/>
      <c r="C1635" s="87"/>
      <c r="D1635" s="89"/>
      <c r="E1635" s="89"/>
    </row>
    <row r="1636" spans="1:5" x14ac:dyDescent="0.25">
      <c r="A1636" s="10"/>
      <c r="B1636" s="10"/>
      <c r="C1636" s="87"/>
      <c r="D1636" s="89"/>
      <c r="E1636" s="89"/>
    </row>
    <row r="1637" spans="1:5" x14ac:dyDescent="0.25">
      <c r="A1637" s="10"/>
      <c r="B1637" s="10"/>
      <c r="C1637" s="87"/>
      <c r="D1637" s="89"/>
      <c r="E1637" s="89"/>
    </row>
    <row r="1638" spans="1:5" x14ac:dyDescent="0.25">
      <c r="A1638" s="10"/>
      <c r="B1638" s="10"/>
      <c r="C1638" s="87"/>
      <c r="D1638" s="89"/>
      <c r="E1638" s="89"/>
    </row>
    <row r="1639" spans="1:5" x14ac:dyDescent="0.25">
      <c r="A1639" s="10"/>
      <c r="B1639" s="10"/>
      <c r="C1639" s="87"/>
      <c r="D1639" s="89"/>
      <c r="E1639" s="89"/>
    </row>
    <row r="1640" spans="1:5" x14ac:dyDescent="0.25">
      <c r="A1640" s="10"/>
      <c r="B1640" s="10"/>
      <c r="C1640" s="87"/>
      <c r="D1640" s="89"/>
      <c r="E1640" s="89"/>
    </row>
    <row r="1641" spans="1:5" x14ac:dyDescent="0.25">
      <c r="A1641" s="10"/>
      <c r="B1641" s="10"/>
      <c r="C1641" s="87"/>
      <c r="D1641" s="89"/>
      <c r="E1641" s="89"/>
    </row>
    <row r="1642" spans="1:5" x14ac:dyDescent="0.25">
      <c r="A1642" s="10"/>
      <c r="B1642" s="10"/>
      <c r="C1642" s="87"/>
      <c r="D1642" s="89"/>
      <c r="E1642" s="89"/>
    </row>
    <row r="1643" spans="1:5" x14ac:dyDescent="0.25">
      <c r="A1643" s="10"/>
      <c r="B1643" s="10"/>
      <c r="C1643" s="87"/>
      <c r="D1643" s="89"/>
      <c r="E1643" s="89"/>
    </row>
    <row r="1644" spans="1:5" x14ac:dyDescent="0.25">
      <c r="A1644" s="10"/>
      <c r="B1644" s="10"/>
      <c r="C1644" s="87"/>
      <c r="D1644" s="89"/>
      <c r="E1644" s="89"/>
    </row>
    <row r="1645" spans="1:5" x14ac:dyDescent="0.25">
      <c r="A1645" s="10"/>
      <c r="B1645" s="10"/>
      <c r="C1645" s="87"/>
      <c r="D1645" s="89"/>
      <c r="E1645" s="89"/>
    </row>
    <row r="1646" spans="1:5" x14ac:dyDescent="0.25">
      <c r="A1646" s="10"/>
      <c r="B1646" s="10"/>
      <c r="C1646" s="87"/>
      <c r="D1646" s="89"/>
      <c r="E1646" s="89"/>
    </row>
    <row r="1647" spans="1:5" x14ac:dyDescent="0.25">
      <c r="A1647" s="10"/>
      <c r="B1647" s="10"/>
      <c r="C1647" s="87"/>
      <c r="D1647" s="89"/>
      <c r="E1647" s="89"/>
    </row>
    <row r="1648" spans="1:5" x14ac:dyDescent="0.25">
      <c r="A1648" s="10"/>
      <c r="B1648" s="10"/>
      <c r="C1648" s="87"/>
      <c r="D1648" s="89"/>
      <c r="E1648" s="89"/>
    </row>
    <row r="1649" spans="1:5" x14ac:dyDescent="0.25">
      <c r="A1649" s="10"/>
      <c r="B1649" s="10"/>
      <c r="C1649" s="87"/>
      <c r="D1649" s="89"/>
      <c r="E1649" s="89"/>
    </row>
    <row r="1650" spans="1:5" x14ac:dyDescent="0.25">
      <c r="A1650" s="10"/>
      <c r="B1650" s="10"/>
      <c r="C1650" s="87"/>
      <c r="D1650" s="89"/>
      <c r="E1650" s="89"/>
    </row>
    <row r="1651" spans="1:5" x14ac:dyDescent="0.25">
      <c r="A1651" s="10"/>
      <c r="B1651" s="10"/>
      <c r="C1651" s="87"/>
      <c r="D1651" s="89"/>
      <c r="E1651" s="89"/>
    </row>
    <row r="1652" spans="1:5" x14ac:dyDescent="0.25">
      <c r="A1652" s="10"/>
      <c r="B1652" s="10"/>
      <c r="C1652" s="87"/>
      <c r="D1652" s="89"/>
      <c r="E1652" s="89"/>
    </row>
    <row r="1653" spans="1:5" x14ac:dyDescent="0.25">
      <c r="A1653" s="10"/>
      <c r="B1653" s="10"/>
      <c r="C1653" s="87"/>
      <c r="D1653" s="89"/>
      <c r="E1653" s="89"/>
    </row>
    <row r="1654" spans="1:5" x14ac:dyDescent="0.25">
      <c r="A1654" s="10"/>
      <c r="B1654" s="10"/>
      <c r="C1654" s="87"/>
      <c r="D1654" s="89"/>
      <c r="E1654" s="89"/>
    </row>
    <row r="1655" spans="1:5" x14ac:dyDescent="0.25">
      <c r="A1655" s="10"/>
      <c r="B1655" s="10"/>
      <c r="C1655" s="87"/>
      <c r="D1655" s="89"/>
      <c r="E1655" s="89"/>
    </row>
    <row r="1656" spans="1:5" x14ac:dyDescent="0.25">
      <c r="A1656" s="10"/>
      <c r="B1656" s="10"/>
      <c r="C1656" s="87"/>
      <c r="D1656" s="89"/>
      <c r="E1656" s="89"/>
    </row>
    <row r="1657" spans="1:5" x14ac:dyDescent="0.25">
      <c r="A1657" s="10"/>
      <c r="B1657" s="10"/>
      <c r="C1657" s="87"/>
      <c r="D1657" s="89"/>
      <c r="E1657" s="89"/>
    </row>
    <row r="1658" spans="1:5" x14ac:dyDescent="0.25">
      <c r="A1658" s="10"/>
      <c r="B1658" s="10"/>
      <c r="C1658" s="87"/>
      <c r="D1658" s="89"/>
      <c r="E1658" s="89"/>
    </row>
    <row r="1659" spans="1:5" x14ac:dyDescent="0.25">
      <c r="A1659" s="10"/>
      <c r="B1659" s="10"/>
      <c r="C1659" s="87"/>
      <c r="D1659" s="89"/>
      <c r="E1659" s="89"/>
    </row>
    <row r="1660" spans="1:5" x14ac:dyDescent="0.25">
      <c r="A1660" s="10"/>
      <c r="B1660" s="10"/>
      <c r="C1660" s="87"/>
      <c r="D1660" s="89"/>
      <c r="E1660" s="89"/>
    </row>
    <row r="1661" spans="1:5" x14ac:dyDescent="0.25">
      <c r="A1661" s="10"/>
      <c r="B1661" s="10"/>
      <c r="C1661" s="87"/>
      <c r="D1661" s="89"/>
      <c r="E1661" s="89"/>
    </row>
    <row r="1662" spans="1:5" x14ac:dyDescent="0.25">
      <c r="A1662" s="10"/>
      <c r="B1662" s="10"/>
      <c r="C1662" s="87"/>
      <c r="D1662" s="89"/>
      <c r="E1662" s="89"/>
    </row>
    <row r="1663" spans="1:5" x14ac:dyDescent="0.25">
      <c r="A1663" s="10"/>
      <c r="B1663" s="10"/>
      <c r="C1663" s="87"/>
      <c r="D1663" s="89"/>
      <c r="E1663" s="89"/>
    </row>
    <row r="1664" spans="1:5" x14ac:dyDescent="0.25">
      <c r="A1664" s="10"/>
      <c r="B1664" s="10"/>
      <c r="C1664" s="87"/>
      <c r="D1664" s="89"/>
      <c r="E1664" s="89"/>
    </row>
    <row r="1665" spans="1:5" x14ac:dyDescent="0.25">
      <c r="A1665" s="10"/>
      <c r="B1665" s="10"/>
      <c r="C1665" s="87"/>
      <c r="D1665" s="89"/>
      <c r="E1665" s="89"/>
    </row>
    <row r="1666" spans="1:5" x14ac:dyDescent="0.25">
      <c r="A1666" s="10"/>
      <c r="B1666" s="10"/>
      <c r="C1666" s="87"/>
      <c r="D1666" s="89"/>
      <c r="E1666" s="89"/>
    </row>
    <row r="1667" spans="1:5" x14ac:dyDescent="0.25">
      <c r="A1667" s="10"/>
      <c r="B1667" s="10"/>
      <c r="C1667" s="87"/>
      <c r="D1667" s="89"/>
      <c r="E1667" s="89"/>
    </row>
    <row r="1668" spans="1:5" x14ac:dyDescent="0.25">
      <c r="A1668" s="10"/>
      <c r="B1668" s="10"/>
      <c r="C1668" s="87"/>
      <c r="D1668" s="89"/>
      <c r="E1668" s="89"/>
    </row>
    <row r="1669" spans="1:5" x14ac:dyDescent="0.25">
      <c r="A1669" s="10"/>
      <c r="B1669" s="10"/>
      <c r="C1669" s="87"/>
      <c r="D1669" s="89"/>
      <c r="E1669" s="89"/>
    </row>
    <row r="1670" spans="1:5" x14ac:dyDescent="0.25">
      <c r="A1670" s="10"/>
      <c r="B1670" s="10"/>
      <c r="C1670" s="87"/>
      <c r="D1670" s="89"/>
      <c r="E1670" s="89"/>
    </row>
    <row r="1671" spans="1:5" x14ac:dyDescent="0.25">
      <c r="A1671" s="10"/>
      <c r="B1671" s="10"/>
      <c r="C1671" s="87"/>
      <c r="D1671" s="89"/>
      <c r="E1671" s="89"/>
    </row>
    <row r="1672" spans="1:5" x14ac:dyDescent="0.25">
      <c r="A1672" s="10"/>
      <c r="B1672" s="10"/>
      <c r="C1672" s="87"/>
      <c r="D1672" s="89"/>
      <c r="E1672" s="89"/>
    </row>
    <row r="1673" spans="1:5" x14ac:dyDescent="0.25">
      <c r="A1673" s="10"/>
      <c r="B1673" s="10"/>
      <c r="C1673" s="87"/>
      <c r="D1673" s="89"/>
      <c r="E1673" s="89"/>
    </row>
    <row r="1674" spans="1:5" x14ac:dyDescent="0.25">
      <c r="A1674" s="10"/>
      <c r="B1674" s="10"/>
      <c r="C1674" s="87"/>
      <c r="D1674" s="89"/>
      <c r="E1674" s="89"/>
    </row>
    <row r="1675" spans="1:5" x14ac:dyDescent="0.25">
      <c r="A1675" s="10"/>
      <c r="B1675" s="10"/>
      <c r="C1675" s="87"/>
      <c r="D1675" s="89"/>
      <c r="E1675" s="89"/>
    </row>
    <row r="1676" spans="1:5" x14ac:dyDescent="0.25">
      <c r="A1676" s="10"/>
      <c r="B1676" s="10"/>
      <c r="C1676" s="87"/>
      <c r="D1676" s="89"/>
      <c r="E1676" s="89"/>
    </row>
    <row r="1677" spans="1:5" x14ac:dyDescent="0.25">
      <c r="A1677" s="10"/>
      <c r="B1677" s="10"/>
      <c r="C1677" s="87"/>
      <c r="D1677" s="89"/>
      <c r="E1677" s="89"/>
    </row>
    <row r="1678" spans="1:5" x14ac:dyDescent="0.25">
      <c r="A1678" s="10"/>
      <c r="B1678" s="10"/>
      <c r="C1678" s="87"/>
      <c r="D1678" s="89"/>
      <c r="E1678" s="89"/>
    </row>
    <row r="1679" spans="1:5" x14ac:dyDescent="0.25">
      <c r="A1679" s="10"/>
      <c r="B1679" s="10"/>
      <c r="C1679" s="87"/>
      <c r="D1679" s="89"/>
      <c r="E1679" s="89"/>
    </row>
    <row r="1680" spans="1:5" x14ac:dyDescent="0.25">
      <c r="A1680" s="10"/>
      <c r="B1680" s="10"/>
      <c r="C1680" s="87"/>
      <c r="D1680" s="89"/>
      <c r="E1680" s="89"/>
    </row>
    <row r="1681" spans="1:5" x14ac:dyDescent="0.25">
      <c r="A1681" s="10"/>
      <c r="B1681" s="10"/>
      <c r="C1681" s="87"/>
      <c r="D1681" s="89"/>
      <c r="E1681" s="89"/>
    </row>
    <row r="1682" spans="1:5" x14ac:dyDescent="0.25">
      <c r="A1682" s="10"/>
      <c r="B1682" s="10"/>
      <c r="C1682" s="87"/>
      <c r="D1682" s="89"/>
      <c r="E1682" s="89"/>
    </row>
    <row r="1683" spans="1:5" x14ac:dyDescent="0.25">
      <c r="A1683" s="10"/>
      <c r="B1683" s="10"/>
      <c r="C1683" s="87"/>
      <c r="D1683" s="89"/>
      <c r="E1683" s="89"/>
    </row>
    <row r="1684" spans="1:5" x14ac:dyDescent="0.25">
      <c r="A1684" s="10"/>
      <c r="B1684" s="10"/>
      <c r="C1684" s="87"/>
      <c r="D1684" s="89"/>
      <c r="E1684" s="89"/>
    </row>
    <row r="1685" spans="1:5" x14ac:dyDescent="0.25">
      <c r="A1685" s="10"/>
      <c r="B1685" s="10"/>
      <c r="C1685" s="87"/>
      <c r="D1685" s="89"/>
      <c r="E1685" s="89"/>
    </row>
    <row r="1686" spans="1:5" x14ac:dyDescent="0.25">
      <c r="A1686" s="10"/>
      <c r="B1686" s="10"/>
      <c r="C1686" s="87"/>
      <c r="D1686" s="89"/>
      <c r="E1686" s="89"/>
    </row>
    <row r="1687" spans="1:5" x14ac:dyDescent="0.25">
      <c r="A1687" s="10"/>
      <c r="B1687" s="10"/>
      <c r="C1687" s="87"/>
      <c r="D1687" s="89"/>
      <c r="E1687" s="89"/>
    </row>
    <row r="1688" spans="1:5" x14ac:dyDescent="0.25">
      <c r="A1688" s="10"/>
      <c r="B1688" s="10"/>
      <c r="C1688" s="87"/>
      <c r="D1688" s="89"/>
      <c r="E1688" s="89"/>
    </row>
    <row r="1689" spans="1:5" x14ac:dyDescent="0.25">
      <c r="A1689" s="10"/>
      <c r="B1689" s="10"/>
      <c r="C1689" s="87"/>
      <c r="D1689" s="89"/>
      <c r="E1689" s="89"/>
    </row>
    <row r="1690" spans="1:5" x14ac:dyDescent="0.25">
      <c r="A1690" s="10"/>
      <c r="B1690" s="10"/>
      <c r="C1690" s="87"/>
      <c r="D1690" s="89"/>
      <c r="E1690" s="89"/>
    </row>
    <row r="1691" spans="1:5" x14ac:dyDescent="0.25">
      <c r="A1691" s="10"/>
      <c r="B1691" s="10"/>
      <c r="C1691" s="87"/>
      <c r="D1691" s="89"/>
      <c r="E1691" s="89"/>
    </row>
    <row r="1692" spans="1:5" x14ac:dyDescent="0.25">
      <c r="A1692" s="10"/>
      <c r="B1692" s="10"/>
      <c r="C1692" s="87"/>
      <c r="D1692" s="89"/>
      <c r="E1692" s="89"/>
    </row>
    <row r="1693" spans="1:5" x14ac:dyDescent="0.25">
      <c r="A1693" s="10"/>
      <c r="B1693" s="10"/>
      <c r="C1693" s="87"/>
      <c r="D1693" s="89"/>
      <c r="E1693" s="89"/>
    </row>
    <row r="1694" spans="1:5" x14ac:dyDescent="0.25">
      <c r="A1694" s="10"/>
      <c r="B1694" s="10"/>
      <c r="C1694" s="87"/>
      <c r="D1694" s="89"/>
      <c r="E1694" s="89"/>
    </row>
    <row r="1695" spans="1:5" x14ac:dyDescent="0.25">
      <c r="A1695" s="10"/>
      <c r="B1695" s="10"/>
      <c r="C1695" s="87"/>
      <c r="D1695" s="89"/>
      <c r="E1695" s="89"/>
    </row>
    <row r="1696" spans="1:5" x14ac:dyDescent="0.25">
      <c r="A1696" s="10"/>
      <c r="B1696" s="10"/>
      <c r="C1696" s="87"/>
      <c r="D1696" s="89"/>
      <c r="E1696" s="89"/>
    </row>
    <row r="1697" spans="1:5" x14ac:dyDescent="0.25">
      <c r="A1697" s="10"/>
      <c r="B1697" s="10"/>
      <c r="C1697" s="87"/>
      <c r="D1697" s="89"/>
      <c r="E1697" s="89"/>
    </row>
    <row r="1698" spans="1:5" x14ac:dyDescent="0.25">
      <c r="A1698" s="10"/>
      <c r="B1698" s="10"/>
      <c r="C1698" s="87"/>
      <c r="D1698" s="89"/>
      <c r="E1698" s="89"/>
    </row>
    <row r="1699" spans="1:5" x14ac:dyDescent="0.25">
      <c r="A1699" s="10"/>
      <c r="B1699" s="10"/>
      <c r="C1699" s="87"/>
      <c r="D1699" s="89"/>
      <c r="E1699" s="89"/>
    </row>
    <row r="1700" spans="1:5" x14ac:dyDescent="0.25">
      <c r="A1700" s="10"/>
      <c r="B1700" s="10"/>
      <c r="C1700" s="87"/>
      <c r="D1700" s="89"/>
      <c r="E1700" s="89"/>
    </row>
    <row r="1701" spans="1:5" x14ac:dyDescent="0.25">
      <c r="A1701" s="10"/>
      <c r="B1701" s="10"/>
      <c r="C1701" s="87"/>
      <c r="D1701" s="89"/>
      <c r="E1701" s="89"/>
    </row>
    <row r="1702" spans="1:5" x14ac:dyDescent="0.25">
      <c r="A1702" s="10"/>
      <c r="B1702" s="10"/>
      <c r="C1702" s="87"/>
      <c r="D1702" s="89"/>
      <c r="E1702" s="89"/>
    </row>
    <row r="1703" spans="1:5" x14ac:dyDescent="0.25">
      <c r="A1703" s="10"/>
      <c r="B1703" s="10"/>
      <c r="C1703" s="87"/>
      <c r="D1703" s="89"/>
      <c r="E1703" s="89"/>
    </row>
    <row r="1704" spans="1:5" x14ac:dyDescent="0.25">
      <c r="A1704" s="10"/>
      <c r="B1704" s="10"/>
      <c r="C1704" s="87"/>
      <c r="D1704" s="89"/>
      <c r="E1704" s="89"/>
    </row>
    <row r="1705" spans="1:5" x14ac:dyDescent="0.25">
      <c r="A1705" s="10"/>
      <c r="B1705" s="10"/>
      <c r="C1705" s="87"/>
      <c r="D1705" s="89"/>
      <c r="E1705" s="89"/>
    </row>
    <row r="1706" spans="1:5" x14ac:dyDescent="0.25">
      <c r="A1706" s="10"/>
      <c r="B1706" s="10"/>
      <c r="C1706" s="87"/>
      <c r="D1706" s="89"/>
      <c r="E1706" s="89"/>
    </row>
    <row r="1707" spans="1:5" x14ac:dyDescent="0.25">
      <c r="A1707" s="10"/>
      <c r="B1707" s="10"/>
      <c r="C1707" s="87"/>
      <c r="D1707" s="89"/>
      <c r="E1707" s="89"/>
    </row>
    <row r="1708" spans="1:5" x14ac:dyDescent="0.25">
      <c r="A1708" s="10"/>
      <c r="B1708" s="10"/>
      <c r="C1708" s="87"/>
      <c r="D1708" s="89"/>
      <c r="E1708" s="89"/>
    </row>
    <row r="1709" spans="1:5" x14ac:dyDescent="0.25">
      <c r="A1709" s="10"/>
      <c r="B1709" s="10"/>
      <c r="C1709" s="87"/>
      <c r="D1709" s="89"/>
      <c r="E1709" s="89"/>
    </row>
    <row r="1710" spans="1:5" x14ac:dyDescent="0.25">
      <c r="A1710" s="10"/>
      <c r="B1710" s="10"/>
      <c r="C1710" s="87"/>
      <c r="D1710" s="89"/>
      <c r="E1710" s="89"/>
    </row>
    <row r="1711" spans="1:5" x14ac:dyDescent="0.25">
      <c r="A1711" s="10"/>
      <c r="B1711" s="10"/>
      <c r="C1711" s="87"/>
      <c r="D1711" s="89"/>
      <c r="E1711" s="89"/>
    </row>
    <row r="1712" spans="1:5" x14ac:dyDescent="0.25">
      <c r="A1712" s="10"/>
      <c r="B1712" s="10"/>
      <c r="C1712" s="87"/>
      <c r="D1712" s="89"/>
      <c r="E1712" s="89"/>
    </row>
    <row r="1713" spans="1:5" x14ac:dyDescent="0.25">
      <c r="A1713" s="10"/>
      <c r="B1713" s="10"/>
      <c r="C1713" s="87"/>
      <c r="D1713" s="89"/>
      <c r="E1713" s="89"/>
    </row>
    <row r="1714" spans="1:5" x14ac:dyDescent="0.25">
      <c r="A1714" s="10"/>
      <c r="B1714" s="10"/>
      <c r="C1714" s="87"/>
      <c r="D1714" s="89"/>
      <c r="E1714" s="89"/>
    </row>
    <row r="1715" spans="1:5" x14ac:dyDescent="0.25">
      <c r="A1715" s="10"/>
      <c r="B1715" s="10"/>
      <c r="C1715" s="87"/>
      <c r="D1715" s="89"/>
      <c r="E1715" s="89"/>
    </row>
    <row r="1716" spans="1:5" x14ac:dyDescent="0.25">
      <c r="A1716" s="10"/>
      <c r="B1716" s="10"/>
      <c r="C1716" s="87"/>
      <c r="D1716" s="89"/>
      <c r="E1716" s="89"/>
    </row>
    <row r="1717" spans="1:5" x14ac:dyDescent="0.25">
      <c r="A1717" s="10"/>
      <c r="B1717" s="10"/>
      <c r="C1717" s="87"/>
      <c r="D1717" s="89"/>
      <c r="E1717" s="89"/>
    </row>
    <row r="1718" spans="1:5" x14ac:dyDescent="0.25">
      <c r="A1718" s="10"/>
      <c r="B1718" s="10"/>
      <c r="C1718" s="87"/>
      <c r="D1718" s="89"/>
      <c r="E1718" s="89"/>
    </row>
    <row r="1719" spans="1:5" x14ac:dyDescent="0.25">
      <c r="A1719" s="10"/>
      <c r="B1719" s="10"/>
      <c r="C1719" s="87"/>
      <c r="D1719" s="89"/>
      <c r="E1719" s="89"/>
    </row>
    <row r="1720" spans="1:5" x14ac:dyDescent="0.25">
      <c r="A1720" s="10"/>
      <c r="B1720" s="10"/>
      <c r="C1720" s="87"/>
      <c r="D1720" s="89"/>
      <c r="E1720" s="89"/>
    </row>
    <row r="1721" spans="1:5" x14ac:dyDescent="0.25">
      <c r="A1721" s="10"/>
      <c r="B1721" s="10"/>
      <c r="C1721" s="87"/>
      <c r="D1721" s="89"/>
      <c r="E1721" s="89"/>
    </row>
    <row r="1722" spans="1:5" x14ac:dyDescent="0.25">
      <c r="A1722" s="10"/>
      <c r="B1722" s="10"/>
      <c r="C1722" s="87"/>
      <c r="D1722" s="89"/>
      <c r="E1722" s="89"/>
    </row>
    <row r="1723" spans="1:5" x14ac:dyDescent="0.25">
      <c r="A1723" s="10"/>
      <c r="B1723" s="10"/>
      <c r="C1723" s="87"/>
      <c r="D1723" s="89"/>
      <c r="E1723" s="89"/>
    </row>
    <row r="1724" spans="1:5" x14ac:dyDescent="0.25">
      <c r="A1724" s="10"/>
      <c r="B1724" s="10"/>
      <c r="C1724" s="87"/>
      <c r="D1724" s="89"/>
      <c r="E1724" s="89"/>
    </row>
    <row r="1725" spans="1:5" x14ac:dyDescent="0.25">
      <c r="A1725" s="10"/>
      <c r="B1725" s="10"/>
      <c r="C1725" s="87"/>
      <c r="D1725" s="89"/>
      <c r="E1725" s="89"/>
    </row>
    <row r="1726" spans="1:5" x14ac:dyDescent="0.25">
      <c r="A1726" s="10"/>
      <c r="B1726" s="10"/>
      <c r="C1726" s="87"/>
      <c r="D1726" s="89"/>
      <c r="E1726" s="89"/>
    </row>
    <row r="1727" spans="1:5" x14ac:dyDescent="0.25">
      <c r="A1727" s="10"/>
      <c r="B1727" s="10"/>
      <c r="C1727" s="87"/>
      <c r="D1727" s="89"/>
      <c r="E1727" s="89"/>
    </row>
    <row r="1728" spans="1:5" x14ac:dyDescent="0.25">
      <c r="A1728" s="10"/>
      <c r="B1728" s="10"/>
      <c r="C1728" s="87"/>
      <c r="D1728" s="89"/>
      <c r="E1728" s="89"/>
    </row>
    <row r="1729" spans="1:5" x14ac:dyDescent="0.25">
      <c r="A1729" s="10"/>
      <c r="B1729" s="10"/>
      <c r="C1729" s="87"/>
      <c r="D1729" s="89"/>
      <c r="E1729" s="89"/>
    </row>
    <row r="1730" spans="1:5" x14ac:dyDescent="0.25">
      <c r="A1730" s="10"/>
      <c r="B1730" s="10"/>
      <c r="C1730" s="87"/>
      <c r="D1730" s="89"/>
      <c r="E1730" s="89"/>
    </row>
    <row r="1731" spans="1:5" x14ac:dyDescent="0.25">
      <c r="A1731" s="10"/>
      <c r="B1731" s="10"/>
      <c r="C1731" s="87"/>
      <c r="D1731" s="89"/>
      <c r="E1731" s="89"/>
    </row>
    <row r="1732" spans="1:5" x14ac:dyDescent="0.25">
      <c r="A1732" s="10"/>
      <c r="B1732" s="10"/>
      <c r="C1732" s="87"/>
      <c r="D1732" s="89"/>
      <c r="E1732" s="89"/>
    </row>
    <row r="1733" spans="1:5" x14ac:dyDescent="0.25">
      <c r="A1733" s="10"/>
      <c r="B1733" s="10"/>
      <c r="C1733" s="87"/>
      <c r="D1733" s="89"/>
      <c r="E1733" s="89"/>
    </row>
    <row r="1734" spans="1:5" x14ac:dyDescent="0.25">
      <c r="A1734" s="10"/>
      <c r="B1734" s="10"/>
      <c r="C1734" s="87"/>
      <c r="D1734" s="89"/>
      <c r="E1734" s="89"/>
    </row>
    <row r="1735" spans="1:5" x14ac:dyDescent="0.25">
      <c r="A1735" s="10"/>
      <c r="B1735" s="10"/>
      <c r="C1735" s="87"/>
      <c r="D1735" s="89"/>
      <c r="E1735" s="89"/>
    </row>
    <row r="1736" spans="1:5" x14ac:dyDescent="0.25">
      <c r="A1736" s="10"/>
      <c r="B1736" s="10"/>
      <c r="C1736" s="87"/>
      <c r="D1736" s="89"/>
      <c r="E1736" s="89"/>
    </row>
    <row r="1737" spans="1:5" x14ac:dyDescent="0.25">
      <c r="A1737" s="10"/>
      <c r="B1737" s="10"/>
      <c r="C1737" s="87"/>
      <c r="D1737" s="89"/>
      <c r="E1737" s="89"/>
    </row>
    <row r="1738" spans="1:5" x14ac:dyDescent="0.25">
      <c r="A1738" s="10"/>
      <c r="B1738" s="10"/>
      <c r="C1738" s="87"/>
      <c r="D1738" s="89"/>
      <c r="E1738" s="89"/>
    </row>
    <row r="1739" spans="1:5" x14ac:dyDescent="0.25">
      <c r="A1739" s="10"/>
      <c r="B1739" s="10"/>
      <c r="C1739" s="87"/>
      <c r="D1739" s="89"/>
      <c r="E1739" s="89"/>
    </row>
    <row r="1740" spans="1:5" x14ac:dyDescent="0.25">
      <c r="A1740" s="10"/>
      <c r="B1740" s="10"/>
      <c r="C1740" s="87"/>
      <c r="D1740" s="89"/>
      <c r="E1740" s="89"/>
    </row>
    <row r="1741" spans="1:5" x14ac:dyDescent="0.25">
      <c r="A1741" s="10"/>
      <c r="B1741" s="10"/>
      <c r="C1741" s="87"/>
      <c r="D1741" s="89"/>
      <c r="E1741" s="89"/>
    </row>
    <row r="1742" spans="1:5" x14ac:dyDescent="0.25">
      <c r="A1742" s="10"/>
      <c r="B1742" s="10"/>
      <c r="C1742" s="87"/>
      <c r="D1742" s="89"/>
      <c r="E1742" s="89"/>
    </row>
    <row r="1743" spans="1:5" x14ac:dyDescent="0.25">
      <c r="A1743" s="10"/>
      <c r="B1743" s="10"/>
      <c r="C1743" s="87"/>
      <c r="D1743" s="89"/>
      <c r="E1743" s="89"/>
    </row>
    <row r="1744" spans="1:5" x14ac:dyDescent="0.25">
      <c r="A1744" s="10"/>
      <c r="B1744" s="10"/>
      <c r="C1744" s="87"/>
      <c r="D1744" s="89"/>
      <c r="E1744" s="89"/>
    </row>
    <row r="1745" spans="1:5" x14ac:dyDescent="0.25">
      <c r="A1745" s="10"/>
      <c r="B1745" s="10"/>
      <c r="C1745" s="87"/>
      <c r="D1745" s="89"/>
      <c r="E1745" s="89"/>
    </row>
    <row r="1746" spans="1:5" x14ac:dyDescent="0.25">
      <c r="A1746" s="10"/>
      <c r="B1746" s="10"/>
      <c r="C1746" s="87"/>
      <c r="D1746" s="89"/>
      <c r="E1746" s="89"/>
    </row>
    <row r="1747" spans="1:5" x14ac:dyDescent="0.25">
      <c r="A1747" s="10"/>
      <c r="B1747" s="10"/>
      <c r="C1747" s="87"/>
      <c r="D1747" s="89"/>
      <c r="E1747" s="89"/>
    </row>
    <row r="1748" spans="1:5" x14ac:dyDescent="0.25">
      <c r="A1748" s="10"/>
      <c r="B1748" s="10"/>
      <c r="C1748" s="87"/>
      <c r="D1748" s="89"/>
      <c r="E1748" s="89"/>
    </row>
    <row r="1749" spans="1:5" x14ac:dyDescent="0.25">
      <c r="A1749" s="10"/>
      <c r="B1749" s="10"/>
      <c r="C1749" s="87"/>
      <c r="D1749" s="89"/>
      <c r="E1749" s="89"/>
    </row>
    <row r="1750" spans="1:5" x14ac:dyDescent="0.25">
      <c r="A1750" s="10"/>
      <c r="B1750" s="10"/>
      <c r="C1750" s="87"/>
      <c r="D1750" s="89"/>
      <c r="E1750" s="89"/>
    </row>
    <row r="1751" spans="1:5" x14ac:dyDescent="0.25">
      <c r="A1751" s="10"/>
      <c r="B1751" s="10"/>
      <c r="C1751" s="87"/>
      <c r="D1751" s="89"/>
      <c r="E1751" s="89"/>
    </row>
    <row r="1752" spans="1:5" x14ac:dyDescent="0.25">
      <c r="A1752" s="10"/>
      <c r="B1752" s="10"/>
      <c r="C1752" s="87"/>
      <c r="D1752" s="89"/>
      <c r="E1752" s="89"/>
    </row>
    <row r="1753" spans="1:5" x14ac:dyDescent="0.25">
      <c r="A1753" s="10"/>
      <c r="B1753" s="10"/>
      <c r="C1753" s="87"/>
      <c r="D1753" s="89"/>
      <c r="E1753" s="89"/>
    </row>
    <row r="1754" spans="1:5" x14ac:dyDescent="0.25">
      <c r="A1754" s="10"/>
      <c r="B1754" s="10"/>
      <c r="C1754" s="87"/>
      <c r="D1754" s="89"/>
      <c r="E1754" s="89"/>
    </row>
    <row r="1755" spans="1:5" x14ac:dyDescent="0.25">
      <c r="A1755" s="10"/>
      <c r="B1755" s="10"/>
      <c r="C1755" s="87"/>
      <c r="D1755" s="89"/>
      <c r="E1755" s="89"/>
    </row>
    <row r="1756" spans="1:5" x14ac:dyDescent="0.25">
      <c r="A1756" s="10"/>
      <c r="B1756" s="10"/>
      <c r="C1756" s="87"/>
      <c r="D1756" s="89"/>
      <c r="E1756" s="89"/>
    </row>
    <row r="1757" spans="1:5" x14ac:dyDescent="0.25">
      <c r="A1757" s="10"/>
      <c r="B1757" s="10"/>
      <c r="C1757" s="87"/>
      <c r="D1757" s="89"/>
      <c r="E1757" s="89"/>
    </row>
    <row r="1758" spans="1:5" x14ac:dyDescent="0.25">
      <c r="A1758" s="10"/>
      <c r="B1758" s="10"/>
      <c r="C1758" s="87"/>
      <c r="D1758" s="89"/>
      <c r="E1758" s="89"/>
    </row>
    <row r="1759" spans="1:5" x14ac:dyDescent="0.25">
      <c r="A1759" s="10"/>
      <c r="B1759" s="10"/>
      <c r="C1759" s="87"/>
      <c r="D1759" s="89"/>
      <c r="E1759" s="89"/>
    </row>
    <row r="1760" spans="1:5" x14ac:dyDescent="0.25">
      <c r="A1760" s="10"/>
      <c r="B1760" s="10"/>
      <c r="C1760" s="87"/>
      <c r="D1760" s="89"/>
      <c r="E1760" s="89"/>
    </row>
    <row r="1761" spans="1:5" x14ac:dyDescent="0.25">
      <c r="A1761" s="10"/>
      <c r="B1761" s="10"/>
      <c r="C1761" s="87"/>
      <c r="D1761" s="89"/>
      <c r="E1761" s="89"/>
    </row>
    <row r="1762" spans="1:5" x14ac:dyDescent="0.25">
      <c r="A1762" s="10"/>
      <c r="B1762" s="10"/>
      <c r="C1762" s="87"/>
      <c r="D1762" s="89"/>
      <c r="E1762" s="89"/>
    </row>
    <row r="1763" spans="1:5" x14ac:dyDescent="0.25">
      <c r="A1763" s="10"/>
      <c r="B1763" s="10"/>
      <c r="C1763" s="87"/>
      <c r="D1763" s="89"/>
      <c r="E1763" s="89"/>
    </row>
    <row r="1764" spans="1:5" x14ac:dyDescent="0.25">
      <c r="A1764" s="10"/>
      <c r="B1764" s="10"/>
      <c r="C1764" s="87"/>
      <c r="D1764" s="89"/>
      <c r="E1764" s="89"/>
    </row>
    <row r="1765" spans="1:5" x14ac:dyDescent="0.25">
      <c r="A1765" s="10"/>
      <c r="B1765" s="10"/>
      <c r="C1765" s="87"/>
      <c r="D1765" s="89"/>
      <c r="E1765" s="89"/>
    </row>
    <row r="1766" spans="1:5" x14ac:dyDescent="0.25">
      <c r="A1766" s="10"/>
      <c r="B1766" s="10"/>
      <c r="C1766" s="87"/>
      <c r="D1766" s="89"/>
      <c r="E1766" s="89"/>
    </row>
    <row r="1767" spans="1:5" x14ac:dyDescent="0.25">
      <c r="A1767" s="10"/>
      <c r="B1767" s="10"/>
      <c r="C1767" s="87"/>
      <c r="D1767" s="89"/>
      <c r="E1767" s="89"/>
    </row>
    <row r="1768" spans="1:5" x14ac:dyDescent="0.25">
      <c r="A1768" s="10"/>
      <c r="B1768" s="10"/>
      <c r="C1768" s="87"/>
      <c r="D1768" s="89"/>
      <c r="E1768" s="89"/>
    </row>
    <row r="1769" spans="1:5" x14ac:dyDescent="0.25">
      <c r="A1769" s="10"/>
      <c r="B1769" s="10"/>
      <c r="C1769" s="87"/>
      <c r="D1769" s="89"/>
      <c r="E1769" s="89"/>
    </row>
    <row r="1770" spans="1:5" x14ac:dyDescent="0.25">
      <c r="A1770" s="10"/>
      <c r="B1770" s="10"/>
      <c r="C1770" s="87"/>
      <c r="D1770" s="89"/>
      <c r="E1770" s="89"/>
    </row>
    <row r="1771" spans="1:5" x14ac:dyDescent="0.25">
      <c r="A1771" s="10"/>
      <c r="B1771" s="10"/>
      <c r="C1771" s="87"/>
      <c r="D1771" s="89"/>
      <c r="E1771" s="89"/>
    </row>
    <row r="1772" spans="1:5" x14ac:dyDescent="0.25">
      <c r="A1772" s="10"/>
      <c r="B1772" s="10"/>
      <c r="C1772" s="87"/>
      <c r="D1772" s="89"/>
      <c r="E1772" s="89"/>
    </row>
    <row r="1773" spans="1:5" x14ac:dyDescent="0.25">
      <c r="A1773" s="10"/>
      <c r="B1773" s="10"/>
      <c r="C1773" s="87"/>
      <c r="D1773" s="89"/>
      <c r="E1773" s="89"/>
    </row>
    <row r="1774" spans="1:5" x14ac:dyDescent="0.25">
      <c r="A1774" s="10"/>
      <c r="B1774" s="10"/>
      <c r="C1774" s="87"/>
      <c r="D1774" s="89"/>
      <c r="E1774" s="89"/>
    </row>
    <row r="1775" spans="1:5" x14ac:dyDescent="0.25">
      <c r="A1775" s="10"/>
      <c r="B1775" s="10"/>
      <c r="C1775" s="87"/>
      <c r="D1775" s="89"/>
      <c r="E1775" s="89"/>
    </row>
    <row r="1776" spans="1:5" x14ac:dyDescent="0.25">
      <c r="A1776" s="10"/>
      <c r="B1776" s="10"/>
      <c r="C1776" s="87"/>
      <c r="D1776" s="89"/>
      <c r="E1776" s="89"/>
    </row>
    <row r="1777" spans="1:5" x14ac:dyDescent="0.25">
      <c r="A1777" s="10"/>
      <c r="B1777" s="10"/>
      <c r="C1777" s="87"/>
      <c r="D1777" s="89"/>
      <c r="E1777" s="89"/>
    </row>
    <row r="1778" spans="1:5" x14ac:dyDescent="0.25">
      <c r="A1778" s="10"/>
      <c r="B1778" s="10"/>
      <c r="C1778" s="87"/>
      <c r="D1778" s="89"/>
      <c r="E1778" s="89"/>
    </row>
    <row r="1779" spans="1:5" x14ac:dyDescent="0.25">
      <c r="A1779" s="10"/>
      <c r="B1779" s="10"/>
      <c r="C1779" s="87"/>
      <c r="D1779" s="89"/>
      <c r="E1779" s="89"/>
    </row>
    <row r="1780" spans="1:5" x14ac:dyDescent="0.25">
      <c r="A1780" s="10"/>
      <c r="B1780" s="10"/>
      <c r="C1780" s="87"/>
      <c r="D1780" s="89"/>
      <c r="E1780" s="89"/>
    </row>
    <row r="1781" spans="1:5" x14ac:dyDescent="0.25">
      <c r="A1781" s="10"/>
      <c r="B1781" s="10"/>
      <c r="C1781" s="87"/>
      <c r="D1781" s="89"/>
      <c r="E1781" s="89"/>
    </row>
    <row r="1782" spans="1:5" x14ac:dyDescent="0.25">
      <c r="A1782" s="10"/>
      <c r="B1782" s="10"/>
      <c r="C1782" s="87"/>
      <c r="D1782" s="89"/>
      <c r="E1782" s="89"/>
    </row>
    <row r="1783" spans="1:5" x14ac:dyDescent="0.25">
      <c r="A1783" s="10"/>
      <c r="B1783" s="10"/>
      <c r="C1783" s="87"/>
      <c r="D1783" s="89"/>
      <c r="E1783" s="89"/>
    </row>
    <row r="1784" spans="1:5" x14ac:dyDescent="0.25">
      <c r="A1784" s="10"/>
      <c r="B1784" s="10"/>
      <c r="C1784" s="87"/>
      <c r="D1784" s="89"/>
      <c r="E1784" s="89"/>
    </row>
    <row r="1785" spans="1:5" x14ac:dyDescent="0.25">
      <c r="A1785" s="10"/>
      <c r="B1785" s="10"/>
      <c r="C1785" s="87"/>
      <c r="D1785" s="89"/>
      <c r="E1785" s="89"/>
    </row>
    <row r="1786" spans="1:5" x14ac:dyDescent="0.25">
      <c r="A1786" s="10"/>
      <c r="B1786" s="10"/>
      <c r="C1786" s="87"/>
      <c r="D1786" s="89"/>
      <c r="E1786" s="89"/>
    </row>
    <row r="1787" spans="1:5" x14ac:dyDescent="0.25">
      <c r="A1787" s="10"/>
      <c r="B1787" s="10"/>
      <c r="C1787" s="87"/>
      <c r="D1787" s="89"/>
      <c r="E1787" s="89"/>
    </row>
    <row r="1788" spans="1:5" x14ac:dyDescent="0.25">
      <c r="A1788" s="10"/>
      <c r="B1788" s="10"/>
      <c r="C1788" s="87"/>
      <c r="D1788" s="89"/>
      <c r="E1788" s="89"/>
    </row>
    <row r="1789" spans="1:5" x14ac:dyDescent="0.25">
      <c r="A1789" s="10"/>
      <c r="B1789" s="10"/>
      <c r="C1789" s="87"/>
      <c r="D1789" s="89"/>
      <c r="E1789" s="89"/>
    </row>
    <row r="1790" spans="1:5" x14ac:dyDescent="0.25">
      <c r="A1790" s="10"/>
      <c r="B1790" s="10"/>
      <c r="C1790" s="87"/>
      <c r="D1790" s="89"/>
      <c r="E1790" s="89"/>
    </row>
    <row r="1791" spans="1:5" x14ac:dyDescent="0.25">
      <c r="A1791" s="10"/>
      <c r="B1791" s="10"/>
      <c r="C1791" s="87"/>
      <c r="D1791" s="89"/>
      <c r="E1791" s="89"/>
    </row>
    <row r="1792" spans="1:5" x14ac:dyDescent="0.25">
      <c r="A1792" s="10"/>
      <c r="B1792" s="10"/>
      <c r="C1792" s="87"/>
      <c r="D1792" s="89"/>
      <c r="E1792" s="89"/>
    </row>
    <row r="1793" spans="1:5" x14ac:dyDescent="0.25">
      <c r="A1793" s="10"/>
      <c r="B1793" s="10"/>
      <c r="C1793" s="87"/>
      <c r="D1793" s="89"/>
      <c r="E1793" s="89"/>
    </row>
    <row r="1794" spans="1:5" x14ac:dyDescent="0.25">
      <c r="A1794" s="10"/>
      <c r="B1794" s="10"/>
      <c r="C1794" s="87"/>
      <c r="D1794" s="89"/>
      <c r="E1794" s="89"/>
    </row>
    <row r="1795" spans="1:5" x14ac:dyDescent="0.25">
      <c r="A1795" s="10"/>
      <c r="B1795" s="10"/>
      <c r="C1795" s="87"/>
      <c r="D1795" s="89"/>
      <c r="E1795" s="89"/>
    </row>
    <row r="1796" spans="1:5" x14ac:dyDescent="0.25">
      <c r="A1796" s="10"/>
      <c r="B1796" s="10"/>
      <c r="C1796" s="87"/>
      <c r="D1796" s="89"/>
      <c r="E1796" s="89"/>
    </row>
    <row r="1797" spans="1:5" x14ac:dyDescent="0.25">
      <c r="A1797" s="10"/>
      <c r="B1797" s="10"/>
      <c r="C1797" s="87"/>
      <c r="D1797" s="89"/>
      <c r="E1797" s="89"/>
    </row>
    <row r="1798" spans="1:5" x14ac:dyDescent="0.25">
      <c r="A1798" s="10"/>
      <c r="B1798" s="10"/>
      <c r="C1798" s="87"/>
      <c r="D1798" s="89"/>
      <c r="E1798" s="89"/>
    </row>
    <row r="1799" spans="1:5" x14ac:dyDescent="0.25">
      <c r="A1799" s="10"/>
      <c r="B1799" s="10"/>
      <c r="C1799" s="87"/>
      <c r="D1799" s="89"/>
      <c r="E1799" s="89"/>
    </row>
    <row r="1800" spans="1:5" x14ac:dyDescent="0.25">
      <c r="A1800" s="10"/>
      <c r="B1800" s="10"/>
      <c r="C1800" s="87"/>
      <c r="D1800" s="89"/>
      <c r="E1800" s="89"/>
    </row>
    <row r="1801" spans="1:5" x14ac:dyDescent="0.25">
      <c r="A1801" s="10"/>
      <c r="B1801" s="10"/>
      <c r="C1801" s="87"/>
      <c r="D1801" s="89"/>
      <c r="E1801" s="89"/>
    </row>
    <row r="1802" spans="1:5" x14ac:dyDescent="0.25">
      <c r="A1802" s="10"/>
      <c r="B1802" s="10"/>
      <c r="C1802" s="87"/>
      <c r="D1802" s="89"/>
      <c r="E1802" s="89"/>
    </row>
    <row r="1803" spans="1:5" x14ac:dyDescent="0.25">
      <c r="A1803" s="10"/>
      <c r="B1803" s="10"/>
      <c r="C1803" s="87"/>
      <c r="D1803" s="89"/>
      <c r="E1803" s="89"/>
    </row>
    <row r="1804" spans="1:5" x14ac:dyDescent="0.25">
      <c r="A1804" s="10"/>
      <c r="B1804" s="10"/>
      <c r="C1804" s="87"/>
      <c r="D1804" s="89"/>
      <c r="E1804" s="89"/>
    </row>
    <row r="1805" spans="1:5" x14ac:dyDescent="0.25">
      <c r="A1805" s="10"/>
      <c r="B1805" s="10"/>
      <c r="C1805" s="87"/>
      <c r="D1805" s="89"/>
      <c r="E1805" s="89"/>
    </row>
    <row r="1806" spans="1:5" x14ac:dyDescent="0.25">
      <c r="A1806" s="10"/>
      <c r="B1806" s="10"/>
      <c r="C1806" s="87"/>
      <c r="D1806" s="89"/>
      <c r="E1806" s="89"/>
    </row>
    <row r="1807" spans="1:5" x14ac:dyDescent="0.25">
      <c r="A1807" s="10"/>
      <c r="B1807" s="10"/>
      <c r="C1807" s="87"/>
      <c r="D1807" s="89"/>
      <c r="E1807" s="89"/>
    </row>
    <row r="1808" spans="1:5" x14ac:dyDescent="0.25">
      <c r="A1808" s="10"/>
      <c r="B1808" s="10"/>
      <c r="C1808" s="87"/>
      <c r="D1808" s="89"/>
      <c r="E1808" s="89"/>
    </row>
    <row r="1809" spans="1:5" x14ac:dyDescent="0.25">
      <c r="A1809" s="10"/>
      <c r="B1809" s="10"/>
      <c r="C1809" s="87"/>
      <c r="D1809" s="89"/>
      <c r="E1809" s="89"/>
    </row>
    <row r="1810" spans="1:5" x14ac:dyDescent="0.25">
      <c r="A1810" s="10"/>
      <c r="B1810" s="10"/>
      <c r="C1810" s="87"/>
      <c r="D1810" s="89"/>
      <c r="E1810" s="89"/>
    </row>
    <row r="1811" spans="1:5" x14ac:dyDescent="0.25">
      <c r="A1811" s="10"/>
      <c r="B1811" s="10"/>
      <c r="C1811" s="87"/>
      <c r="D1811" s="89"/>
      <c r="E1811" s="89"/>
    </row>
    <row r="1812" spans="1:5" x14ac:dyDescent="0.25">
      <c r="A1812" s="10"/>
      <c r="B1812" s="10"/>
      <c r="C1812" s="87"/>
      <c r="D1812" s="89"/>
      <c r="E1812" s="89"/>
    </row>
    <row r="1813" spans="1:5" x14ac:dyDescent="0.25">
      <c r="A1813" s="10"/>
      <c r="B1813" s="10"/>
      <c r="C1813" s="87"/>
      <c r="D1813" s="89"/>
      <c r="E1813" s="89"/>
    </row>
    <row r="1814" spans="1:5" x14ac:dyDescent="0.25">
      <c r="A1814" s="10"/>
      <c r="B1814" s="10"/>
      <c r="C1814" s="87"/>
      <c r="D1814" s="89"/>
      <c r="E1814" s="89"/>
    </row>
    <row r="1815" spans="1:5" x14ac:dyDescent="0.25">
      <c r="A1815" s="10"/>
      <c r="B1815" s="10"/>
      <c r="C1815" s="87"/>
      <c r="D1815" s="89"/>
      <c r="E1815" s="89"/>
    </row>
    <row r="1816" spans="1:5" x14ac:dyDescent="0.25">
      <c r="A1816" s="10"/>
      <c r="B1816" s="10"/>
      <c r="C1816" s="87"/>
      <c r="D1816" s="89"/>
      <c r="E1816" s="89"/>
    </row>
    <row r="1817" spans="1:5" x14ac:dyDescent="0.25">
      <c r="A1817" s="10"/>
      <c r="B1817" s="10"/>
      <c r="C1817" s="87"/>
      <c r="D1817" s="89"/>
      <c r="E1817" s="89"/>
    </row>
    <row r="1818" spans="1:5" x14ac:dyDescent="0.25">
      <c r="A1818" s="10"/>
      <c r="B1818" s="10"/>
      <c r="C1818" s="87"/>
      <c r="D1818" s="89"/>
      <c r="E1818" s="89"/>
    </row>
    <row r="1819" spans="1:5" x14ac:dyDescent="0.25">
      <c r="A1819" s="10"/>
      <c r="B1819" s="10"/>
      <c r="C1819" s="87"/>
      <c r="D1819" s="89"/>
      <c r="E1819" s="89"/>
    </row>
    <row r="1820" spans="1:5" x14ac:dyDescent="0.25">
      <c r="A1820" s="10"/>
      <c r="B1820" s="10"/>
      <c r="C1820" s="87"/>
      <c r="D1820" s="89"/>
      <c r="E1820" s="89"/>
    </row>
    <row r="1821" spans="1:5" x14ac:dyDescent="0.25">
      <c r="A1821" s="10"/>
      <c r="B1821" s="10"/>
      <c r="C1821" s="87"/>
      <c r="D1821" s="89"/>
      <c r="E1821" s="89"/>
    </row>
    <row r="1822" spans="1:5" x14ac:dyDescent="0.25">
      <c r="A1822" s="10"/>
      <c r="B1822" s="10"/>
      <c r="C1822" s="87"/>
      <c r="D1822" s="89"/>
      <c r="E1822" s="89"/>
    </row>
    <row r="1823" spans="1:5" x14ac:dyDescent="0.25">
      <c r="A1823" s="10"/>
      <c r="B1823" s="10"/>
      <c r="C1823" s="87"/>
      <c r="D1823" s="89"/>
      <c r="E1823" s="89"/>
    </row>
    <row r="1824" spans="1:5" x14ac:dyDescent="0.25">
      <c r="A1824" s="10"/>
      <c r="B1824" s="10"/>
      <c r="C1824" s="87"/>
      <c r="D1824" s="89"/>
      <c r="E1824" s="89"/>
    </row>
    <row r="1825" spans="1:5" x14ac:dyDescent="0.25">
      <c r="A1825" s="10"/>
      <c r="B1825" s="10"/>
      <c r="C1825" s="87"/>
      <c r="D1825" s="89"/>
      <c r="E1825" s="89"/>
    </row>
    <row r="1826" spans="1:5" x14ac:dyDescent="0.25">
      <c r="A1826" s="10"/>
      <c r="B1826" s="10"/>
      <c r="C1826" s="87"/>
      <c r="D1826" s="89"/>
      <c r="E1826" s="89"/>
    </row>
    <row r="1827" spans="1:5" x14ac:dyDescent="0.25">
      <c r="A1827" s="10"/>
      <c r="B1827" s="10"/>
      <c r="C1827" s="87"/>
      <c r="D1827" s="89"/>
      <c r="E1827" s="89"/>
    </row>
    <row r="1828" spans="1:5" x14ac:dyDescent="0.25">
      <c r="A1828" s="10"/>
      <c r="B1828" s="10"/>
      <c r="C1828" s="87"/>
      <c r="D1828" s="89"/>
      <c r="E1828" s="89"/>
    </row>
    <row r="1829" spans="1:5" x14ac:dyDescent="0.25">
      <c r="A1829" s="10"/>
      <c r="B1829" s="10"/>
      <c r="C1829" s="87"/>
      <c r="D1829" s="89"/>
      <c r="E1829" s="89"/>
    </row>
    <row r="1830" spans="1:5" x14ac:dyDescent="0.25">
      <c r="A1830" s="10"/>
      <c r="B1830" s="10"/>
      <c r="C1830" s="87"/>
      <c r="D1830" s="89"/>
      <c r="E1830" s="89"/>
    </row>
    <row r="1831" spans="1:5" x14ac:dyDescent="0.25">
      <c r="A1831" s="10"/>
      <c r="B1831" s="10"/>
      <c r="C1831" s="87"/>
      <c r="D1831" s="89"/>
      <c r="E1831" s="89"/>
    </row>
    <row r="1832" spans="1:5" x14ac:dyDescent="0.25">
      <c r="A1832" s="10"/>
      <c r="B1832" s="10"/>
      <c r="C1832" s="87"/>
      <c r="D1832" s="89"/>
      <c r="E1832" s="89"/>
    </row>
    <row r="1833" spans="1:5" x14ac:dyDescent="0.25">
      <c r="A1833" s="10"/>
      <c r="B1833" s="10"/>
      <c r="C1833" s="87"/>
      <c r="D1833" s="89"/>
      <c r="E1833" s="89"/>
    </row>
    <row r="1834" spans="1:5" x14ac:dyDescent="0.25">
      <c r="A1834" s="10"/>
      <c r="B1834" s="10"/>
      <c r="C1834" s="87"/>
      <c r="D1834" s="89"/>
      <c r="E1834" s="89"/>
    </row>
    <row r="1835" spans="1:5" x14ac:dyDescent="0.25">
      <c r="A1835" s="10"/>
      <c r="B1835" s="10"/>
      <c r="C1835" s="87"/>
      <c r="D1835" s="89"/>
      <c r="E1835" s="89"/>
    </row>
    <row r="1836" spans="1:5" x14ac:dyDescent="0.25">
      <c r="A1836" s="10"/>
      <c r="B1836" s="10"/>
      <c r="C1836" s="87"/>
      <c r="D1836" s="89"/>
      <c r="E1836" s="89"/>
    </row>
    <row r="1837" spans="1:5" x14ac:dyDescent="0.25">
      <c r="A1837" s="10"/>
      <c r="B1837" s="10"/>
      <c r="C1837" s="87"/>
      <c r="D1837" s="89"/>
      <c r="E1837" s="89"/>
    </row>
    <row r="1838" spans="1:5" x14ac:dyDescent="0.25">
      <c r="A1838" s="10"/>
      <c r="B1838" s="10"/>
      <c r="C1838" s="87"/>
      <c r="D1838" s="89"/>
      <c r="E1838" s="89"/>
    </row>
    <row r="1839" spans="1:5" x14ac:dyDescent="0.25">
      <c r="A1839" s="10"/>
      <c r="B1839" s="10"/>
      <c r="C1839" s="87"/>
      <c r="D1839" s="89"/>
      <c r="E1839" s="89"/>
    </row>
    <row r="1840" spans="1:5" x14ac:dyDescent="0.25">
      <c r="A1840" s="10"/>
      <c r="B1840" s="10"/>
      <c r="C1840" s="87"/>
      <c r="D1840" s="89"/>
      <c r="E1840" s="89"/>
    </row>
    <row r="1841" spans="1:5" x14ac:dyDescent="0.25">
      <c r="A1841" s="10"/>
      <c r="B1841" s="10"/>
      <c r="C1841" s="87"/>
      <c r="D1841" s="89"/>
      <c r="E1841" s="89"/>
    </row>
    <row r="1842" spans="1:5" x14ac:dyDescent="0.25">
      <c r="A1842" s="10"/>
      <c r="B1842" s="10"/>
      <c r="C1842" s="87"/>
      <c r="D1842" s="89"/>
      <c r="E1842" s="89"/>
    </row>
    <row r="1843" spans="1:5" x14ac:dyDescent="0.25">
      <c r="A1843" s="10"/>
      <c r="B1843" s="10"/>
      <c r="C1843" s="87"/>
      <c r="D1843" s="89"/>
      <c r="E1843" s="89"/>
    </row>
    <row r="1844" spans="1:5" x14ac:dyDescent="0.25">
      <c r="A1844" s="10"/>
      <c r="B1844" s="10"/>
      <c r="C1844" s="87"/>
      <c r="D1844" s="89"/>
      <c r="E1844" s="89"/>
    </row>
    <row r="1845" spans="1:5" x14ac:dyDescent="0.25">
      <c r="A1845" s="10"/>
      <c r="B1845" s="10"/>
      <c r="C1845" s="87"/>
      <c r="D1845" s="89"/>
      <c r="E1845" s="89"/>
    </row>
    <row r="1846" spans="1:5" x14ac:dyDescent="0.25">
      <c r="A1846" s="10"/>
      <c r="B1846" s="10"/>
      <c r="C1846" s="87"/>
      <c r="D1846" s="89"/>
      <c r="E1846" s="89"/>
    </row>
    <row r="1847" spans="1:5" x14ac:dyDescent="0.25">
      <c r="A1847" s="10"/>
      <c r="B1847" s="10"/>
      <c r="C1847" s="87"/>
      <c r="D1847" s="89"/>
      <c r="E1847" s="89"/>
    </row>
    <row r="1848" spans="1:5" x14ac:dyDescent="0.25">
      <c r="A1848" s="10"/>
      <c r="B1848" s="10"/>
      <c r="C1848" s="87"/>
      <c r="D1848" s="89"/>
      <c r="E1848" s="89"/>
    </row>
    <row r="1849" spans="1:5" x14ac:dyDescent="0.25">
      <c r="A1849" s="10"/>
      <c r="B1849" s="10"/>
      <c r="C1849" s="87"/>
      <c r="D1849" s="89"/>
      <c r="E1849" s="89"/>
    </row>
    <row r="1850" spans="1:5" x14ac:dyDescent="0.25">
      <c r="A1850" s="10"/>
      <c r="B1850" s="10"/>
      <c r="C1850" s="87"/>
      <c r="D1850" s="89"/>
      <c r="E1850" s="89"/>
    </row>
    <row r="1851" spans="1:5" x14ac:dyDescent="0.25">
      <c r="A1851" s="10"/>
      <c r="B1851" s="10"/>
      <c r="C1851" s="87"/>
      <c r="D1851" s="89"/>
      <c r="E1851" s="89"/>
    </row>
    <row r="1852" spans="1:5" x14ac:dyDescent="0.25">
      <c r="A1852" s="10"/>
      <c r="B1852" s="10"/>
      <c r="C1852" s="87"/>
      <c r="D1852" s="89"/>
      <c r="E1852" s="89"/>
    </row>
    <row r="1853" spans="1:5" x14ac:dyDescent="0.25">
      <c r="A1853" s="10"/>
      <c r="B1853" s="10"/>
      <c r="C1853" s="87"/>
      <c r="D1853" s="89"/>
      <c r="E1853" s="89"/>
    </row>
    <row r="1854" spans="1:5" x14ac:dyDescent="0.25">
      <c r="A1854" s="10"/>
      <c r="B1854" s="10"/>
      <c r="C1854" s="87"/>
      <c r="D1854" s="89"/>
      <c r="E1854" s="89"/>
    </row>
    <row r="1855" spans="1:5" x14ac:dyDescent="0.25">
      <c r="A1855" s="10"/>
      <c r="B1855" s="10"/>
      <c r="C1855" s="87"/>
      <c r="D1855" s="89"/>
      <c r="E1855" s="89"/>
    </row>
    <row r="1856" spans="1:5" x14ac:dyDescent="0.25">
      <c r="A1856" s="10"/>
      <c r="B1856" s="10"/>
      <c r="C1856" s="87"/>
      <c r="D1856" s="89"/>
      <c r="E1856" s="89"/>
    </row>
    <row r="1857" spans="1:5" x14ac:dyDescent="0.25">
      <c r="A1857" s="10"/>
      <c r="B1857" s="10"/>
      <c r="C1857" s="87"/>
      <c r="D1857" s="89"/>
      <c r="E1857" s="89"/>
    </row>
    <row r="1858" spans="1:5" x14ac:dyDescent="0.25">
      <c r="A1858" s="10"/>
      <c r="B1858" s="10"/>
      <c r="C1858" s="87"/>
      <c r="D1858" s="89"/>
      <c r="E1858" s="89"/>
    </row>
    <row r="1859" spans="1:5" x14ac:dyDescent="0.25">
      <c r="A1859" s="10"/>
      <c r="B1859" s="10"/>
      <c r="C1859" s="87"/>
      <c r="D1859" s="89"/>
      <c r="E1859" s="89"/>
    </row>
    <row r="1860" spans="1:5" x14ac:dyDescent="0.25">
      <c r="A1860" s="10"/>
      <c r="B1860" s="10"/>
      <c r="C1860" s="87"/>
      <c r="D1860" s="89"/>
      <c r="E1860" s="89"/>
    </row>
    <row r="1861" spans="1:5" x14ac:dyDescent="0.25">
      <c r="A1861" s="10"/>
      <c r="B1861" s="10"/>
      <c r="C1861" s="87"/>
      <c r="D1861" s="89"/>
      <c r="E1861" s="89"/>
    </row>
    <row r="1862" spans="1:5" x14ac:dyDescent="0.25">
      <c r="A1862" s="10"/>
      <c r="B1862" s="10"/>
      <c r="C1862" s="87"/>
      <c r="D1862" s="89"/>
      <c r="E1862" s="89"/>
    </row>
    <row r="1863" spans="1:5" x14ac:dyDescent="0.25">
      <c r="A1863" s="10"/>
      <c r="B1863" s="10"/>
      <c r="C1863" s="87"/>
      <c r="D1863" s="89"/>
      <c r="E1863" s="89"/>
    </row>
    <row r="1864" spans="1:5" x14ac:dyDescent="0.25">
      <c r="A1864" s="10"/>
      <c r="B1864" s="10"/>
      <c r="C1864" s="87"/>
      <c r="D1864" s="89"/>
      <c r="E1864" s="89"/>
    </row>
    <row r="1865" spans="1:5" x14ac:dyDescent="0.25">
      <c r="A1865" s="10"/>
      <c r="B1865" s="10"/>
      <c r="C1865" s="87"/>
      <c r="D1865" s="89"/>
      <c r="E1865" s="89"/>
    </row>
    <row r="1866" spans="1:5" x14ac:dyDescent="0.25">
      <c r="A1866" s="10"/>
      <c r="B1866" s="10"/>
      <c r="C1866" s="87"/>
      <c r="D1866" s="89"/>
      <c r="E1866" s="89"/>
    </row>
    <row r="1867" spans="1:5" x14ac:dyDescent="0.25">
      <c r="A1867" s="10"/>
      <c r="B1867" s="10"/>
      <c r="C1867" s="87"/>
      <c r="D1867" s="89"/>
      <c r="E1867" s="89"/>
    </row>
    <row r="1868" spans="1:5" x14ac:dyDescent="0.25">
      <c r="A1868" s="10"/>
      <c r="B1868" s="10"/>
      <c r="C1868" s="87"/>
      <c r="D1868" s="89"/>
      <c r="E1868" s="89"/>
    </row>
    <row r="1869" spans="1:5" x14ac:dyDescent="0.25">
      <c r="A1869" s="10"/>
      <c r="B1869" s="10"/>
      <c r="C1869" s="87"/>
      <c r="D1869" s="89"/>
      <c r="E1869" s="89"/>
    </row>
    <row r="1870" spans="1:5" x14ac:dyDescent="0.25">
      <c r="A1870" s="10"/>
      <c r="B1870" s="10"/>
      <c r="C1870" s="87"/>
      <c r="D1870" s="89"/>
      <c r="E1870" s="89"/>
    </row>
    <row r="1871" spans="1:5" x14ac:dyDescent="0.25">
      <c r="A1871" s="10"/>
      <c r="B1871" s="10"/>
      <c r="C1871" s="87"/>
      <c r="D1871" s="89"/>
      <c r="E1871" s="89"/>
    </row>
    <row r="1872" spans="1:5" x14ac:dyDescent="0.25">
      <c r="A1872" s="10"/>
      <c r="B1872" s="10"/>
      <c r="C1872" s="87"/>
      <c r="D1872" s="89"/>
      <c r="E1872" s="89"/>
    </row>
    <row r="1873" spans="1:5" x14ac:dyDescent="0.25">
      <c r="A1873" s="10"/>
      <c r="B1873" s="10"/>
      <c r="C1873" s="87"/>
      <c r="D1873" s="89"/>
      <c r="E1873" s="89"/>
    </row>
    <row r="1874" spans="1:5" x14ac:dyDescent="0.25">
      <c r="A1874" s="10"/>
      <c r="B1874" s="10"/>
      <c r="C1874" s="87"/>
      <c r="D1874" s="89"/>
      <c r="E1874" s="89"/>
    </row>
    <row r="1875" spans="1:5" x14ac:dyDescent="0.25">
      <c r="A1875" s="10"/>
      <c r="B1875" s="10"/>
      <c r="C1875" s="87"/>
      <c r="D1875" s="89"/>
      <c r="E1875" s="89"/>
    </row>
    <row r="1876" spans="1:5" x14ac:dyDescent="0.25">
      <c r="A1876" s="10"/>
      <c r="B1876" s="10"/>
      <c r="C1876" s="87"/>
      <c r="D1876" s="89"/>
      <c r="E1876" s="89"/>
    </row>
    <row r="1877" spans="1:5" x14ac:dyDescent="0.25">
      <c r="A1877" s="10"/>
      <c r="B1877" s="10"/>
      <c r="C1877" s="87"/>
      <c r="D1877" s="89"/>
      <c r="E1877" s="89"/>
    </row>
    <row r="1878" spans="1:5" x14ac:dyDescent="0.25">
      <c r="A1878" s="10"/>
      <c r="B1878" s="10"/>
      <c r="C1878" s="87"/>
      <c r="D1878" s="89"/>
      <c r="E1878" s="89"/>
    </row>
    <row r="1879" spans="1:5" x14ac:dyDescent="0.25">
      <c r="A1879" s="10"/>
      <c r="B1879" s="10"/>
      <c r="C1879" s="87"/>
      <c r="D1879" s="89"/>
      <c r="E1879" s="89"/>
    </row>
    <row r="1880" spans="1:5" x14ac:dyDescent="0.25">
      <c r="A1880" s="10"/>
      <c r="B1880" s="10"/>
      <c r="C1880" s="87"/>
      <c r="D1880" s="89"/>
      <c r="E1880" s="89"/>
    </row>
    <row r="1881" spans="1:5" x14ac:dyDescent="0.25">
      <c r="A1881" s="10"/>
      <c r="B1881" s="10"/>
      <c r="C1881" s="87"/>
      <c r="D1881" s="89"/>
      <c r="E1881" s="89"/>
    </row>
    <row r="1882" spans="1:5" x14ac:dyDescent="0.25">
      <c r="A1882" s="10"/>
      <c r="B1882" s="10"/>
      <c r="C1882" s="87"/>
      <c r="D1882" s="89"/>
      <c r="E1882" s="89"/>
    </row>
    <row r="1883" spans="1:5" x14ac:dyDescent="0.25">
      <c r="A1883" s="10"/>
      <c r="B1883" s="10"/>
      <c r="C1883" s="87"/>
      <c r="D1883" s="89"/>
      <c r="E1883" s="89"/>
    </row>
    <row r="1884" spans="1:5" x14ac:dyDescent="0.25">
      <c r="A1884" s="10"/>
      <c r="B1884" s="10"/>
      <c r="C1884" s="87"/>
      <c r="D1884" s="89"/>
      <c r="E1884" s="89"/>
    </row>
    <row r="1885" spans="1:5" x14ac:dyDescent="0.25">
      <c r="A1885" s="10"/>
      <c r="B1885" s="10"/>
      <c r="C1885" s="87"/>
      <c r="D1885" s="89"/>
      <c r="E1885" s="89"/>
    </row>
    <row r="1886" spans="1:5" x14ac:dyDescent="0.25">
      <c r="A1886" s="10"/>
      <c r="B1886" s="10"/>
      <c r="C1886" s="87"/>
      <c r="D1886" s="89"/>
      <c r="E1886" s="89"/>
    </row>
    <row r="1887" spans="1:5" x14ac:dyDescent="0.25">
      <c r="A1887" s="10"/>
      <c r="B1887" s="10"/>
      <c r="C1887" s="87"/>
      <c r="D1887" s="89"/>
      <c r="E1887" s="89"/>
    </row>
    <row r="1888" spans="1:5" x14ac:dyDescent="0.25">
      <c r="A1888" s="10"/>
      <c r="B1888" s="10"/>
      <c r="C1888" s="87"/>
      <c r="D1888" s="89"/>
      <c r="E1888" s="89"/>
    </row>
    <row r="1889" spans="1:5" x14ac:dyDescent="0.25">
      <c r="A1889" s="10"/>
      <c r="B1889" s="10"/>
      <c r="C1889" s="87"/>
      <c r="D1889" s="89"/>
      <c r="E1889" s="89"/>
    </row>
    <row r="1890" spans="1:5" x14ac:dyDescent="0.25">
      <c r="A1890" s="10"/>
      <c r="B1890" s="10"/>
      <c r="C1890" s="87"/>
      <c r="D1890" s="89"/>
      <c r="E1890" s="89"/>
    </row>
    <row r="1891" spans="1:5" x14ac:dyDescent="0.25">
      <c r="A1891" s="10"/>
      <c r="B1891" s="10"/>
      <c r="C1891" s="87"/>
      <c r="D1891" s="89"/>
      <c r="E1891" s="89"/>
    </row>
    <row r="1892" spans="1:5" x14ac:dyDescent="0.25">
      <c r="A1892" s="10"/>
      <c r="B1892" s="10"/>
      <c r="C1892" s="87"/>
      <c r="D1892" s="89"/>
      <c r="E1892" s="89"/>
    </row>
    <row r="1893" spans="1:5" x14ac:dyDescent="0.25">
      <c r="A1893" s="10"/>
      <c r="B1893" s="10"/>
      <c r="C1893" s="87"/>
      <c r="D1893" s="89"/>
      <c r="E1893" s="89"/>
    </row>
    <row r="1894" spans="1:5" x14ac:dyDescent="0.25">
      <c r="A1894" s="10"/>
      <c r="B1894" s="10"/>
      <c r="C1894" s="87"/>
      <c r="D1894" s="89"/>
      <c r="E1894" s="89"/>
    </row>
    <row r="1895" spans="1:5" x14ac:dyDescent="0.25">
      <c r="A1895" s="10"/>
      <c r="B1895" s="10"/>
      <c r="C1895" s="87"/>
      <c r="D1895" s="89"/>
      <c r="E1895" s="89"/>
    </row>
    <row r="1896" spans="1:5" x14ac:dyDescent="0.25">
      <c r="A1896" s="10"/>
      <c r="B1896" s="10"/>
      <c r="C1896" s="87"/>
      <c r="D1896" s="89"/>
      <c r="E1896" s="89"/>
    </row>
    <row r="1897" spans="1:5" x14ac:dyDescent="0.25">
      <c r="A1897" s="10"/>
      <c r="B1897" s="10"/>
      <c r="C1897" s="87"/>
      <c r="D1897" s="89"/>
      <c r="E1897" s="89"/>
    </row>
    <row r="1898" spans="1:5" x14ac:dyDescent="0.25">
      <c r="A1898" s="10"/>
      <c r="B1898" s="10"/>
      <c r="C1898" s="87"/>
      <c r="D1898" s="89"/>
      <c r="E1898" s="89"/>
    </row>
    <row r="1899" spans="1:5" x14ac:dyDescent="0.25">
      <c r="A1899" s="10"/>
      <c r="B1899" s="10"/>
      <c r="C1899" s="87"/>
      <c r="D1899" s="89"/>
      <c r="E1899" s="89"/>
    </row>
    <row r="1900" spans="1:5" x14ac:dyDescent="0.25">
      <c r="A1900" s="10"/>
      <c r="B1900" s="10"/>
      <c r="C1900" s="87"/>
      <c r="D1900" s="89"/>
      <c r="E1900" s="89"/>
    </row>
    <row r="1901" spans="1:5" x14ac:dyDescent="0.25">
      <c r="A1901" s="10"/>
      <c r="B1901" s="10"/>
      <c r="C1901" s="87"/>
      <c r="D1901" s="89"/>
      <c r="E1901" s="89"/>
    </row>
    <row r="1902" spans="1:5" x14ac:dyDescent="0.25">
      <c r="A1902" s="10"/>
      <c r="B1902" s="10"/>
      <c r="C1902" s="87"/>
      <c r="D1902" s="89"/>
      <c r="E1902" s="89"/>
    </row>
    <row r="1903" spans="1:5" x14ac:dyDescent="0.25">
      <c r="A1903" s="10"/>
      <c r="B1903" s="10"/>
      <c r="C1903" s="87"/>
      <c r="D1903" s="89"/>
      <c r="E1903" s="89"/>
    </row>
    <row r="1904" spans="1:5" x14ac:dyDescent="0.25">
      <c r="A1904" s="10"/>
      <c r="B1904" s="10"/>
      <c r="C1904" s="87"/>
      <c r="D1904" s="89"/>
      <c r="E1904" s="89"/>
    </row>
    <row r="1905" spans="1:5" x14ac:dyDescent="0.25">
      <c r="A1905" s="10"/>
      <c r="B1905" s="10"/>
      <c r="C1905" s="87"/>
      <c r="D1905" s="89"/>
      <c r="E1905" s="89"/>
    </row>
    <row r="1906" spans="1:5" x14ac:dyDescent="0.25">
      <c r="A1906" s="10"/>
      <c r="B1906" s="10"/>
      <c r="C1906" s="87"/>
      <c r="D1906" s="89"/>
      <c r="E1906" s="89"/>
    </row>
    <row r="1907" spans="1:5" x14ac:dyDescent="0.25">
      <c r="A1907" s="10"/>
      <c r="B1907" s="10"/>
      <c r="C1907" s="87"/>
      <c r="D1907" s="89"/>
      <c r="E1907" s="89"/>
    </row>
    <row r="1908" spans="1:5" x14ac:dyDescent="0.25">
      <c r="A1908" s="10"/>
      <c r="B1908" s="10"/>
      <c r="C1908" s="87"/>
      <c r="D1908" s="89"/>
      <c r="E1908" s="89"/>
    </row>
    <row r="1909" spans="1:5" x14ac:dyDescent="0.25">
      <c r="A1909" s="10"/>
      <c r="B1909" s="10"/>
      <c r="C1909" s="87"/>
      <c r="D1909" s="89"/>
      <c r="E1909" s="89"/>
    </row>
    <row r="1910" spans="1:5" x14ac:dyDescent="0.25">
      <c r="A1910" s="10"/>
      <c r="B1910" s="10"/>
      <c r="C1910" s="87"/>
      <c r="D1910" s="89"/>
      <c r="E1910" s="89"/>
    </row>
    <row r="1911" spans="1:5" x14ac:dyDescent="0.25">
      <c r="A1911" s="10"/>
      <c r="B1911" s="10"/>
      <c r="C1911" s="87"/>
      <c r="D1911" s="89"/>
      <c r="E1911" s="89"/>
    </row>
    <row r="1912" spans="1:5" x14ac:dyDescent="0.25">
      <c r="A1912" s="10"/>
      <c r="B1912" s="10"/>
      <c r="C1912" s="87"/>
      <c r="D1912" s="89"/>
      <c r="E1912" s="89"/>
    </row>
    <row r="1913" spans="1:5" x14ac:dyDescent="0.25">
      <c r="A1913" s="10"/>
      <c r="B1913" s="10"/>
      <c r="C1913" s="87"/>
      <c r="D1913" s="89"/>
      <c r="E1913" s="89"/>
    </row>
    <row r="1914" spans="1:5" x14ac:dyDescent="0.25">
      <c r="A1914" s="10"/>
      <c r="B1914" s="10"/>
      <c r="C1914" s="87"/>
      <c r="D1914" s="89"/>
      <c r="E1914" s="89"/>
    </row>
    <row r="1915" spans="1:5" x14ac:dyDescent="0.25">
      <c r="A1915" s="10"/>
      <c r="B1915" s="10"/>
      <c r="C1915" s="87"/>
      <c r="D1915" s="89"/>
      <c r="E1915" s="89"/>
    </row>
    <row r="1916" spans="1:5" x14ac:dyDescent="0.25">
      <c r="A1916" s="10"/>
      <c r="B1916" s="10"/>
      <c r="C1916" s="87"/>
      <c r="D1916" s="89"/>
      <c r="E1916" s="89"/>
    </row>
    <row r="1917" spans="1:5" x14ac:dyDescent="0.25">
      <c r="A1917" s="10"/>
      <c r="B1917" s="10"/>
      <c r="C1917" s="87"/>
      <c r="D1917" s="89"/>
      <c r="E1917" s="89"/>
    </row>
    <row r="1918" spans="1:5" x14ac:dyDescent="0.25">
      <c r="A1918" s="10"/>
      <c r="B1918" s="10"/>
      <c r="C1918" s="87"/>
      <c r="D1918" s="89"/>
      <c r="E1918" s="89"/>
    </row>
    <row r="1919" spans="1:5" x14ac:dyDescent="0.25">
      <c r="A1919" s="10"/>
      <c r="B1919" s="10"/>
      <c r="C1919" s="87"/>
      <c r="D1919" s="89"/>
      <c r="E1919" s="89"/>
    </row>
    <row r="1920" spans="1:5" x14ac:dyDescent="0.25">
      <c r="A1920" s="10"/>
      <c r="B1920" s="10"/>
      <c r="C1920" s="87"/>
      <c r="D1920" s="89"/>
      <c r="E1920" s="89"/>
    </row>
    <row r="1921" spans="1:5" x14ac:dyDescent="0.25">
      <c r="A1921" s="10"/>
      <c r="B1921" s="10"/>
      <c r="C1921" s="87"/>
      <c r="D1921" s="89"/>
      <c r="E1921" s="89"/>
    </row>
    <row r="1922" spans="1:5" x14ac:dyDescent="0.25">
      <c r="A1922" s="10"/>
      <c r="B1922" s="10"/>
      <c r="C1922" s="87"/>
      <c r="D1922" s="89"/>
      <c r="E1922" s="89"/>
    </row>
    <row r="1923" spans="1:5" x14ac:dyDescent="0.25">
      <c r="A1923" s="10"/>
      <c r="B1923" s="10"/>
      <c r="C1923" s="87"/>
      <c r="D1923" s="89"/>
      <c r="E1923" s="89"/>
    </row>
    <row r="1924" spans="1:5" x14ac:dyDescent="0.25">
      <c r="A1924" s="10"/>
      <c r="B1924" s="10"/>
      <c r="C1924" s="87"/>
      <c r="D1924" s="89"/>
      <c r="E1924" s="89"/>
    </row>
    <row r="1925" spans="1:5" x14ac:dyDescent="0.25">
      <c r="A1925" s="10"/>
      <c r="B1925" s="10"/>
      <c r="C1925" s="87"/>
      <c r="D1925" s="89"/>
      <c r="E1925" s="89"/>
    </row>
    <row r="1926" spans="1:5" x14ac:dyDescent="0.25">
      <c r="A1926" s="10"/>
      <c r="B1926" s="10"/>
      <c r="C1926" s="87"/>
      <c r="D1926" s="89"/>
      <c r="E1926" s="89"/>
    </row>
    <row r="1927" spans="1:5" x14ac:dyDescent="0.25">
      <c r="A1927" s="10"/>
      <c r="B1927" s="10"/>
      <c r="C1927" s="87"/>
      <c r="D1927" s="89"/>
      <c r="E1927" s="89"/>
    </row>
    <row r="1928" spans="1:5" x14ac:dyDescent="0.25">
      <c r="A1928" s="10"/>
      <c r="B1928" s="10"/>
      <c r="C1928" s="87"/>
      <c r="D1928" s="89"/>
      <c r="E1928" s="89"/>
    </row>
    <row r="1929" spans="1:5" x14ac:dyDescent="0.25">
      <c r="A1929" s="10"/>
      <c r="B1929" s="10"/>
      <c r="C1929" s="87"/>
      <c r="D1929" s="89"/>
      <c r="E1929" s="89"/>
    </row>
    <row r="1930" spans="1:5" x14ac:dyDescent="0.25">
      <c r="A1930" s="10"/>
      <c r="B1930" s="10"/>
      <c r="C1930" s="87"/>
      <c r="D1930" s="89"/>
      <c r="E1930" s="89"/>
    </row>
    <row r="1931" spans="1:5" x14ac:dyDescent="0.25">
      <c r="A1931" s="10"/>
      <c r="B1931" s="10"/>
      <c r="C1931" s="87"/>
      <c r="D1931" s="89"/>
      <c r="E1931" s="89"/>
    </row>
    <row r="1932" spans="1:5" x14ac:dyDescent="0.25">
      <c r="A1932" s="10"/>
      <c r="B1932" s="10"/>
      <c r="C1932" s="87"/>
      <c r="D1932" s="89"/>
      <c r="E1932" s="89"/>
    </row>
    <row r="1933" spans="1:5" x14ac:dyDescent="0.25">
      <c r="A1933" s="10"/>
      <c r="B1933" s="10"/>
      <c r="C1933" s="87"/>
      <c r="D1933" s="89"/>
      <c r="E1933" s="89"/>
    </row>
    <row r="1934" spans="1:5" x14ac:dyDescent="0.25">
      <c r="A1934" s="10"/>
      <c r="B1934" s="10"/>
      <c r="C1934" s="87"/>
      <c r="D1934" s="89"/>
      <c r="E1934" s="89"/>
    </row>
    <row r="1935" spans="1:5" x14ac:dyDescent="0.25">
      <c r="A1935" s="10"/>
      <c r="B1935" s="10"/>
      <c r="C1935" s="87"/>
      <c r="D1935" s="89"/>
      <c r="E1935" s="89"/>
    </row>
    <row r="1936" spans="1:5" x14ac:dyDescent="0.25">
      <c r="A1936" s="10"/>
      <c r="B1936" s="10"/>
      <c r="C1936" s="87"/>
      <c r="D1936" s="89"/>
      <c r="E1936" s="89"/>
    </row>
    <row r="1937" spans="1:5" x14ac:dyDescent="0.25">
      <c r="A1937" s="10"/>
      <c r="B1937" s="10"/>
      <c r="C1937" s="87"/>
      <c r="D1937" s="89"/>
      <c r="E1937" s="89"/>
    </row>
    <row r="1938" spans="1:5" x14ac:dyDescent="0.25">
      <c r="A1938" s="10"/>
      <c r="B1938" s="10"/>
      <c r="C1938" s="87"/>
      <c r="D1938" s="89"/>
      <c r="E1938" s="89"/>
    </row>
    <row r="1939" spans="1:5" x14ac:dyDescent="0.25">
      <c r="A1939" s="10"/>
      <c r="B1939" s="10"/>
      <c r="C1939" s="87"/>
      <c r="D1939" s="89"/>
      <c r="E1939" s="89"/>
    </row>
    <row r="1940" spans="1:5" x14ac:dyDescent="0.25">
      <c r="A1940" s="10"/>
      <c r="B1940" s="10"/>
      <c r="C1940" s="87"/>
      <c r="D1940" s="89"/>
      <c r="E1940" s="89"/>
    </row>
    <row r="1941" spans="1:5" x14ac:dyDescent="0.25">
      <c r="A1941" s="10"/>
      <c r="B1941" s="10"/>
      <c r="C1941" s="87"/>
      <c r="D1941" s="89"/>
      <c r="E1941" s="89"/>
    </row>
    <row r="1942" spans="1:5" x14ac:dyDescent="0.25">
      <c r="A1942" s="10"/>
      <c r="B1942" s="10"/>
      <c r="C1942" s="87"/>
      <c r="D1942" s="89"/>
      <c r="E1942" s="89"/>
    </row>
    <row r="1943" spans="1:5" x14ac:dyDescent="0.25">
      <c r="A1943" s="10"/>
      <c r="B1943" s="10"/>
      <c r="C1943" s="87"/>
      <c r="D1943" s="89"/>
      <c r="E1943" s="89"/>
    </row>
    <row r="1944" spans="1:5" x14ac:dyDescent="0.25">
      <c r="A1944" s="10"/>
      <c r="B1944" s="10"/>
      <c r="C1944" s="87"/>
      <c r="D1944" s="89"/>
      <c r="E1944" s="89"/>
    </row>
    <row r="1945" spans="1:5" x14ac:dyDescent="0.25">
      <c r="A1945" s="10"/>
      <c r="B1945" s="10"/>
      <c r="C1945" s="87"/>
      <c r="D1945" s="89"/>
      <c r="E1945" s="89"/>
    </row>
    <row r="1946" spans="1:5" x14ac:dyDescent="0.25">
      <c r="A1946" s="10"/>
      <c r="B1946" s="10"/>
      <c r="C1946" s="87"/>
      <c r="D1946" s="89"/>
      <c r="E1946" s="89"/>
    </row>
    <row r="1947" spans="1:5" x14ac:dyDescent="0.25">
      <c r="A1947" s="10"/>
      <c r="B1947" s="10"/>
      <c r="C1947" s="87"/>
      <c r="D1947" s="89"/>
      <c r="E1947" s="89"/>
    </row>
    <row r="1948" spans="1:5" x14ac:dyDescent="0.25">
      <c r="A1948" s="10"/>
      <c r="B1948" s="10"/>
      <c r="C1948" s="87"/>
      <c r="D1948" s="89"/>
      <c r="E1948" s="89"/>
    </row>
    <row r="1949" spans="1:5" x14ac:dyDescent="0.25">
      <c r="A1949" s="10"/>
      <c r="B1949" s="10"/>
      <c r="C1949" s="87"/>
      <c r="D1949" s="89"/>
      <c r="E1949" s="89"/>
    </row>
    <row r="1950" spans="1:5" x14ac:dyDescent="0.25">
      <c r="A1950" s="10"/>
      <c r="B1950" s="10"/>
      <c r="C1950" s="87"/>
      <c r="D1950" s="89"/>
      <c r="E1950" s="89"/>
    </row>
    <row r="1951" spans="1:5" x14ac:dyDescent="0.25">
      <c r="A1951" s="10"/>
      <c r="B1951" s="10"/>
      <c r="C1951" s="87"/>
      <c r="D1951" s="89"/>
      <c r="E1951" s="89"/>
    </row>
    <row r="1952" spans="1:5" x14ac:dyDescent="0.25">
      <c r="A1952" s="10"/>
      <c r="B1952" s="10"/>
      <c r="C1952" s="87"/>
      <c r="D1952" s="89"/>
      <c r="E1952" s="89"/>
    </row>
    <row r="1953" spans="1:5" x14ac:dyDescent="0.25">
      <c r="A1953" s="10"/>
      <c r="B1953" s="10"/>
      <c r="C1953" s="87"/>
      <c r="D1953" s="89"/>
      <c r="E1953" s="89"/>
    </row>
    <row r="1954" spans="1:5" x14ac:dyDescent="0.25">
      <c r="A1954" s="10"/>
      <c r="B1954" s="10"/>
      <c r="C1954" s="87"/>
      <c r="D1954" s="89"/>
      <c r="E1954" s="89"/>
    </row>
    <row r="1955" spans="1:5" x14ac:dyDescent="0.25">
      <c r="A1955" s="10"/>
      <c r="B1955" s="10"/>
      <c r="C1955" s="87"/>
      <c r="D1955" s="89"/>
      <c r="E1955" s="89"/>
    </row>
    <row r="1956" spans="1:5" x14ac:dyDescent="0.25">
      <c r="A1956" s="10"/>
      <c r="B1956" s="10"/>
      <c r="C1956" s="87"/>
      <c r="D1956" s="89"/>
      <c r="E1956" s="89"/>
    </row>
    <row r="1957" spans="1:5" x14ac:dyDescent="0.25">
      <c r="A1957" s="10"/>
      <c r="B1957" s="10"/>
      <c r="C1957" s="87"/>
      <c r="D1957" s="89"/>
      <c r="E1957" s="89"/>
    </row>
    <row r="1958" spans="1:5" x14ac:dyDescent="0.25">
      <c r="A1958" s="10"/>
      <c r="B1958" s="10"/>
      <c r="C1958" s="87"/>
      <c r="D1958" s="89"/>
      <c r="E1958" s="89"/>
    </row>
    <row r="1959" spans="1:5" x14ac:dyDescent="0.25">
      <c r="A1959" s="10"/>
      <c r="B1959" s="10"/>
      <c r="C1959" s="87"/>
      <c r="D1959" s="89"/>
      <c r="E1959" s="89"/>
    </row>
    <row r="1960" spans="1:5" x14ac:dyDescent="0.25">
      <c r="A1960" s="10"/>
      <c r="B1960" s="10"/>
      <c r="C1960" s="87"/>
      <c r="D1960" s="89"/>
      <c r="E1960" s="89"/>
    </row>
    <row r="1961" spans="1:5" x14ac:dyDescent="0.25">
      <c r="A1961" s="10"/>
      <c r="B1961" s="10"/>
      <c r="C1961" s="87"/>
      <c r="D1961" s="89"/>
      <c r="E1961" s="89"/>
    </row>
    <row r="1962" spans="1:5" x14ac:dyDescent="0.25">
      <c r="A1962" s="10"/>
      <c r="B1962" s="10"/>
      <c r="C1962" s="87"/>
      <c r="D1962" s="89"/>
      <c r="E1962" s="89"/>
    </row>
    <row r="1963" spans="1:5" x14ac:dyDescent="0.25">
      <c r="A1963" s="10"/>
      <c r="B1963" s="10"/>
      <c r="C1963" s="87"/>
      <c r="D1963" s="89"/>
      <c r="E1963" s="89"/>
    </row>
    <row r="1964" spans="1:5" x14ac:dyDescent="0.25">
      <c r="A1964" s="10"/>
      <c r="B1964" s="10"/>
      <c r="C1964" s="87"/>
      <c r="D1964" s="89"/>
      <c r="E1964" s="89"/>
    </row>
    <row r="1965" spans="1:5" x14ac:dyDescent="0.25">
      <c r="A1965" s="10"/>
      <c r="B1965" s="10"/>
      <c r="C1965" s="87"/>
      <c r="D1965" s="89"/>
      <c r="E1965" s="89"/>
    </row>
    <row r="1966" spans="1:5" x14ac:dyDescent="0.25">
      <c r="A1966" s="10"/>
      <c r="B1966" s="10"/>
      <c r="C1966" s="87"/>
      <c r="D1966" s="89"/>
      <c r="E1966" s="89"/>
    </row>
    <row r="1967" spans="1:5" x14ac:dyDescent="0.25">
      <c r="A1967" s="10"/>
      <c r="B1967" s="10"/>
      <c r="C1967" s="87"/>
      <c r="D1967" s="89"/>
      <c r="E1967" s="89"/>
    </row>
    <row r="1968" spans="1:5" x14ac:dyDescent="0.25">
      <c r="A1968" s="10"/>
      <c r="B1968" s="10"/>
      <c r="C1968" s="87"/>
      <c r="D1968" s="89"/>
      <c r="E1968" s="89"/>
    </row>
    <row r="1969" spans="1:5" x14ac:dyDescent="0.25">
      <c r="A1969" s="10"/>
      <c r="B1969" s="10"/>
      <c r="C1969" s="87"/>
      <c r="D1969" s="89"/>
      <c r="E1969" s="89"/>
    </row>
    <row r="1970" spans="1:5" x14ac:dyDescent="0.25">
      <c r="A1970" s="10"/>
      <c r="B1970" s="10"/>
      <c r="C1970" s="87"/>
      <c r="D1970" s="89"/>
      <c r="E1970" s="89"/>
    </row>
    <row r="1971" spans="1:5" x14ac:dyDescent="0.25">
      <c r="A1971" s="10"/>
      <c r="B1971" s="10"/>
      <c r="C1971" s="87"/>
      <c r="D1971" s="89"/>
      <c r="E1971" s="89"/>
    </row>
    <row r="1972" spans="1:5" x14ac:dyDescent="0.25">
      <c r="A1972" s="10"/>
      <c r="B1972" s="10"/>
      <c r="C1972" s="87"/>
      <c r="D1972" s="89"/>
      <c r="E1972" s="89"/>
    </row>
    <row r="1973" spans="1:5" x14ac:dyDescent="0.25">
      <c r="A1973" s="10"/>
      <c r="B1973" s="10"/>
      <c r="C1973" s="87"/>
      <c r="D1973" s="89"/>
      <c r="E1973" s="89"/>
    </row>
    <row r="1974" spans="1:5" x14ac:dyDescent="0.25">
      <c r="A1974" s="10"/>
      <c r="B1974" s="10"/>
      <c r="C1974" s="87"/>
      <c r="D1974" s="89"/>
      <c r="E1974" s="89"/>
    </row>
    <row r="1975" spans="1:5" x14ac:dyDescent="0.25">
      <c r="A1975" s="10"/>
      <c r="B1975" s="10"/>
      <c r="C1975" s="87"/>
      <c r="D1975" s="89"/>
      <c r="E1975" s="89"/>
    </row>
    <row r="1976" spans="1:5" x14ac:dyDescent="0.25">
      <c r="A1976" s="10"/>
      <c r="B1976" s="10"/>
      <c r="C1976" s="87"/>
      <c r="D1976" s="89"/>
      <c r="E1976" s="89"/>
    </row>
    <row r="1977" spans="1:5" x14ac:dyDescent="0.25">
      <c r="A1977" s="10"/>
      <c r="B1977" s="10"/>
      <c r="C1977" s="87"/>
      <c r="D1977" s="89"/>
      <c r="E1977" s="89"/>
    </row>
    <row r="1978" spans="1:5" x14ac:dyDescent="0.25">
      <c r="A1978" s="10"/>
      <c r="B1978" s="10"/>
      <c r="C1978" s="87"/>
      <c r="D1978" s="89"/>
      <c r="E1978" s="89"/>
    </row>
    <row r="1979" spans="1:5" x14ac:dyDescent="0.25">
      <c r="A1979" s="10"/>
      <c r="B1979" s="10"/>
      <c r="C1979" s="87"/>
      <c r="D1979" s="89"/>
      <c r="E1979" s="89"/>
    </row>
    <row r="1980" spans="1:5" x14ac:dyDescent="0.25">
      <c r="A1980" s="10"/>
      <c r="B1980" s="10"/>
      <c r="C1980" s="87"/>
      <c r="D1980" s="89"/>
      <c r="E1980" s="89"/>
    </row>
    <row r="1981" spans="1:5" x14ac:dyDescent="0.25">
      <c r="A1981" s="10"/>
      <c r="B1981" s="10"/>
      <c r="C1981" s="87"/>
      <c r="D1981" s="89"/>
      <c r="E1981" s="89"/>
    </row>
    <row r="1982" spans="1:5" x14ac:dyDescent="0.25">
      <c r="A1982" s="10"/>
      <c r="B1982" s="10"/>
      <c r="C1982" s="87"/>
      <c r="D1982" s="89"/>
      <c r="E1982" s="89"/>
    </row>
    <row r="1983" spans="1:5" x14ac:dyDescent="0.25">
      <c r="A1983" s="10"/>
      <c r="B1983" s="10"/>
      <c r="C1983" s="87"/>
      <c r="D1983" s="89"/>
      <c r="E1983" s="89"/>
    </row>
    <row r="1984" spans="1:5" x14ac:dyDescent="0.25">
      <c r="A1984" s="10"/>
      <c r="B1984" s="10"/>
      <c r="C1984" s="87"/>
      <c r="D1984" s="89"/>
      <c r="E1984" s="89"/>
    </row>
    <row r="1985" spans="1:5" x14ac:dyDescent="0.25">
      <c r="A1985" s="10"/>
      <c r="B1985" s="10"/>
      <c r="C1985" s="87"/>
      <c r="D1985" s="89"/>
      <c r="E1985" s="89"/>
    </row>
    <row r="1986" spans="1:5" x14ac:dyDescent="0.25">
      <c r="A1986" s="10"/>
      <c r="B1986" s="10"/>
      <c r="C1986" s="87"/>
      <c r="D1986" s="89"/>
      <c r="E1986" s="89"/>
    </row>
    <row r="1987" spans="1:5" x14ac:dyDescent="0.25">
      <c r="A1987" s="10"/>
      <c r="B1987" s="10"/>
      <c r="C1987" s="87"/>
      <c r="D1987" s="89"/>
      <c r="E1987" s="89"/>
    </row>
    <row r="1988" spans="1:5" x14ac:dyDescent="0.25">
      <c r="A1988" s="10"/>
      <c r="B1988" s="10"/>
      <c r="C1988" s="87"/>
      <c r="D1988" s="89"/>
      <c r="E1988" s="89"/>
    </row>
    <row r="1989" spans="1:5" x14ac:dyDescent="0.25">
      <c r="A1989" s="10"/>
      <c r="B1989" s="10"/>
      <c r="C1989" s="87"/>
      <c r="D1989" s="89"/>
      <c r="E1989" s="89"/>
    </row>
    <row r="1990" spans="1:5" x14ac:dyDescent="0.25">
      <c r="A1990" s="10"/>
      <c r="B1990" s="10"/>
      <c r="C1990" s="87"/>
      <c r="D1990" s="89"/>
      <c r="E1990" s="89"/>
    </row>
    <row r="1991" spans="1:5" x14ac:dyDescent="0.25">
      <c r="A1991" s="10"/>
      <c r="B1991" s="10"/>
      <c r="C1991" s="87"/>
      <c r="D1991" s="89"/>
      <c r="E1991" s="89"/>
    </row>
    <row r="1992" spans="1:5" x14ac:dyDescent="0.25">
      <c r="A1992" s="10"/>
      <c r="B1992" s="10"/>
      <c r="C1992" s="87"/>
      <c r="D1992" s="89"/>
      <c r="E1992" s="89"/>
    </row>
    <row r="1993" spans="1:5" x14ac:dyDescent="0.25">
      <c r="A1993" s="10"/>
      <c r="B1993" s="10"/>
      <c r="C1993" s="87"/>
      <c r="D1993" s="89"/>
      <c r="E1993" s="89"/>
    </row>
    <row r="1994" spans="1:5" x14ac:dyDescent="0.25">
      <c r="A1994" s="10"/>
      <c r="B1994" s="10"/>
      <c r="C1994" s="87"/>
      <c r="D1994" s="89"/>
      <c r="E1994" s="89"/>
    </row>
    <row r="1995" spans="1:5" x14ac:dyDescent="0.25">
      <c r="A1995" s="10"/>
      <c r="B1995" s="10"/>
      <c r="C1995" s="87"/>
      <c r="D1995" s="89"/>
      <c r="E1995" s="89"/>
    </row>
    <row r="1996" spans="1:5" x14ac:dyDescent="0.25">
      <c r="A1996" s="10"/>
      <c r="B1996" s="10"/>
      <c r="C1996" s="87"/>
      <c r="D1996" s="89"/>
      <c r="E1996" s="89"/>
    </row>
    <row r="1997" spans="1:5" x14ac:dyDescent="0.25">
      <c r="A1997" s="10"/>
      <c r="B1997" s="10"/>
      <c r="C1997" s="87"/>
      <c r="D1997" s="89"/>
      <c r="E1997" s="89"/>
    </row>
    <row r="1998" spans="1:5" x14ac:dyDescent="0.25">
      <c r="A1998" s="10"/>
      <c r="B1998" s="10"/>
      <c r="C1998" s="87"/>
      <c r="D1998" s="89"/>
      <c r="E1998" s="89"/>
    </row>
    <row r="1999" spans="1:5" x14ac:dyDescent="0.25">
      <c r="A1999" s="10"/>
      <c r="B1999" s="10"/>
      <c r="C1999" s="87"/>
      <c r="D1999" s="89"/>
      <c r="E1999" s="89"/>
    </row>
    <row r="2000" spans="1:5" x14ac:dyDescent="0.25">
      <c r="A2000" s="10"/>
      <c r="B2000" s="10"/>
      <c r="C2000" s="87"/>
      <c r="D2000" s="89"/>
      <c r="E2000" s="89"/>
    </row>
    <row r="2001" spans="1:5" x14ac:dyDescent="0.25">
      <c r="A2001" s="10"/>
      <c r="B2001" s="10"/>
      <c r="C2001" s="87"/>
      <c r="D2001" s="89"/>
      <c r="E2001" s="89"/>
    </row>
    <row r="2002" spans="1:5" x14ac:dyDescent="0.25">
      <c r="A2002" s="10"/>
      <c r="B2002" s="10"/>
      <c r="C2002" s="87"/>
      <c r="D2002" s="89"/>
      <c r="E2002" s="89"/>
    </row>
    <row r="2003" spans="1:5" x14ac:dyDescent="0.25">
      <c r="A2003" s="10"/>
      <c r="B2003" s="10"/>
      <c r="C2003" s="87"/>
      <c r="D2003" s="89"/>
      <c r="E2003" s="89"/>
    </row>
    <row r="2004" spans="1:5" x14ac:dyDescent="0.25">
      <c r="A2004" s="10"/>
      <c r="B2004" s="10"/>
      <c r="C2004" s="87"/>
      <c r="D2004" s="89"/>
      <c r="E2004" s="89"/>
    </row>
    <row r="2005" spans="1:5" x14ac:dyDescent="0.25">
      <c r="A2005" s="10"/>
      <c r="B2005" s="10"/>
      <c r="C2005" s="87"/>
      <c r="D2005" s="89"/>
      <c r="E2005" s="89"/>
    </row>
    <row r="2006" spans="1:5" x14ac:dyDescent="0.25">
      <c r="A2006" s="10"/>
      <c r="B2006" s="10"/>
      <c r="C2006" s="87"/>
      <c r="D2006" s="89"/>
      <c r="E2006" s="89"/>
    </row>
    <row r="2007" spans="1:5" x14ac:dyDescent="0.25">
      <c r="A2007" s="10"/>
      <c r="B2007" s="10"/>
      <c r="C2007" s="87"/>
      <c r="D2007" s="89"/>
      <c r="E2007" s="89"/>
    </row>
    <row r="2008" spans="1:5" x14ac:dyDescent="0.25">
      <c r="A2008" s="10"/>
      <c r="B2008" s="10"/>
      <c r="C2008" s="87"/>
      <c r="D2008" s="89"/>
      <c r="E2008" s="89"/>
    </row>
    <row r="2009" spans="1:5" x14ac:dyDescent="0.25">
      <c r="A2009" s="10"/>
      <c r="B2009" s="10"/>
      <c r="C2009" s="87"/>
      <c r="D2009" s="89"/>
      <c r="E2009" s="89"/>
    </row>
    <row r="2010" spans="1:5" x14ac:dyDescent="0.25">
      <c r="A2010" s="10"/>
      <c r="B2010" s="10"/>
      <c r="C2010" s="87"/>
      <c r="D2010" s="89"/>
      <c r="E2010" s="89"/>
    </row>
    <row r="2011" spans="1:5" x14ac:dyDescent="0.25">
      <c r="A2011" s="10"/>
      <c r="B2011" s="10"/>
      <c r="C2011" s="87"/>
      <c r="D2011" s="89"/>
      <c r="E2011" s="89"/>
    </row>
    <row r="2012" spans="1:5" x14ac:dyDescent="0.25">
      <c r="A2012" s="10"/>
      <c r="B2012" s="10"/>
      <c r="C2012" s="87"/>
      <c r="D2012" s="89"/>
      <c r="E2012" s="89"/>
    </row>
    <row r="2013" spans="1:5" x14ac:dyDescent="0.25">
      <c r="A2013" s="10"/>
      <c r="B2013" s="10"/>
      <c r="C2013" s="87"/>
      <c r="D2013" s="89"/>
      <c r="E2013" s="89"/>
    </row>
    <row r="2014" spans="1:5" x14ac:dyDescent="0.25">
      <c r="A2014" s="10"/>
      <c r="B2014" s="10"/>
      <c r="C2014" s="87"/>
      <c r="D2014" s="89"/>
      <c r="E2014" s="89"/>
    </row>
    <row r="2015" spans="1:5" x14ac:dyDescent="0.25">
      <c r="A2015" s="10"/>
      <c r="B2015" s="10"/>
      <c r="C2015" s="87"/>
      <c r="D2015" s="89"/>
      <c r="E2015" s="89"/>
    </row>
    <row r="2016" spans="1:5" x14ac:dyDescent="0.25">
      <c r="A2016" s="10"/>
      <c r="B2016" s="10"/>
      <c r="C2016" s="87"/>
      <c r="D2016" s="89"/>
      <c r="E2016" s="89"/>
    </row>
    <row r="2017" spans="1:5" x14ac:dyDescent="0.25">
      <c r="A2017" s="10"/>
      <c r="B2017" s="10"/>
      <c r="C2017" s="87"/>
      <c r="D2017" s="89"/>
      <c r="E2017" s="89"/>
    </row>
    <row r="2018" spans="1:5" x14ac:dyDescent="0.25">
      <c r="A2018" s="10"/>
      <c r="B2018" s="10"/>
      <c r="C2018" s="87"/>
      <c r="D2018" s="89"/>
      <c r="E2018" s="89"/>
    </row>
    <row r="2019" spans="1:5" x14ac:dyDescent="0.25">
      <c r="A2019" s="10"/>
      <c r="B2019" s="10"/>
      <c r="C2019" s="87"/>
      <c r="D2019" s="89"/>
      <c r="E2019" s="89"/>
    </row>
    <row r="2020" spans="1:5" x14ac:dyDescent="0.25">
      <c r="A2020" s="10"/>
      <c r="B2020" s="10"/>
      <c r="C2020" s="87"/>
      <c r="D2020" s="89"/>
      <c r="E2020" s="89"/>
    </row>
    <row r="2021" spans="1:5" x14ac:dyDescent="0.25">
      <c r="A2021" s="10"/>
      <c r="B2021" s="10"/>
      <c r="C2021" s="87"/>
      <c r="D2021" s="89"/>
      <c r="E2021" s="89"/>
    </row>
    <row r="2022" spans="1:5" x14ac:dyDescent="0.25">
      <c r="A2022" s="10"/>
      <c r="B2022" s="10"/>
      <c r="C2022" s="87"/>
      <c r="D2022" s="89"/>
      <c r="E2022" s="89"/>
    </row>
    <row r="2023" spans="1:5" x14ac:dyDescent="0.25">
      <c r="A2023" s="10"/>
      <c r="B2023" s="10"/>
      <c r="C2023" s="87"/>
      <c r="D2023" s="89"/>
      <c r="E2023" s="89"/>
    </row>
    <row r="2024" spans="1:5" x14ac:dyDescent="0.25">
      <c r="A2024" s="10"/>
      <c r="B2024" s="10"/>
      <c r="C2024" s="87"/>
      <c r="D2024" s="89"/>
      <c r="E2024" s="89"/>
    </row>
    <row r="2025" spans="1:5" x14ac:dyDescent="0.25">
      <c r="A2025" s="10"/>
      <c r="B2025" s="10"/>
      <c r="C2025" s="87"/>
      <c r="D2025" s="89"/>
      <c r="E2025" s="89"/>
    </row>
    <row r="2026" spans="1:5" x14ac:dyDescent="0.25">
      <c r="A2026" s="10"/>
      <c r="B2026" s="10"/>
      <c r="C2026" s="87"/>
      <c r="D2026" s="89"/>
      <c r="E2026" s="89"/>
    </row>
    <row r="2027" spans="1:5" x14ac:dyDescent="0.25">
      <c r="A2027" s="10"/>
      <c r="B2027" s="10"/>
      <c r="C2027" s="87"/>
      <c r="D2027" s="89"/>
      <c r="E2027" s="89"/>
    </row>
    <row r="2028" spans="1:5" x14ac:dyDescent="0.25">
      <c r="A2028" s="10"/>
      <c r="B2028" s="10"/>
      <c r="C2028" s="87"/>
      <c r="D2028" s="89"/>
      <c r="E2028" s="89"/>
    </row>
    <row r="2029" spans="1:5" x14ac:dyDescent="0.25">
      <c r="A2029" s="10"/>
      <c r="B2029" s="10"/>
      <c r="C2029" s="87"/>
      <c r="D2029" s="89"/>
      <c r="E2029" s="89"/>
    </row>
    <row r="2030" spans="1:5" x14ac:dyDescent="0.25">
      <c r="A2030" s="10"/>
      <c r="B2030" s="10"/>
      <c r="C2030" s="87"/>
      <c r="D2030" s="89"/>
      <c r="E2030" s="89"/>
    </row>
    <row r="2031" spans="1:5" x14ac:dyDescent="0.25">
      <c r="A2031" s="10"/>
      <c r="B2031" s="10"/>
      <c r="C2031" s="87"/>
      <c r="D2031" s="89"/>
      <c r="E2031" s="89"/>
    </row>
    <row r="2032" spans="1:5" x14ac:dyDescent="0.25">
      <c r="A2032" s="10"/>
      <c r="B2032" s="10"/>
      <c r="C2032" s="87"/>
      <c r="D2032" s="89"/>
      <c r="E2032" s="89"/>
    </row>
    <row r="2033" spans="1:5" x14ac:dyDescent="0.25">
      <c r="A2033" s="10"/>
      <c r="B2033" s="10"/>
      <c r="C2033" s="87"/>
      <c r="D2033" s="89"/>
      <c r="E2033" s="89"/>
    </row>
    <row r="2034" spans="1:5" x14ac:dyDescent="0.25">
      <c r="A2034" s="10"/>
      <c r="B2034" s="10"/>
      <c r="C2034" s="87"/>
      <c r="D2034" s="89"/>
      <c r="E2034" s="89"/>
    </row>
    <row r="2035" spans="1:5" x14ac:dyDescent="0.25">
      <c r="A2035" s="10"/>
      <c r="B2035" s="10"/>
      <c r="C2035" s="87"/>
      <c r="D2035" s="89"/>
      <c r="E2035" s="89"/>
    </row>
    <row r="2036" spans="1:5" x14ac:dyDescent="0.25">
      <c r="A2036" s="10"/>
      <c r="B2036" s="10"/>
      <c r="C2036" s="87"/>
      <c r="D2036" s="89"/>
      <c r="E2036" s="89"/>
    </row>
    <row r="2037" spans="1:5" x14ac:dyDescent="0.25">
      <c r="A2037" s="10"/>
      <c r="B2037" s="10"/>
      <c r="C2037" s="87"/>
      <c r="D2037" s="89"/>
      <c r="E2037" s="89"/>
    </row>
    <row r="2038" spans="1:5" x14ac:dyDescent="0.25">
      <c r="A2038" s="10"/>
      <c r="B2038" s="10"/>
      <c r="C2038" s="87"/>
      <c r="D2038" s="89"/>
      <c r="E2038" s="89"/>
    </row>
    <row r="2039" spans="1:5" x14ac:dyDescent="0.25">
      <c r="A2039" s="10"/>
      <c r="B2039" s="10"/>
      <c r="C2039" s="87"/>
      <c r="D2039" s="89"/>
      <c r="E2039" s="89"/>
    </row>
    <row r="2040" spans="1:5" x14ac:dyDescent="0.25">
      <c r="A2040" s="10"/>
      <c r="B2040" s="10"/>
      <c r="C2040" s="87"/>
      <c r="D2040" s="89"/>
      <c r="E2040" s="89"/>
    </row>
    <row r="2041" spans="1:5" x14ac:dyDescent="0.25">
      <c r="A2041" s="10"/>
      <c r="B2041" s="10"/>
      <c r="C2041" s="87"/>
      <c r="D2041" s="89"/>
      <c r="E2041" s="89"/>
    </row>
    <row r="2042" spans="1:5" x14ac:dyDescent="0.25">
      <c r="A2042" s="10"/>
      <c r="B2042" s="10"/>
      <c r="C2042" s="87"/>
      <c r="D2042" s="89"/>
      <c r="E2042" s="89"/>
    </row>
    <row r="2043" spans="1:5" x14ac:dyDescent="0.25">
      <c r="A2043" s="10"/>
      <c r="B2043" s="10"/>
      <c r="C2043" s="87"/>
      <c r="D2043" s="89"/>
      <c r="E2043" s="89"/>
    </row>
    <row r="2044" spans="1:5" x14ac:dyDescent="0.25">
      <c r="A2044" s="10"/>
      <c r="B2044" s="10"/>
      <c r="C2044" s="87"/>
      <c r="D2044" s="89"/>
      <c r="E2044" s="89"/>
    </row>
    <row r="2045" spans="1:5" x14ac:dyDescent="0.25">
      <c r="A2045" s="10"/>
      <c r="B2045" s="10"/>
      <c r="C2045" s="87"/>
      <c r="D2045" s="89"/>
      <c r="E2045" s="89"/>
    </row>
    <row r="2046" spans="1:5" x14ac:dyDescent="0.25">
      <c r="A2046" s="10"/>
      <c r="B2046" s="10"/>
      <c r="C2046" s="87"/>
      <c r="D2046" s="89"/>
      <c r="E2046" s="89"/>
    </row>
    <row r="2047" spans="1:5" x14ac:dyDescent="0.25">
      <c r="A2047" s="10"/>
      <c r="B2047" s="10"/>
      <c r="C2047" s="87"/>
      <c r="D2047" s="89"/>
      <c r="E2047" s="89"/>
    </row>
    <row r="2048" spans="1:5" x14ac:dyDescent="0.25">
      <c r="A2048" s="10"/>
      <c r="B2048" s="10"/>
      <c r="C2048" s="87"/>
      <c r="D2048" s="89"/>
      <c r="E2048" s="89"/>
    </row>
    <row r="2049" spans="1:5" x14ac:dyDescent="0.25">
      <c r="A2049" s="10"/>
      <c r="B2049" s="10"/>
      <c r="C2049" s="87"/>
      <c r="D2049" s="89"/>
      <c r="E2049" s="89"/>
    </row>
    <row r="2050" spans="1:5" x14ac:dyDescent="0.25">
      <c r="A2050" s="10"/>
      <c r="B2050" s="10"/>
      <c r="C2050" s="87"/>
      <c r="D2050" s="89"/>
      <c r="E2050" s="89"/>
    </row>
    <row r="2051" spans="1:5" x14ac:dyDescent="0.25">
      <c r="A2051" s="10"/>
      <c r="B2051" s="10"/>
      <c r="C2051" s="87"/>
      <c r="D2051" s="89"/>
      <c r="E2051" s="89"/>
    </row>
    <row r="2052" spans="1:5" x14ac:dyDescent="0.25">
      <c r="A2052" s="10"/>
      <c r="B2052" s="10"/>
      <c r="C2052" s="87"/>
      <c r="D2052" s="89"/>
      <c r="E2052" s="89"/>
    </row>
    <row r="2053" spans="1:5" x14ac:dyDescent="0.25">
      <c r="A2053" s="10"/>
      <c r="B2053" s="10"/>
      <c r="C2053" s="87"/>
      <c r="D2053" s="89"/>
      <c r="E2053" s="89"/>
    </row>
    <row r="2054" spans="1:5" x14ac:dyDescent="0.25">
      <c r="A2054" s="10"/>
      <c r="B2054" s="10"/>
      <c r="C2054" s="87"/>
      <c r="D2054" s="89"/>
      <c r="E2054" s="89"/>
    </row>
    <row r="2055" spans="1:5" x14ac:dyDescent="0.25">
      <c r="A2055" s="10"/>
      <c r="B2055" s="10"/>
      <c r="C2055" s="87"/>
      <c r="D2055" s="89"/>
      <c r="E2055" s="89"/>
    </row>
    <row r="2056" spans="1:5" x14ac:dyDescent="0.25">
      <c r="A2056" s="10"/>
      <c r="B2056" s="10"/>
      <c r="C2056" s="87"/>
      <c r="D2056" s="89"/>
      <c r="E2056" s="89"/>
    </row>
    <row r="2057" spans="1:5" x14ac:dyDescent="0.25">
      <c r="A2057" s="10"/>
      <c r="B2057" s="10"/>
      <c r="C2057" s="87"/>
      <c r="D2057" s="89"/>
      <c r="E2057" s="89"/>
    </row>
    <row r="2058" spans="1:5" x14ac:dyDescent="0.25">
      <c r="A2058" s="10"/>
      <c r="B2058" s="10"/>
      <c r="C2058" s="87"/>
      <c r="D2058" s="89"/>
      <c r="E2058" s="89"/>
    </row>
    <row r="2059" spans="1:5" x14ac:dyDescent="0.25">
      <c r="A2059" s="10"/>
      <c r="B2059" s="10"/>
      <c r="C2059" s="87"/>
      <c r="D2059" s="89"/>
      <c r="E2059" s="89"/>
    </row>
    <row r="2060" spans="1:5" x14ac:dyDescent="0.25">
      <c r="A2060" s="10"/>
      <c r="B2060" s="10"/>
      <c r="C2060" s="87"/>
      <c r="D2060" s="89"/>
      <c r="E2060" s="89"/>
    </row>
    <row r="2061" spans="1:5" x14ac:dyDescent="0.25">
      <c r="A2061" s="10"/>
      <c r="B2061" s="10"/>
      <c r="C2061" s="87"/>
      <c r="D2061" s="89"/>
      <c r="E2061" s="89"/>
    </row>
    <row r="2062" spans="1:5" x14ac:dyDescent="0.25">
      <c r="A2062" s="10"/>
      <c r="B2062" s="10"/>
      <c r="C2062" s="87"/>
      <c r="D2062" s="89"/>
      <c r="E2062" s="89"/>
    </row>
    <row r="2063" spans="1:5" x14ac:dyDescent="0.25">
      <c r="A2063" s="10"/>
      <c r="B2063" s="10"/>
      <c r="C2063" s="87"/>
      <c r="D2063" s="89"/>
      <c r="E2063" s="89"/>
    </row>
    <row r="2064" spans="1:5" x14ac:dyDescent="0.25">
      <c r="A2064" s="10"/>
      <c r="B2064" s="10"/>
      <c r="C2064" s="87"/>
      <c r="D2064" s="89"/>
      <c r="E2064" s="89"/>
    </row>
    <row r="2065" spans="1:5" x14ac:dyDescent="0.25">
      <c r="A2065" s="10"/>
      <c r="B2065" s="10"/>
      <c r="C2065" s="87"/>
      <c r="D2065" s="89"/>
      <c r="E2065" s="89"/>
    </row>
    <row r="2066" spans="1:5" x14ac:dyDescent="0.25">
      <c r="A2066" s="10"/>
      <c r="B2066" s="10"/>
      <c r="C2066" s="87"/>
      <c r="D2066" s="89"/>
      <c r="E2066" s="89"/>
    </row>
    <row r="2067" spans="1:5" x14ac:dyDescent="0.25">
      <c r="A2067" s="10"/>
      <c r="B2067" s="10"/>
      <c r="C2067" s="87"/>
      <c r="D2067" s="89"/>
      <c r="E2067" s="89"/>
    </row>
    <row r="2068" spans="1:5" x14ac:dyDescent="0.25">
      <c r="A2068" s="10"/>
      <c r="B2068" s="10"/>
      <c r="C2068" s="87"/>
      <c r="D2068" s="89"/>
      <c r="E2068" s="89"/>
    </row>
    <row r="2069" spans="1:5" x14ac:dyDescent="0.25">
      <c r="A2069" s="10"/>
      <c r="B2069" s="10"/>
      <c r="C2069" s="87"/>
      <c r="D2069" s="89"/>
      <c r="E2069" s="89"/>
    </row>
    <row r="2070" spans="1:5" x14ac:dyDescent="0.25">
      <c r="A2070" s="10"/>
      <c r="B2070" s="10"/>
      <c r="C2070" s="87"/>
      <c r="D2070" s="89"/>
      <c r="E2070" s="89"/>
    </row>
    <row r="2071" spans="1:5" x14ac:dyDescent="0.25">
      <c r="A2071" s="10"/>
      <c r="B2071" s="10"/>
      <c r="C2071" s="87"/>
      <c r="D2071" s="89"/>
      <c r="E2071" s="89"/>
    </row>
    <row r="2072" spans="1:5" x14ac:dyDescent="0.25">
      <c r="A2072" s="10"/>
      <c r="B2072" s="10"/>
      <c r="C2072" s="87"/>
      <c r="D2072" s="89"/>
      <c r="E2072" s="89"/>
    </row>
    <row r="2073" spans="1:5" x14ac:dyDescent="0.25">
      <c r="A2073" s="10"/>
      <c r="B2073" s="10"/>
      <c r="C2073" s="87"/>
      <c r="D2073" s="89"/>
      <c r="E2073" s="89"/>
    </row>
    <row r="2074" spans="1:5" x14ac:dyDescent="0.25">
      <c r="A2074" s="10"/>
      <c r="B2074" s="10"/>
      <c r="C2074" s="87"/>
      <c r="D2074" s="89"/>
      <c r="E2074" s="89"/>
    </row>
    <row r="2075" spans="1:5" x14ac:dyDescent="0.25">
      <c r="A2075" s="10"/>
      <c r="B2075" s="10"/>
      <c r="C2075" s="87"/>
      <c r="D2075" s="89"/>
      <c r="E2075" s="89"/>
    </row>
    <row r="2076" spans="1:5" x14ac:dyDescent="0.25">
      <c r="A2076" s="10"/>
      <c r="B2076" s="10"/>
      <c r="C2076" s="87"/>
      <c r="D2076" s="89"/>
      <c r="E2076" s="89"/>
    </row>
    <row r="2077" spans="1:5" x14ac:dyDescent="0.25">
      <c r="A2077" s="10"/>
      <c r="B2077" s="10"/>
      <c r="C2077" s="87"/>
      <c r="D2077" s="89"/>
      <c r="E2077" s="89"/>
    </row>
    <row r="2078" spans="1:5" x14ac:dyDescent="0.25">
      <c r="A2078" s="10"/>
      <c r="B2078" s="10"/>
      <c r="C2078" s="87"/>
      <c r="D2078" s="89"/>
      <c r="E2078" s="89"/>
    </row>
    <row r="2079" spans="1:5" x14ac:dyDescent="0.25">
      <c r="A2079" s="10"/>
      <c r="B2079" s="10"/>
      <c r="C2079" s="87"/>
      <c r="D2079" s="89"/>
      <c r="E2079" s="89"/>
    </row>
    <row r="2080" spans="1:5" x14ac:dyDescent="0.25">
      <c r="A2080" s="10"/>
      <c r="B2080" s="10"/>
      <c r="C2080" s="87"/>
      <c r="D2080" s="89"/>
      <c r="E2080" s="89"/>
    </row>
    <row r="2081" spans="1:5" x14ac:dyDescent="0.25">
      <c r="A2081" s="10"/>
      <c r="B2081" s="10"/>
      <c r="C2081" s="87"/>
      <c r="D2081" s="89"/>
      <c r="E2081" s="89"/>
    </row>
    <row r="2082" spans="1:5" x14ac:dyDescent="0.25">
      <c r="A2082" s="10"/>
      <c r="B2082" s="10"/>
      <c r="C2082" s="87"/>
      <c r="D2082" s="89"/>
      <c r="E2082" s="89"/>
    </row>
    <row r="2083" spans="1:5" x14ac:dyDescent="0.25">
      <c r="A2083" s="10"/>
      <c r="B2083" s="10"/>
      <c r="C2083" s="87"/>
      <c r="D2083" s="89"/>
      <c r="E2083" s="89"/>
    </row>
    <row r="2084" spans="1:5" x14ac:dyDescent="0.25">
      <c r="A2084" s="10"/>
      <c r="B2084" s="10"/>
      <c r="C2084" s="87"/>
      <c r="D2084" s="89"/>
      <c r="E2084" s="89"/>
    </row>
    <row r="2085" spans="1:5" x14ac:dyDescent="0.25">
      <c r="A2085" s="10"/>
      <c r="B2085" s="10"/>
      <c r="C2085" s="87"/>
      <c r="D2085" s="89"/>
      <c r="E2085" s="89"/>
    </row>
    <row r="2086" spans="1:5" x14ac:dyDescent="0.25">
      <c r="A2086" s="10"/>
      <c r="B2086" s="10"/>
      <c r="C2086" s="87"/>
      <c r="D2086" s="89"/>
      <c r="E2086" s="89"/>
    </row>
    <row r="2087" spans="1:5" x14ac:dyDescent="0.25">
      <c r="A2087" s="10"/>
      <c r="B2087" s="10"/>
      <c r="C2087" s="87"/>
      <c r="D2087" s="89"/>
      <c r="E2087" s="89"/>
    </row>
    <row r="2088" spans="1:5" x14ac:dyDescent="0.25">
      <c r="A2088" s="10"/>
      <c r="B2088" s="10"/>
      <c r="C2088" s="87"/>
      <c r="D2088" s="89"/>
      <c r="E2088" s="89"/>
    </row>
    <row r="2089" spans="1:5" x14ac:dyDescent="0.25">
      <c r="A2089" s="10"/>
      <c r="B2089" s="10"/>
      <c r="C2089" s="87"/>
      <c r="D2089" s="89"/>
      <c r="E2089" s="89"/>
    </row>
    <row r="2090" spans="1:5" x14ac:dyDescent="0.25">
      <c r="A2090" s="10"/>
      <c r="B2090" s="10"/>
      <c r="C2090" s="87"/>
      <c r="D2090" s="89"/>
      <c r="E2090" s="89"/>
    </row>
    <row r="2091" spans="1:5" x14ac:dyDescent="0.25">
      <c r="A2091" s="10"/>
      <c r="B2091" s="10"/>
      <c r="C2091" s="87"/>
      <c r="D2091" s="89"/>
      <c r="E2091" s="89"/>
    </row>
    <row r="2092" spans="1:5" x14ac:dyDescent="0.25">
      <c r="A2092" s="10"/>
      <c r="B2092" s="10"/>
      <c r="C2092" s="87"/>
      <c r="D2092" s="89"/>
      <c r="E2092" s="89"/>
    </row>
    <row r="2093" spans="1:5" x14ac:dyDescent="0.25">
      <c r="A2093" s="10"/>
      <c r="B2093" s="10"/>
      <c r="C2093" s="87"/>
      <c r="D2093" s="89"/>
      <c r="E2093" s="89"/>
    </row>
    <row r="2094" spans="1:5" x14ac:dyDescent="0.25">
      <c r="A2094" s="10"/>
      <c r="B2094" s="10"/>
      <c r="C2094" s="87"/>
      <c r="D2094" s="89"/>
      <c r="E2094" s="89"/>
    </row>
    <row r="2095" spans="1:5" x14ac:dyDescent="0.25">
      <c r="A2095" s="10"/>
      <c r="B2095" s="10"/>
      <c r="C2095" s="87"/>
      <c r="D2095" s="89"/>
      <c r="E2095" s="89"/>
    </row>
    <row r="2096" spans="1:5" x14ac:dyDescent="0.25">
      <c r="A2096" s="10"/>
      <c r="B2096" s="10"/>
      <c r="C2096" s="87"/>
      <c r="D2096" s="89"/>
      <c r="E2096" s="89"/>
    </row>
    <row r="2097" spans="1:5" x14ac:dyDescent="0.25">
      <c r="A2097" s="10"/>
      <c r="B2097" s="10"/>
      <c r="C2097" s="87"/>
      <c r="D2097" s="89"/>
      <c r="E2097" s="89"/>
    </row>
    <row r="2098" spans="1:5" x14ac:dyDescent="0.25">
      <c r="A2098" s="10"/>
      <c r="B2098" s="10"/>
      <c r="C2098" s="87"/>
      <c r="D2098" s="89"/>
      <c r="E2098" s="89"/>
    </row>
    <row r="2099" spans="1:5" x14ac:dyDescent="0.25">
      <c r="A2099" s="10"/>
      <c r="B2099" s="10"/>
      <c r="C2099" s="87"/>
      <c r="D2099" s="89"/>
      <c r="E2099" s="89"/>
    </row>
    <row r="2100" spans="1:5" x14ac:dyDescent="0.25">
      <c r="A2100" s="10"/>
      <c r="B2100" s="10"/>
      <c r="C2100" s="87"/>
      <c r="D2100" s="89"/>
      <c r="E2100" s="89"/>
    </row>
    <row r="2101" spans="1:5" x14ac:dyDescent="0.25">
      <c r="A2101" s="10"/>
      <c r="B2101" s="10"/>
      <c r="C2101" s="87"/>
      <c r="D2101" s="89"/>
      <c r="E2101" s="89"/>
    </row>
    <row r="2102" spans="1:5" x14ac:dyDescent="0.25">
      <c r="A2102" s="10"/>
      <c r="B2102" s="10"/>
      <c r="C2102" s="87"/>
      <c r="D2102" s="89"/>
      <c r="E2102" s="89"/>
    </row>
    <row r="2103" spans="1:5" x14ac:dyDescent="0.25">
      <c r="A2103" s="10"/>
      <c r="B2103" s="10"/>
      <c r="C2103" s="87"/>
      <c r="D2103" s="89"/>
      <c r="E2103" s="89"/>
    </row>
    <row r="2104" spans="1:5" x14ac:dyDescent="0.25">
      <c r="A2104" s="10"/>
      <c r="B2104" s="10"/>
      <c r="C2104" s="87"/>
      <c r="D2104" s="89"/>
      <c r="E2104" s="89"/>
    </row>
    <row r="2105" spans="1:5" x14ac:dyDescent="0.25">
      <c r="A2105" s="10"/>
      <c r="B2105" s="10"/>
      <c r="C2105" s="87"/>
      <c r="D2105" s="89"/>
      <c r="E2105" s="89"/>
    </row>
    <row r="2106" spans="1:5" x14ac:dyDescent="0.25">
      <c r="A2106" s="10"/>
      <c r="B2106" s="10"/>
      <c r="C2106" s="87"/>
      <c r="D2106" s="89"/>
      <c r="E2106" s="89"/>
    </row>
    <row r="2107" spans="1:5" x14ac:dyDescent="0.25">
      <c r="A2107" s="10"/>
      <c r="B2107" s="10"/>
      <c r="C2107" s="87"/>
      <c r="D2107" s="89"/>
      <c r="E2107" s="89"/>
    </row>
    <row r="2108" spans="1:5" x14ac:dyDescent="0.25">
      <c r="A2108" s="10"/>
      <c r="B2108" s="10"/>
      <c r="C2108" s="87"/>
      <c r="D2108" s="89"/>
      <c r="E2108" s="89"/>
    </row>
    <row r="2109" spans="1:5" x14ac:dyDescent="0.25">
      <c r="A2109" s="10"/>
      <c r="B2109" s="10"/>
      <c r="C2109" s="87"/>
      <c r="D2109" s="89"/>
      <c r="E2109" s="89"/>
    </row>
    <row r="2110" spans="1:5" x14ac:dyDescent="0.25">
      <c r="A2110" s="10"/>
      <c r="B2110" s="10"/>
      <c r="C2110" s="87"/>
      <c r="D2110" s="89"/>
      <c r="E2110" s="89"/>
    </row>
    <row r="2111" spans="1:5" x14ac:dyDescent="0.25">
      <c r="A2111" s="10"/>
      <c r="B2111" s="10"/>
      <c r="C2111" s="87"/>
      <c r="D2111" s="89"/>
      <c r="E2111" s="89"/>
    </row>
    <row r="2112" spans="1:5" x14ac:dyDescent="0.25">
      <c r="A2112" s="10"/>
      <c r="B2112" s="10"/>
      <c r="C2112" s="87"/>
      <c r="D2112" s="89"/>
      <c r="E2112" s="89"/>
    </row>
    <row r="2113" spans="1:5" x14ac:dyDescent="0.25">
      <c r="A2113" s="10"/>
      <c r="B2113" s="10"/>
      <c r="C2113" s="87"/>
      <c r="D2113" s="89"/>
      <c r="E2113" s="89"/>
    </row>
    <row r="2114" spans="1:5" x14ac:dyDescent="0.25">
      <c r="A2114" s="10"/>
      <c r="B2114" s="10"/>
      <c r="C2114" s="87"/>
      <c r="D2114" s="89"/>
      <c r="E2114" s="89"/>
    </row>
    <row r="2115" spans="1:5" x14ac:dyDescent="0.25">
      <c r="A2115" s="10"/>
      <c r="B2115" s="10"/>
      <c r="C2115" s="87"/>
      <c r="D2115" s="89"/>
      <c r="E2115" s="89"/>
    </row>
    <row r="2116" spans="1:5" x14ac:dyDescent="0.25">
      <c r="A2116" s="10"/>
      <c r="B2116" s="10"/>
      <c r="C2116" s="87"/>
      <c r="D2116" s="89"/>
      <c r="E2116" s="89"/>
    </row>
    <row r="2117" spans="1:5" x14ac:dyDescent="0.25">
      <c r="A2117" s="10"/>
      <c r="B2117" s="10"/>
      <c r="C2117" s="87"/>
      <c r="D2117" s="89"/>
      <c r="E2117" s="89"/>
    </row>
    <row r="2118" spans="1:5" x14ac:dyDescent="0.25">
      <c r="A2118" s="10"/>
      <c r="B2118" s="10"/>
      <c r="C2118" s="87"/>
      <c r="D2118" s="89"/>
      <c r="E2118" s="89"/>
    </row>
    <row r="2119" spans="1:5" x14ac:dyDescent="0.25">
      <c r="A2119" s="10"/>
      <c r="B2119" s="10"/>
      <c r="C2119" s="87"/>
      <c r="D2119" s="89"/>
      <c r="E2119" s="89"/>
    </row>
    <row r="2120" spans="1:5" x14ac:dyDescent="0.25">
      <c r="A2120" s="10"/>
      <c r="B2120" s="10"/>
      <c r="C2120" s="87"/>
      <c r="D2120" s="89"/>
      <c r="E2120" s="89"/>
    </row>
    <row r="2121" spans="1:5" x14ac:dyDescent="0.25">
      <c r="A2121" s="10"/>
      <c r="B2121" s="10"/>
      <c r="C2121" s="87"/>
      <c r="D2121" s="89"/>
      <c r="E2121" s="89"/>
    </row>
    <row r="2122" spans="1:5" x14ac:dyDescent="0.25">
      <c r="A2122" s="10"/>
      <c r="B2122" s="10"/>
      <c r="C2122" s="87"/>
      <c r="D2122" s="89"/>
      <c r="E2122" s="89"/>
    </row>
    <row r="2123" spans="1:5" x14ac:dyDescent="0.25">
      <c r="A2123" s="10"/>
      <c r="B2123" s="10"/>
      <c r="C2123" s="87"/>
      <c r="D2123" s="89"/>
      <c r="E2123" s="89"/>
    </row>
    <row r="2124" spans="1:5" x14ac:dyDescent="0.25">
      <c r="A2124" s="10"/>
      <c r="B2124" s="10"/>
      <c r="C2124" s="87"/>
      <c r="D2124" s="89"/>
      <c r="E2124" s="89"/>
    </row>
    <row r="2125" spans="1:5" x14ac:dyDescent="0.25">
      <c r="A2125" s="10"/>
      <c r="B2125" s="10"/>
      <c r="C2125" s="87"/>
      <c r="D2125" s="89"/>
      <c r="E2125" s="89"/>
    </row>
    <row r="2126" spans="1:5" x14ac:dyDescent="0.25">
      <c r="A2126" s="10"/>
      <c r="B2126" s="10"/>
      <c r="C2126" s="87"/>
      <c r="D2126" s="89"/>
      <c r="E2126" s="89"/>
    </row>
    <row r="2127" spans="1:5" x14ac:dyDescent="0.25">
      <c r="A2127" s="10"/>
      <c r="B2127" s="10"/>
      <c r="C2127" s="87"/>
      <c r="D2127" s="89"/>
      <c r="E2127" s="89"/>
    </row>
    <row r="2128" spans="1:5" x14ac:dyDescent="0.25">
      <c r="A2128" s="10"/>
      <c r="B2128" s="10"/>
      <c r="C2128" s="87"/>
      <c r="D2128" s="89"/>
      <c r="E2128" s="89"/>
    </row>
    <row r="2129" spans="1:5" x14ac:dyDescent="0.25">
      <c r="A2129" s="10"/>
      <c r="B2129" s="10"/>
      <c r="C2129" s="87"/>
      <c r="D2129" s="89"/>
      <c r="E2129" s="89"/>
    </row>
    <row r="2130" spans="1:5" x14ac:dyDescent="0.25">
      <c r="A2130" s="10"/>
      <c r="B2130" s="10"/>
      <c r="C2130" s="87"/>
      <c r="D2130" s="89"/>
      <c r="E2130" s="89"/>
    </row>
    <row r="2131" spans="1:5" x14ac:dyDescent="0.25">
      <c r="A2131" s="10"/>
      <c r="B2131" s="10"/>
      <c r="C2131" s="87"/>
      <c r="D2131" s="89"/>
      <c r="E2131" s="89"/>
    </row>
    <row r="2132" spans="1:5" x14ac:dyDescent="0.25">
      <c r="A2132" s="10"/>
      <c r="B2132" s="10"/>
      <c r="C2132" s="87"/>
      <c r="D2132" s="89"/>
      <c r="E2132" s="89"/>
    </row>
    <row r="2133" spans="1:5" x14ac:dyDescent="0.25">
      <c r="A2133" s="10"/>
      <c r="B2133" s="10"/>
      <c r="C2133" s="87"/>
      <c r="D2133" s="89"/>
      <c r="E2133" s="89"/>
    </row>
    <row r="2134" spans="1:5" x14ac:dyDescent="0.25">
      <c r="A2134" s="10"/>
      <c r="B2134" s="10"/>
      <c r="C2134" s="87"/>
      <c r="D2134" s="89"/>
      <c r="E2134" s="89"/>
    </row>
    <row r="2135" spans="1:5" x14ac:dyDescent="0.25">
      <c r="A2135" s="10"/>
      <c r="B2135" s="10"/>
      <c r="C2135" s="87"/>
      <c r="D2135" s="89"/>
      <c r="E2135" s="89"/>
    </row>
    <row r="2136" spans="1:5" x14ac:dyDescent="0.25">
      <c r="A2136" s="10"/>
      <c r="B2136" s="10"/>
      <c r="C2136" s="87"/>
      <c r="D2136" s="89"/>
      <c r="E2136" s="89"/>
    </row>
    <row r="2137" spans="1:5" x14ac:dyDescent="0.25">
      <c r="A2137" s="10"/>
      <c r="B2137" s="10"/>
      <c r="C2137" s="87"/>
      <c r="D2137" s="89"/>
      <c r="E2137" s="89"/>
    </row>
    <row r="2138" spans="1:5" x14ac:dyDescent="0.25">
      <c r="A2138" s="10"/>
      <c r="B2138" s="10"/>
      <c r="C2138" s="87"/>
      <c r="D2138" s="89"/>
      <c r="E2138" s="89"/>
    </row>
    <row r="2139" spans="1:5" x14ac:dyDescent="0.25">
      <c r="A2139" s="10"/>
      <c r="B2139" s="10"/>
      <c r="C2139" s="87"/>
      <c r="D2139" s="89"/>
      <c r="E2139" s="89"/>
    </row>
    <row r="2140" spans="1:5" x14ac:dyDescent="0.25">
      <c r="A2140" s="10"/>
      <c r="B2140" s="10"/>
      <c r="C2140" s="87"/>
      <c r="D2140" s="89"/>
      <c r="E2140" s="89"/>
    </row>
    <row r="2141" spans="1:5" x14ac:dyDescent="0.25">
      <c r="A2141" s="10"/>
      <c r="B2141" s="10"/>
      <c r="C2141" s="87"/>
      <c r="D2141" s="89"/>
      <c r="E2141" s="89"/>
    </row>
    <row r="2142" spans="1:5" x14ac:dyDescent="0.25">
      <c r="A2142" s="10"/>
      <c r="B2142" s="10"/>
      <c r="C2142" s="87"/>
      <c r="D2142" s="89"/>
      <c r="E2142" s="89"/>
    </row>
    <row r="2143" spans="1:5" x14ac:dyDescent="0.25">
      <c r="A2143" s="10"/>
      <c r="B2143" s="10"/>
      <c r="C2143" s="87"/>
      <c r="D2143" s="89"/>
      <c r="E2143" s="89"/>
    </row>
    <row r="2144" spans="1:5" x14ac:dyDescent="0.25">
      <c r="A2144" s="10"/>
      <c r="B2144" s="10"/>
      <c r="C2144" s="87"/>
      <c r="D2144" s="89"/>
      <c r="E2144" s="89"/>
    </row>
    <row r="2145" spans="1:5" x14ac:dyDescent="0.25">
      <c r="A2145" s="10"/>
      <c r="B2145" s="10"/>
      <c r="C2145" s="87"/>
      <c r="D2145" s="89"/>
      <c r="E2145" s="89"/>
    </row>
    <row r="2146" spans="1:5" x14ac:dyDescent="0.25">
      <c r="A2146" s="10"/>
      <c r="B2146" s="10"/>
      <c r="C2146" s="87"/>
      <c r="D2146" s="89"/>
      <c r="E2146" s="89"/>
    </row>
    <row r="2147" spans="1:5" x14ac:dyDescent="0.25">
      <c r="A2147" s="10"/>
      <c r="B2147" s="10"/>
      <c r="C2147" s="87"/>
      <c r="D2147" s="89"/>
      <c r="E2147" s="89"/>
    </row>
    <row r="2148" spans="1:5" x14ac:dyDescent="0.25">
      <c r="A2148" s="10"/>
      <c r="B2148" s="10"/>
      <c r="C2148" s="87"/>
      <c r="D2148" s="89"/>
      <c r="E2148" s="89"/>
    </row>
    <row r="2149" spans="1:5" x14ac:dyDescent="0.25">
      <c r="A2149" s="10"/>
      <c r="B2149" s="10"/>
      <c r="C2149" s="87"/>
      <c r="D2149" s="89"/>
      <c r="E2149" s="89"/>
    </row>
    <row r="2150" spans="1:5" x14ac:dyDescent="0.25">
      <c r="A2150" s="10"/>
      <c r="B2150" s="10"/>
      <c r="C2150" s="87"/>
      <c r="D2150" s="89"/>
      <c r="E2150" s="89"/>
    </row>
    <row r="2151" spans="1:5" x14ac:dyDescent="0.25">
      <c r="A2151" s="10"/>
      <c r="B2151" s="10"/>
      <c r="C2151" s="87"/>
      <c r="D2151" s="89"/>
      <c r="E2151" s="89"/>
    </row>
    <row r="2152" spans="1:5" x14ac:dyDescent="0.25">
      <c r="A2152" s="10"/>
      <c r="B2152" s="10"/>
      <c r="C2152" s="87"/>
      <c r="D2152" s="89"/>
      <c r="E2152" s="89"/>
    </row>
    <row r="2153" spans="1:5" x14ac:dyDescent="0.25">
      <c r="A2153" s="10"/>
      <c r="B2153" s="10"/>
      <c r="C2153" s="87"/>
      <c r="D2153" s="89"/>
      <c r="E2153" s="89"/>
    </row>
    <row r="2154" spans="1:5" x14ac:dyDescent="0.25">
      <c r="A2154" s="10"/>
      <c r="B2154" s="10"/>
      <c r="C2154" s="87"/>
      <c r="D2154" s="89"/>
      <c r="E2154" s="89"/>
    </row>
    <row r="2155" spans="1:5" x14ac:dyDescent="0.25">
      <c r="A2155" s="10"/>
      <c r="B2155" s="10"/>
      <c r="C2155" s="87"/>
      <c r="D2155" s="89"/>
      <c r="E2155" s="89"/>
    </row>
    <row r="2156" spans="1:5" x14ac:dyDescent="0.25">
      <c r="A2156" s="10"/>
      <c r="B2156" s="10"/>
      <c r="C2156" s="87"/>
      <c r="D2156" s="89"/>
      <c r="E2156" s="89"/>
    </row>
    <row r="2157" spans="1:5" x14ac:dyDescent="0.25">
      <c r="A2157" s="10"/>
      <c r="B2157" s="10"/>
      <c r="C2157" s="87"/>
      <c r="D2157" s="89"/>
      <c r="E2157" s="89"/>
    </row>
    <row r="2158" spans="1:5" x14ac:dyDescent="0.25">
      <c r="A2158" s="10"/>
      <c r="B2158" s="10"/>
      <c r="C2158" s="87"/>
      <c r="D2158" s="89"/>
      <c r="E2158" s="89"/>
    </row>
    <row r="2159" spans="1:5" x14ac:dyDescent="0.25">
      <c r="A2159" s="10"/>
      <c r="B2159" s="10"/>
      <c r="C2159" s="87"/>
      <c r="D2159" s="89"/>
      <c r="E2159" s="89"/>
    </row>
    <row r="2160" spans="1:5" x14ac:dyDescent="0.25">
      <c r="A2160" s="10"/>
      <c r="B2160" s="10"/>
      <c r="C2160" s="87"/>
      <c r="D2160" s="89"/>
      <c r="E2160" s="89"/>
    </row>
    <row r="2161" spans="1:5" x14ac:dyDescent="0.25">
      <c r="A2161" s="10"/>
      <c r="B2161" s="10"/>
      <c r="C2161" s="87"/>
      <c r="D2161" s="89"/>
      <c r="E2161" s="89"/>
    </row>
    <row r="2162" spans="1:5" x14ac:dyDescent="0.25">
      <c r="A2162" s="10"/>
      <c r="B2162" s="10"/>
      <c r="C2162" s="87"/>
      <c r="D2162" s="89"/>
      <c r="E2162" s="89"/>
    </row>
    <row r="2163" spans="1:5" x14ac:dyDescent="0.25">
      <c r="A2163" s="10"/>
      <c r="B2163" s="10"/>
      <c r="C2163" s="87"/>
      <c r="D2163" s="89"/>
      <c r="E2163" s="89"/>
    </row>
    <row r="2164" spans="1:5" x14ac:dyDescent="0.25">
      <c r="A2164" s="10"/>
      <c r="B2164" s="10"/>
      <c r="C2164" s="87"/>
      <c r="D2164" s="89"/>
      <c r="E2164" s="89"/>
    </row>
    <row r="2165" spans="1:5" x14ac:dyDescent="0.25">
      <c r="A2165" s="10"/>
      <c r="B2165" s="10"/>
      <c r="C2165" s="87"/>
      <c r="D2165" s="89"/>
      <c r="E2165" s="89"/>
    </row>
    <row r="2166" spans="1:5" x14ac:dyDescent="0.25">
      <c r="A2166" s="10"/>
      <c r="B2166" s="10"/>
      <c r="C2166" s="87"/>
      <c r="D2166" s="89"/>
      <c r="E2166" s="89"/>
    </row>
    <row r="2167" spans="1:5" x14ac:dyDescent="0.25">
      <c r="A2167" s="10"/>
      <c r="B2167" s="10"/>
      <c r="C2167" s="87"/>
      <c r="D2167" s="89"/>
      <c r="E2167" s="89"/>
    </row>
    <row r="2168" spans="1:5" x14ac:dyDescent="0.25">
      <c r="A2168" s="10"/>
      <c r="B2168" s="10"/>
      <c r="C2168" s="87"/>
      <c r="D2168" s="89"/>
      <c r="E2168" s="89"/>
    </row>
    <row r="2169" spans="1:5" x14ac:dyDescent="0.25">
      <c r="A2169" s="10"/>
      <c r="B2169" s="10"/>
      <c r="C2169" s="87"/>
      <c r="D2169" s="89"/>
      <c r="E2169" s="89"/>
    </row>
    <row r="2170" spans="1:5" x14ac:dyDescent="0.25">
      <c r="A2170" s="10"/>
      <c r="B2170" s="10"/>
      <c r="C2170" s="87"/>
      <c r="D2170" s="89"/>
      <c r="E2170" s="89"/>
    </row>
    <row r="2171" spans="1:5" x14ac:dyDescent="0.25">
      <c r="A2171" s="10"/>
      <c r="B2171" s="10"/>
      <c r="C2171" s="87"/>
      <c r="D2171" s="89"/>
      <c r="E2171" s="89"/>
    </row>
    <row r="2172" spans="1:5" x14ac:dyDescent="0.25">
      <c r="A2172" s="10"/>
      <c r="B2172" s="10"/>
      <c r="C2172" s="87"/>
      <c r="D2172" s="89"/>
      <c r="E2172" s="89"/>
    </row>
    <row r="2173" spans="1:5" x14ac:dyDescent="0.25">
      <c r="A2173" s="10"/>
      <c r="B2173" s="10"/>
      <c r="C2173" s="87"/>
      <c r="D2173" s="89"/>
      <c r="E2173" s="89"/>
    </row>
    <row r="2174" spans="1:5" x14ac:dyDescent="0.25">
      <c r="A2174" s="10"/>
      <c r="B2174" s="10"/>
      <c r="C2174" s="87"/>
      <c r="D2174" s="89"/>
      <c r="E2174" s="89"/>
    </row>
    <row r="2175" spans="1:5" x14ac:dyDescent="0.25">
      <c r="A2175" s="10"/>
      <c r="B2175" s="10"/>
      <c r="C2175" s="87"/>
      <c r="D2175" s="89"/>
      <c r="E2175" s="89"/>
    </row>
    <row r="2176" spans="1:5" x14ac:dyDescent="0.25">
      <c r="A2176" s="10"/>
      <c r="B2176" s="10"/>
      <c r="C2176" s="87"/>
      <c r="D2176" s="89"/>
      <c r="E2176" s="89"/>
    </row>
    <row r="2177" spans="1:5" x14ac:dyDescent="0.25">
      <c r="A2177" s="10"/>
      <c r="B2177" s="10"/>
      <c r="C2177" s="87"/>
      <c r="D2177" s="89"/>
      <c r="E2177" s="89"/>
    </row>
    <row r="2178" spans="1:5" x14ac:dyDescent="0.25">
      <c r="A2178" s="10"/>
      <c r="B2178" s="10"/>
      <c r="C2178" s="87"/>
      <c r="D2178" s="89"/>
      <c r="E2178" s="89"/>
    </row>
    <row r="2179" spans="1:5" x14ac:dyDescent="0.25">
      <c r="A2179" s="10"/>
      <c r="B2179" s="10"/>
      <c r="C2179" s="87"/>
      <c r="D2179" s="89"/>
      <c r="E2179" s="89"/>
    </row>
    <row r="2180" spans="1:5" x14ac:dyDescent="0.25">
      <c r="A2180" s="10"/>
      <c r="B2180" s="10"/>
      <c r="C2180" s="87"/>
      <c r="D2180" s="89"/>
      <c r="E2180" s="89"/>
    </row>
    <row r="2181" spans="1:5" x14ac:dyDescent="0.25">
      <c r="A2181" s="10"/>
      <c r="B2181" s="10"/>
      <c r="C2181" s="87"/>
      <c r="D2181" s="89"/>
      <c r="E2181" s="89"/>
    </row>
    <row r="2182" spans="1:5" x14ac:dyDescent="0.25">
      <c r="A2182" s="10"/>
      <c r="B2182" s="10"/>
      <c r="C2182" s="87"/>
      <c r="D2182" s="89"/>
      <c r="E2182" s="89"/>
    </row>
    <row r="2183" spans="1:5" x14ac:dyDescent="0.25">
      <c r="A2183" s="10"/>
      <c r="B2183" s="10"/>
      <c r="C2183" s="87"/>
      <c r="D2183" s="89"/>
      <c r="E2183" s="89"/>
    </row>
    <row r="2184" spans="1:5" x14ac:dyDescent="0.25">
      <c r="A2184" s="10"/>
      <c r="B2184" s="10"/>
      <c r="C2184" s="87"/>
      <c r="D2184" s="89"/>
      <c r="E2184" s="89"/>
    </row>
    <row r="2185" spans="1:5" x14ac:dyDescent="0.25">
      <c r="A2185" s="10"/>
      <c r="B2185" s="10"/>
      <c r="C2185" s="87"/>
      <c r="D2185" s="89"/>
      <c r="E2185" s="89"/>
    </row>
    <row r="2186" spans="1:5" x14ac:dyDescent="0.25">
      <c r="A2186" s="10"/>
      <c r="B2186" s="10"/>
      <c r="C2186" s="87"/>
      <c r="D2186" s="89"/>
      <c r="E2186" s="89"/>
    </row>
    <row r="2187" spans="1:5" x14ac:dyDescent="0.25">
      <c r="A2187" s="10"/>
      <c r="B2187" s="10"/>
      <c r="C2187" s="87"/>
      <c r="D2187" s="89"/>
      <c r="E2187" s="89"/>
    </row>
    <row r="2188" spans="1:5" x14ac:dyDescent="0.25">
      <c r="A2188" s="10"/>
      <c r="B2188" s="10"/>
      <c r="C2188" s="87"/>
      <c r="D2188" s="89"/>
      <c r="E2188" s="89"/>
    </row>
    <row r="2189" spans="1:5" x14ac:dyDescent="0.25">
      <c r="A2189" s="10"/>
      <c r="B2189" s="10"/>
      <c r="C2189" s="87"/>
      <c r="D2189" s="89"/>
      <c r="E2189" s="89"/>
    </row>
    <row r="2190" spans="1:5" x14ac:dyDescent="0.25">
      <c r="A2190" s="10"/>
      <c r="B2190" s="10"/>
      <c r="C2190" s="87"/>
      <c r="D2190" s="89"/>
      <c r="E2190" s="89"/>
    </row>
    <row r="2191" spans="1:5" x14ac:dyDescent="0.25">
      <c r="A2191" s="10"/>
      <c r="B2191" s="10"/>
      <c r="C2191" s="87"/>
      <c r="D2191" s="89"/>
      <c r="E2191" s="89"/>
    </row>
    <row r="2192" spans="1:5" x14ac:dyDescent="0.25">
      <c r="A2192" s="10"/>
      <c r="B2192" s="10"/>
      <c r="C2192" s="87"/>
      <c r="D2192" s="89"/>
      <c r="E2192" s="89"/>
    </row>
    <row r="2193" spans="1:5" x14ac:dyDescent="0.25">
      <c r="A2193" s="10"/>
      <c r="B2193" s="10"/>
      <c r="C2193" s="87"/>
      <c r="D2193" s="89"/>
      <c r="E2193" s="89"/>
    </row>
    <row r="2194" spans="1:5" x14ac:dyDescent="0.25">
      <c r="A2194" s="10"/>
      <c r="B2194" s="10"/>
      <c r="C2194" s="87"/>
      <c r="D2194" s="89"/>
      <c r="E2194" s="89"/>
    </row>
    <row r="2195" spans="1:5" x14ac:dyDescent="0.25">
      <c r="A2195" s="10"/>
      <c r="B2195" s="10"/>
      <c r="C2195" s="87"/>
      <c r="D2195" s="89"/>
      <c r="E2195" s="89"/>
    </row>
    <row r="2196" spans="1:5" x14ac:dyDescent="0.25">
      <c r="A2196" s="10"/>
      <c r="B2196" s="10"/>
      <c r="C2196" s="87"/>
      <c r="D2196" s="89"/>
      <c r="E2196" s="89"/>
    </row>
    <row r="2197" spans="1:5" x14ac:dyDescent="0.25">
      <c r="A2197" s="10"/>
      <c r="B2197" s="10"/>
      <c r="C2197" s="87"/>
      <c r="D2197" s="89"/>
      <c r="E2197" s="89"/>
    </row>
    <row r="2198" spans="1:5" x14ac:dyDescent="0.25">
      <c r="A2198" s="10"/>
      <c r="B2198" s="10"/>
      <c r="C2198" s="87"/>
      <c r="D2198" s="89"/>
      <c r="E2198" s="89"/>
    </row>
    <row r="2199" spans="1:5" x14ac:dyDescent="0.25">
      <c r="A2199" s="10"/>
      <c r="B2199" s="10"/>
      <c r="C2199" s="87"/>
      <c r="D2199" s="89"/>
      <c r="E2199" s="89"/>
    </row>
    <row r="2200" spans="1:5" x14ac:dyDescent="0.25">
      <c r="A2200" s="10"/>
      <c r="B2200" s="10"/>
      <c r="C2200" s="87"/>
      <c r="D2200" s="89"/>
      <c r="E2200" s="89"/>
    </row>
    <row r="2201" spans="1:5" x14ac:dyDescent="0.25">
      <c r="A2201" s="10"/>
      <c r="B2201" s="10"/>
      <c r="C2201" s="87"/>
      <c r="D2201" s="89"/>
      <c r="E2201" s="89"/>
    </row>
    <row r="2202" spans="1:5" x14ac:dyDescent="0.25">
      <c r="A2202" s="10"/>
      <c r="B2202" s="10"/>
      <c r="C2202" s="87"/>
      <c r="D2202" s="89"/>
      <c r="E2202" s="89"/>
    </row>
    <row r="2203" spans="1:5" x14ac:dyDescent="0.25">
      <c r="A2203" s="10"/>
      <c r="B2203" s="10"/>
      <c r="C2203" s="87"/>
      <c r="D2203" s="89"/>
      <c r="E2203" s="89"/>
    </row>
    <row r="2204" spans="1:5" x14ac:dyDescent="0.25">
      <c r="A2204" s="10"/>
      <c r="B2204" s="10"/>
      <c r="C2204" s="87"/>
      <c r="D2204" s="89"/>
      <c r="E2204" s="89"/>
    </row>
    <row r="2205" spans="1:5" x14ac:dyDescent="0.25">
      <c r="A2205" s="10"/>
      <c r="B2205" s="10"/>
      <c r="C2205" s="87"/>
      <c r="D2205" s="89"/>
      <c r="E2205" s="89"/>
    </row>
    <row r="2206" spans="1:5" x14ac:dyDescent="0.25">
      <c r="A2206" s="10"/>
      <c r="B2206" s="10"/>
      <c r="C2206" s="87"/>
      <c r="D2206" s="89"/>
      <c r="E2206" s="89"/>
    </row>
    <row r="2207" spans="1:5" x14ac:dyDescent="0.25">
      <c r="A2207" s="10"/>
      <c r="B2207" s="10"/>
      <c r="C2207" s="87"/>
      <c r="D2207" s="89"/>
      <c r="E2207" s="89"/>
    </row>
    <row r="2208" spans="1:5" x14ac:dyDescent="0.25">
      <c r="A2208" s="10"/>
      <c r="B2208" s="10"/>
      <c r="C2208" s="87"/>
      <c r="D2208" s="89"/>
      <c r="E2208" s="89"/>
    </row>
    <row r="2209" spans="1:5" x14ac:dyDescent="0.25">
      <c r="A2209" s="10"/>
      <c r="B2209" s="10"/>
      <c r="C2209" s="87"/>
      <c r="D2209" s="89"/>
      <c r="E2209" s="89"/>
    </row>
    <row r="2210" spans="1:5" x14ac:dyDescent="0.25">
      <c r="A2210" s="10"/>
      <c r="B2210" s="10"/>
      <c r="C2210" s="87"/>
      <c r="D2210" s="89"/>
      <c r="E2210" s="89"/>
    </row>
    <row r="2211" spans="1:5" x14ac:dyDescent="0.25">
      <c r="A2211" s="10"/>
      <c r="B2211" s="10"/>
      <c r="C2211" s="87"/>
      <c r="D2211" s="89"/>
      <c r="E2211" s="89"/>
    </row>
    <row r="2212" spans="1:5" x14ac:dyDescent="0.25">
      <c r="A2212" s="10"/>
      <c r="B2212" s="10"/>
      <c r="C2212" s="87"/>
      <c r="D2212" s="89"/>
      <c r="E2212" s="89"/>
    </row>
    <row r="2213" spans="1:5" x14ac:dyDescent="0.25">
      <c r="A2213" s="10"/>
      <c r="B2213" s="10"/>
      <c r="C2213" s="87"/>
      <c r="D2213" s="89"/>
      <c r="E2213" s="89"/>
    </row>
    <row r="2214" spans="1:5" x14ac:dyDescent="0.25">
      <c r="A2214" s="10"/>
      <c r="B2214" s="10"/>
      <c r="C2214" s="87"/>
      <c r="D2214" s="89"/>
      <c r="E2214" s="89"/>
    </row>
    <row r="2215" spans="1:5" x14ac:dyDescent="0.25">
      <c r="A2215" s="10"/>
      <c r="B2215" s="10"/>
      <c r="C2215" s="87"/>
      <c r="D2215" s="89"/>
      <c r="E2215" s="89"/>
    </row>
    <row r="2216" spans="1:5" x14ac:dyDescent="0.25">
      <c r="A2216" s="10"/>
      <c r="B2216" s="10"/>
      <c r="C2216" s="87"/>
      <c r="D2216" s="89"/>
      <c r="E2216" s="89"/>
    </row>
    <row r="2217" spans="1:5" x14ac:dyDescent="0.25">
      <c r="A2217" s="10"/>
      <c r="B2217" s="10"/>
      <c r="C2217" s="87"/>
      <c r="D2217" s="89"/>
      <c r="E2217" s="89"/>
    </row>
    <row r="2218" spans="1:5" x14ac:dyDescent="0.25">
      <c r="A2218" s="10"/>
      <c r="B2218" s="10"/>
      <c r="C2218" s="87"/>
      <c r="D2218" s="89"/>
      <c r="E2218" s="89"/>
    </row>
    <row r="2219" spans="1:5" x14ac:dyDescent="0.25">
      <c r="A2219" s="10"/>
      <c r="B2219" s="10"/>
      <c r="C2219" s="87"/>
      <c r="D2219" s="89"/>
      <c r="E2219" s="89"/>
    </row>
    <row r="2220" spans="1:5" x14ac:dyDescent="0.25">
      <c r="A2220" s="10"/>
      <c r="B2220" s="10"/>
      <c r="C2220" s="87"/>
      <c r="D2220" s="89"/>
      <c r="E2220" s="89"/>
    </row>
    <row r="2221" spans="1:5" x14ac:dyDescent="0.25">
      <c r="A2221" s="10"/>
      <c r="B2221" s="10"/>
      <c r="C2221" s="87"/>
      <c r="D2221" s="89"/>
      <c r="E2221" s="89"/>
    </row>
    <row r="2222" spans="1:5" x14ac:dyDescent="0.25">
      <c r="A2222" s="10"/>
      <c r="B2222" s="10"/>
      <c r="C2222" s="87"/>
      <c r="D2222" s="89"/>
      <c r="E2222" s="89"/>
    </row>
    <row r="2223" spans="1:5" x14ac:dyDescent="0.25">
      <c r="A2223" s="10"/>
      <c r="B2223" s="10"/>
      <c r="C2223" s="87"/>
      <c r="D2223" s="89"/>
      <c r="E2223" s="89"/>
    </row>
    <row r="2224" spans="1:5" x14ac:dyDescent="0.25">
      <c r="A2224" s="10"/>
      <c r="B2224" s="10"/>
      <c r="C2224" s="87"/>
      <c r="D2224" s="89"/>
      <c r="E2224" s="89"/>
    </row>
    <row r="2225" spans="1:5" x14ac:dyDescent="0.25">
      <c r="A2225" s="10"/>
      <c r="B2225" s="10"/>
      <c r="C2225" s="87"/>
      <c r="D2225" s="89"/>
      <c r="E2225" s="89"/>
    </row>
    <row r="2226" spans="1:5" x14ac:dyDescent="0.25">
      <c r="A2226" s="10"/>
      <c r="B2226" s="10"/>
      <c r="C2226" s="87"/>
      <c r="D2226" s="89"/>
      <c r="E2226" s="89"/>
    </row>
    <row r="2227" spans="1:5" x14ac:dyDescent="0.25">
      <c r="A2227" s="10"/>
      <c r="B2227" s="10"/>
      <c r="C2227" s="87"/>
      <c r="D2227" s="89"/>
      <c r="E2227" s="89"/>
    </row>
    <row r="2228" spans="1:5" x14ac:dyDescent="0.25">
      <c r="A2228" s="10"/>
      <c r="B2228" s="10"/>
      <c r="C2228" s="87"/>
      <c r="D2228" s="89"/>
      <c r="E2228" s="89"/>
    </row>
    <row r="2229" spans="1:5" x14ac:dyDescent="0.25">
      <c r="A2229" s="10"/>
      <c r="B2229" s="10"/>
      <c r="C2229" s="87"/>
      <c r="D2229" s="89"/>
      <c r="E2229" s="89"/>
    </row>
    <row r="2230" spans="1:5" x14ac:dyDescent="0.25">
      <c r="A2230" s="10"/>
      <c r="B2230" s="10"/>
      <c r="C2230" s="87"/>
      <c r="D2230" s="89"/>
      <c r="E2230" s="89"/>
    </row>
    <row r="2231" spans="1:5" x14ac:dyDescent="0.25">
      <c r="A2231" s="10"/>
      <c r="B2231" s="10"/>
      <c r="C2231" s="87"/>
      <c r="D2231" s="89"/>
      <c r="E2231" s="89"/>
    </row>
    <row r="2232" spans="1:5" x14ac:dyDescent="0.25">
      <c r="A2232" s="10"/>
      <c r="B2232" s="10"/>
      <c r="C2232" s="87"/>
      <c r="D2232" s="89"/>
      <c r="E2232" s="89"/>
    </row>
    <row r="2233" spans="1:5" x14ac:dyDescent="0.25">
      <c r="A2233" s="10"/>
      <c r="B2233" s="10"/>
      <c r="C2233" s="87"/>
      <c r="D2233" s="89"/>
      <c r="E2233" s="89"/>
    </row>
    <row r="2234" spans="1:5" x14ac:dyDescent="0.25">
      <c r="A2234" s="10"/>
      <c r="B2234" s="10"/>
      <c r="C2234" s="87"/>
      <c r="D2234" s="89"/>
      <c r="E2234" s="89"/>
    </row>
    <row r="2235" spans="1:5" x14ac:dyDescent="0.25">
      <c r="A2235" s="10"/>
      <c r="B2235" s="10"/>
      <c r="C2235" s="87"/>
      <c r="D2235" s="89"/>
      <c r="E2235" s="89"/>
    </row>
    <row r="2236" spans="1:5" x14ac:dyDescent="0.25">
      <c r="A2236" s="10"/>
      <c r="B2236" s="10"/>
      <c r="C2236" s="87"/>
      <c r="D2236" s="89"/>
      <c r="E2236" s="89"/>
    </row>
    <row r="2237" spans="1:5" x14ac:dyDescent="0.25">
      <c r="A2237" s="10"/>
      <c r="B2237" s="10"/>
      <c r="C2237" s="87"/>
      <c r="D2237" s="89"/>
      <c r="E2237" s="89"/>
    </row>
    <row r="2238" spans="1:5" x14ac:dyDescent="0.25">
      <c r="A2238" s="10"/>
      <c r="B2238" s="10"/>
      <c r="C2238" s="87"/>
      <c r="D2238" s="89"/>
      <c r="E2238" s="89"/>
    </row>
    <row r="2239" spans="1:5" x14ac:dyDescent="0.25">
      <c r="A2239" s="10"/>
      <c r="B2239" s="10"/>
      <c r="C2239" s="87"/>
      <c r="D2239" s="89"/>
      <c r="E2239" s="89"/>
    </row>
    <row r="2240" spans="1:5" x14ac:dyDescent="0.25">
      <c r="A2240" s="10"/>
      <c r="B2240" s="10"/>
      <c r="C2240" s="87"/>
      <c r="D2240" s="89"/>
      <c r="E2240" s="89"/>
    </row>
    <row r="2241" spans="1:5" x14ac:dyDescent="0.25">
      <c r="A2241" s="10"/>
      <c r="B2241" s="10"/>
      <c r="C2241" s="87"/>
      <c r="D2241" s="89"/>
      <c r="E2241" s="89"/>
    </row>
    <row r="2242" spans="1:5" x14ac:dyDescent="0.25">
      <c r="A2242" s="10"/>
      <c r="B2242" s="10"/>
      <c r="C2242" s="87"/>
      <c r="D2242" s="89"/>
      <c r="E2242" s="89"/>
    </row>
    <row r="2243" spans="1:5" x14ac:dyDescent="0.25">
      <c r="A2243" s="10"/>
      <c r="B2243" s="10"/>
      <c r="C2243" s="87"/>
      <c r="D2243" s="89"/>
      <c r="E2243" s="89"/>
    </row>
    <row r="2244" spans="1:5" x14ac:dyDescent="0.25">
      <c r="A2244" s="10"/>
      <c r="B2244" s="10"/>
      <c r="C2244" s="87"/>
      <c r="D2244" s="89"/>
      <c r="E2244" s="89"/>
    </row>
    <row r="2245" spans="1:5" x14ac:dyDescent="0.25">
      <c r="A2245" s="10"/>
      <c r="B2245" s="10"/>
      <c r="C2245" s="87"/>
      <c r="D2245" s="89"/>
      <c r="E2245" s="89"/>
    </row>
    <row r="2246" spans="1:5" x14ac:dyDescent="0.25">
      <c r="A2246" s="10"/>
      <c r="B2246" s="10"/>
      <c r="C2246" s="87"/>
      <c r="D2246" s="89"/>
      <c r="E2246" s="89"/>
    </row>
    <row r="2247" spans="1:5" x14ac:dyDescent="0.25">
      <c r="A2247" s="10"/>
      <c r="B2247" s="10"/>
      <c r="C2247" s="87"/>
      <c r="D2247" s="89"/>
      <c r="E2247" s="89"/>
    </row>
    <row r="2248" spans="1:5" x14ac:dyDescent="0.25">
      <c r="A2248" s="10"/>
      <c r="B2248" s="10"/>
      <c r="C2248" s="87"/>
      <c r="D2248" s="89"/>
      <c r="E2248" s="89"/>
    </row>
    <row r="2249" spans="1:5" x14ac:dyDescent="0.25">
      <c r="A2249" s="10"/>
      <c r="B2249" s="10"/>
      <c r="C2249" s="87"/>
      <c r="D2249" s="89"/>
      <c r="E2249" s="89"/>
    </row>
    <row r="2250" spans="1:5" x14ac:dyDescent="0.25">
      <c r="A2250" s="10"/>
      <c r="B2250" s="10"/>
      <c r="C2250" s="87"/>
      <c r="D2250" s="89"/>
      <c r="E2250" s="89"/>
    </row>
    <row r="2251" spans="1:5" x14ac:dyDescent="0.25">
      <c r="A2251" s="10"/>
      <c r="B2251" s="10"/>
      <c r="C2251" s="87"/>
      <c r="D2251" s="89"/>
      <c r="E2251" s="89"/>
    </row>
    <row r="2252" spans="1:5" x14ac:dyDescent="0.25">
      <c r="A2252" s="10"/>
      <c r="B2252" s="10"/>
      <c r="C2252" s="87"/>
      <c r="D2252" s="89"/>
      <c r="E2252" s="89"/>
    </row>
    <row r="2253" spans="1:5" x14ac:dyDescent="0.25">
      <c r="A2253" s="10"/>
      <c r="B2253" s="10"/>
      <c r="C2253" s="87"/>
      <c r="D2253" s="89"/>
      <c r="E2253" s="89"/>
    </row>
    <row r="2254" spans="1:5" x14ac:dyDescent="0.25">
      <c r="A2254" s="10"/>
      <c r="B2254" s="10"/>
      <c r="C2254" s="87"/>
      <c r="D2254" s="89"/>
      <c r="E2254" s="89"/>
    </row>
    <row r="2255" spans="1:5" x14ac:dyDescent="0.25">
      <c r="A2255" s="10"/>
      <c r="B2255" s="10"/>
      <c r="C2255" s="87"/>
      <c r="D2255" s="89"/>
      <c r="E2255" s="89"/>
    </row>
    <row r="2256" spans="1:5" x14ac:dyDescent="0.25">
      <c r="A2256" s="10"/>
      <c r="B2256" s="10"/>
      <c r="C2256" s="87"/>
      <c r="D2256" s="89"/>
      <c r="E2256" s="89"/>
    </row>
    <row r="2257" spans="1:5" x14ac:dyDescent="0.25">
      <c r="A2257" s="10"/>
      <c r="B2257" s="10"/>
      <c r="C2257" s="87"/>
      <c r="D2257" s="89"/>
      <c r="E2257" s="89"/>
    </row>
    <row r="2258" spans="1:5" x14ac:dyDescent="0.25">
      <c r="A2258" s="10"/>
      <c r="B2258" s="10"/>
      <c r="C2258" s="87"/>
      <c r="D2258" s="89"/>
      <c r="E2258" s="89"/>
    </row>
    <row r="2259" spans="1:5" x14ac:dyDescent="0.25">
      <c r="A2259" s="10"/>
      <c r="B2259" s="10"/>
      <c r="C2259" s="87"/>
      <c r="D2259" s="89"/>
      <c r="E2259" s="89"/>
    </row>
    <row r="2260" spans="1:5" x14ac:dyDescent="0.25">
      <c r="A2260" s="10"/>
      <c r="B2260" s="10"/>
      <c r="C2260" s="87"/>
      <c r="D2260" s="89"/>
      <c r="E2260" s="89"/>
    </row>
    <row r="2261" spans="1:5" x14ac:dyDescent="0.25">
      <c r="A2261" s="10"/>
      <c r="B2261" s="10"/>
      <c r="C2261" s="87"/>
      <c r="D2261" s="89"/>
      <c r="E2261" s="89"/>
    </row>
    <row r="2262" spans="1:5" x14ac:dyDescent="0.25">
      <c r="A2262" s="10"/>
      <c r="B2262" s="10"/>
      <c r="C2262" s="87"/>
      <c r="D2262" s="89"/>
      <c r="E2262" s="89"/>
    </row>
    <row r="2263" spans="1:5" x14ac:dyDescent="0.25">
      <c r="A2263" s="10"/>
      <c r="B2263" s="10"/>
      <c r="C2263" s="87"/>
      <c r="D2263" s="89"/>
      <c r="E2263" s="89"/>
    </row>
    <row r="2264" spans="1:5" x14ac:dyDescent="0.25">
      <c r="A2264" s="10"/>
      <c r="B2264" s="10"/>
      <c r="C2264" s="87"/>
      <c r="D2264" s="89"/>
      <c r="E2264" s="89"/>
    </row>
    <row r="2265" spans="1:5" x14ac:dyDescent="0.25">
      <c r="A2265" s="10"/>
      <c r="B2265" s="10"/>
      <c r="C2265" s="87"/>
      <c r="D2265" s="89"/>
      <c r="E2265" s="89"/>
    </row>
    <row r="2266" spans="1:5" x14ac:dyDescent="0.25">
      <c r="A2266" s="10"/>
      <c r="B2266" s="10"/>
      <c r="C2266" s="87"/>
      <c r="D2266" s="89"/>
      <c r="E2266" s="89"/>
    </row>
    <row r="2267" spans="1:5" x14ac:dyDescent="0.25">
      <c r="A2267" s="10"/>
      <c r="B2267" s="10"/>
      <c r="C2267" s="87"/>
      <c r="D2267" s="89"/>
      <c r="E2267" s="89"/>
    </row>
    <row r="2268" spans="1:5" x14ac:dyDescent="0.25">
      <c r="A2268" s="10"/>
      <c r="B2268" s="10"/>
      <c r="C2268" s="87"/>
      <c r="D2268" s="89"/>
      <c r="E2268" s="89"/>
    </row>
    <row r="2269" spans="1:5" x14ac:dyDescent="0.25">
      <c r="A2269" s="10"/>
      <c r="B2269" s="10"/>
      <c r="C2269" s="87"/>
      <c r="D2269" s="89"/>
      <c r="E2269" s="89"/>
    </row>
    <row r="2270" spans="1:5" x14ac:dyDescent="0.25">
      <c r="A2270" s="10"/>
      <c r="B2270" s="10"/>
      <c r="C2270" s="87"/>
      <c r="D2270" s="89"/>
      <c r="E2270" s="89"/>
    </row>
    <row r="2271" spans="1:5" x14ac:dyDescent="0.25">
      <c r="A2271" s="10"/>
      <c r="B2271" s="10"/>
      <c r="C2271" s="87"/>
      <c r="D2271" s="89"/>
      <c r="E2271" s="89"/>
    </row>
    <row r="2272" spans="1:5" x14ac:dyDescent="0.25">
      <c r="A2272" s="10"/>
      <c r="B2272" s="10"/>
      <c r="C2272" s="87"/>
      <c r="D2272" s="89"/>
      <c r="E2272" s="89"/>
    </row>
    <row r="2273" spans="1:5" x14ac:dyDescent="0.25">
      <c r="A2273" s="10"/>
      <c r="B2273" s="10"/>
      <c r="C2273" s="87"/>
      <c r="D2273" s="89"/>
      <c r="E2273" s="89"/>
    </row>
    <row r="2274" spans="1:5" x14ac:dyDescent="0.25">
      <c r="A2274" s="10"/>
      <c r="B2274" s="10"/>
      <c r="C2274" s="87"/>
      <c r="D2274" s="89"/>
      <c r="E2274" s="89"/>
    </row>
    <row r="2275" spans="1:5" x14ac:dyDescent="0.25">
      <c r="A2275" s="10"/>
      <c r="B2275" s="10"/>
      <c r="C2275" s="87"/>
      <c r="D2275" s="89"/>
      <c r="E2275" s="89"/>
    </row>
    <row r="2276" spans="1:5" x14ac:dyDescent="0.25">
      <c r="A2276" s="10"/>
      <c r="B2276" s="10"/>
      <c r="C2276" s="87"/>
      <c r="D2276" s="89"/>
      <c r="E2276" s="89"/>
    </row>
    <row r="2277" spans="1:5" x14ac:dyDescent="0.25">
      <c r="A2277" s="10"/>
      <c r="B2277" s="10"/>
      <c r="C2277" s="87"/>
      <c r="D2277" s="89"/>
      <c r="E2277" s="89"/>
    </row>
    <row r="2278" spans="1:5" x14ac:dyDescent="0.25">
      <c r="A2278" s="10"/>
      <c r="B2278" s="10"/>
      <c r="C2278" s="87"/>
      <c r="D2278" s="89"/>
      <c r="E2278" s="89"/>
    </row>
    <row r="2279" spans="1:5" x14ac:dyDescent="0.25">
      <c r="A2279" s="10"/>
      <c r="B2279" s="10"/>
      <c r="C2279" s="87"/>
      <c r="D2279" s="89"/>
      <c r="E2279" s="89"/>
    </row>
    <row r="2280" spans="1:5" x14ac:dyDescent="0.25">
      <c r="A2280" s="10"/>
      <c r="B2280" s="10"/>
      <c r="C2280" s="87"/>
      <c r="D2280" s="89"/>
      <c r="E2280" s="89"/>
    </row>
    <row r="2281" spans="1:5" x14ac:dyDescent="0.25">
      <c r="A2281" s="10"/>
      <c r="B2281" s="10"/>
      <c r="C2281" s="87"/>
      <c r="D2281" s="89"/>
      <c r="E2281" s="89"/>
    </row>
    <row r="2282" spans="1:5" x14ac:dyDescent="0.25">
      <c r="A2282" s="10"/>
      <c r="B2282" s="10"/>
      <c r="C2282" s="87"/>
      <c r="D2282" s="89"/>
      <c r="E2282" s="89"/>
    </row>
    <row r="2283" spans="1:5" x14ac:dyDescent="0.25">
      <c r="A2283" s="10"/>
      <c r="B2283" s="10"/>
      <c r="C2283" s="87"/>
      <c r="D2283" s="89"/>
      <c r="E2283" s="89"/>
    </row>
    <row r="2284" spans="1:5" x14ac:dyDescent="0.25">
      <c r="A2284" s="10"/>
      <c r="B2284" s="10"/>
      <c r="C2284" s="87"/>
      <c r="D2284" s="89"/>
      <c r="E2284" s="89"/>
    </row>
    <row r="2285" spans="1:5" x14ac:dyDescent="0.25">
      <c r="A2285" s="10"/>
      <c r="B2285" s="10"/>
      <c r="C2285" s="87"/>
      <c r="D2285" s="89"/>
      <c r="E2285" s="89"/>
    </row>
    <row r="2286" spans="1:5" x14ac:dyDescent="0.25">
      <c r="A2286" s="10"/>
      <c r="B2286" s="10"/>
      <c r="C2286" s="87"/>
      <c r="D2286" s="89"/>
      <c r="E2286" s="89"/>
    </row>
    <row r="2287" spans="1:5" x14ac:dyDescent="0.25">
      <c r="A2287" s="10"/>
      <c r="B2287" s="10"/>
      <c r="C2287" s="87"/>
      <c r="D2287" s="89"/>
      <c r="E2287" s="89"/>
    </row>
    <row r="2288" spans="1:5" x14ac:dyDescent="0.25">
      <c r="A2288" s="10"/>
      <c r="B2288" s="10"/>
      <c r="C2288" s="87"/>
      <c r="D2288" s="89"/>
      <c r="E2288" s="89"/>
    </row>
    <row r="2289" spans="1:21" x14ac:dyDescent="0.25">
      <c r="A2289" s="10"/>
      <c r="B2289" s="10"/>
      <c r="C2289" s="87"/>
    </row>
    <row r="2290" spans="1:21" x14ac:dyDescent="0.25">
      <c r="A2290" s="10"/>
      <c r="B2290" s="10"/>
      <c r="C2290" s="87"/>
    </row>
    <row r="2291" spans="1:21" x14ac:dyDescent="0.25">
      <c r="A2291" s="10"/>
      <c r="B2291" s="10"/>
      <c r="C2291" s="87"/>
    </row>
    <row r="2292" spans="1:21" x14ac:dyDescent="0.25">
      <c r="A2292" s="10"/>
      <c r="B2292" s="10"/>
      <c r="C2292" s="87"/>
    </row>
    <row r="2293" spans="1:21" x14ac:dyDescent="0.25">
      <c r="A2293" s="10"/>
      <c r="B2293" s="10"/>
      <c r="C2293" s="87"/>
    </row>
    <row r="2294" spans="1:21" x14ac:dyDescent="0.25">
      <c r="A2294" s="10"/>
      <c r="B2294" s="10"/>
      <c r="C2294" s="87"/>
    </row>
    <row r="2295" spans="1:21" x14ac:dyDescent="0.25">
      <c r="A2295" s="10"/>
      <c r="B2295" s="10"/>
      <c r="C2295" s="87"/>
    </row>
    <row r="2296" spans="1:21" x14ac:dyDescent="0.25">
      <c r="A2296" s="10"/>
      <c r="B2296" s="10"/>
      <c r="C2296" s="87"/>
    </row>
    <row r="2297" spans="1:21" x14ac:dyDescent="0.25">
      <c r="A2297" s="10"/>
      <c r="B2297" s="10"/>
      <c r="C2297" s="87"/>
    </row>
    <row r="2298" spans="1:21" x14ac:dyDescent="0.25">
      <c r="A2298" s="10"/>
      <c r="B2298" s="10"/>
      <c r="C2298" s="87"/>
    </row>
    <row r="2299" spans="1:21" x14ac:dyDescent="0.25">
      <c r="A2299" s="10"/>
      <c r="B2299" s="10"/>
      <c r="C2299" s="87"/>
    </row>
    <row r="2300" spans="1:21" x14ac:dyDescent="0.25">
      <c r="A2300" s="10"/>
      <c r="B2300" s="10"/>
      <c r="C2300" s="87"/>
    </row>
    <row r="2301" spans="1:21" x14ac:dyDescent="0.25">
      <c r="A2301" s="10"/>
      <c r="B2301" s="10"/>
      <c r="C2301" s="87"/>
    </row>
    <row r="2302" spans="1:21" x14ac:dyDescent="0.25">
      <c r="A2302" s="10"/>
      <c r="B2302" s="10"/>
      <c r="C2302" s="87"/>
    </row>
    <row r="2303" spans="1:21" x14ac:dyDescent="0.25">
      <c r="A2303" s="10"/>
      <c r="B2303" s="10"/>
      <c r="C2303" s="87"/>
    </row>
    <row r="2304" spans="1:21" x14ac:dyDescent="0.25">
      <c r="A2304" s="10"/>
      <c r="B2304" s="10"/>
      <c r="C2304" s="87"/>
      <c r="U2304" s="60" t="s">
        <v>2117</v>
      </c>
    </row>
    <row r="2305" spans="1:21" x14ac:dyDescent="0.25">
      <c r="A2305" s="10"/>
      <c r="B2305" s="10"/>
      <c r="C2305" s="87"/>
      <c r="U2305" s="60"/>
    </row>
    <row r="2306" spans="1:21" x14ac:dyDescent="0.25">
      <c r="A2306" s="10"/>
      <c r="B2306" s="10"/>
      <c r="C2306" s="87"/>
      <c r="U2306" s="10" t="s">
        <v>2118</v>
      </c>
    </row>
    <row r="2307" spans="1:21" x14ac:dyDescent="0.25">
      <c r="A2307" s="10"/>
      <c r="B2307" s="10"/>
      <c r="C2307" s="87"/>
      <c r="U2307" s="10" t="s">
        <v>2119</v>
      </c>
    </row>
    <row r="2308" spans="1:21" x14ac:dyDescent="0.25">
      <c r="A2308" s="10"/>
      <c r="B2308" s="10"/>
      <c r="C2308" s="87"/>
      <c r="U2308" s="10" t="s">
        <v>2120</v>
      </c>
    </row>
    <row r="2309" spans="1:21" x14ac:dyDescent="0.25">
      <c r="A2309" s="10"/>
      <c r="B2309" s="10"/>
      <c r="C2309" s="87"/>
    </row>
    <row r="2310" spans="1:21" x14ac:dyDescent="0.25">
      <c r="A2310" s="10"/>
      <c r="B2310" s="10"/>
      <c r="C2310" s="87"/>
    </row>
    <row r="2311" spans="1:21" x14ac:dyDescent="0.25">
      <c r="A2311" s="10"/>
      <c r="B2311" s="10"/>
      <c r="C2311" s="87"/>
    </row>
    <row r="2312" spans="1:21" x14ac:dyDescent="0.25">
      <c r="A2312" s="10"/>
      <c r="B2312" s="10"/>
      <c r="C2312" s="87"/>
    </row>
    <row r="2313" spans="1:21" x14ac:dyDescent="0.25">
      <c r="A2313" s="10"/>
      <c r="B2313" s="10"/>
      <c r="C2313" s="87"/>
    </row>
    <row r="2314" spans="1:21" x14ac:dyDescent="0.25">
      <c r="A2314" s="10"/>
      <c r="B2314" s="10"/>
      <c r="C2314" s="87"/>
    </row>
    <row r="2315" spans="1:21" x14ac:dyDescent="0.25">
      <c r="A2315" s="10"/>
      <c r="B2315" s="10"/>
      <c r="C2315" s="87"/>
    </row>
    <row r="2316" spans="1:21" x14ac:dyDescent="0.25">
      <c r="A2316" s="10"/>
      <c r="B2316" s="10"/>
      <c r="C2316" s="87"/>
    </row>
    <row r="2317" spans="1:21" x14ac:dyDescent="0.25">
      <c r="A2317" s="10"/>
      <c r="B2317" s="10"/>
      <c r="C2317" s="87"/>
    </row>
    <row r="2318" spans="1:21" x14ac:dyDescent="0.25">
      <c r="A2318" s="10"/>
      <c r="B2318" s="10"/>
      <c r="C2318" s="87"/>
    </row>
    <row r="2319" spans="1:21" x14ac:dyDescent="0.25">
      <c r="A2319" s="10"/>
      <c r="B2319" s="10"/>
      <c r="C2319" s="87"/>
    </row>
    <row r="2320" spans="1:21" x14ac:dyDescent="0.25">
      <c r="A2320" s="10"/>
      <c r="B2320" s="10"/>
      <c r="C2320" s="87"/>
    </row>
    <row r="2321" spans="1:5" x14ac:dyDescent="0.25">
      <c r="A2321" s="10"/>
      <c r="B2321" s="10"/>
      <c r="C2321" s="87"/>
      <c r="D2321" s="89"/>
      <c r="E2321" s="89"/>
    </row>
    <row r="2322" spans="1:5" x14ac:dyDescent="0.25">
      <c r="A2322" s="10"/>
      <c r="B2322" s="10"/>
      <c r="C2322" s="87"/>
      <c r="D2322" s="89"/>
      <c r="E2322" s="89"/>
    </row>
    <row r="2323" spans="1:5" x14ac:dyDescent="0.25">
      <c r="A2323" s="10"/>
      <c r="B2323" s="10"/>
      <c r="C2323" s="87"/>
      <c r="D2323" s="89"/>
      <c r="E2323" s="89"/>
    </row>
    <row r="2324" spans="1:5" x14ac:dyDescent="0.25">
      <c r="A2324" s="10"/>
      <c r="B2324" s="10"/>
      <c r="C2324" s="87"/>
      <c r="D2324" s="89"/>
      <c r="E2324" s="89"/>
    </row>
    <row r="2325" spans="1:5" x14ac:dyDescent="0.25">
      <c r="A2325" s="10"/>
      <c r="B2325" s="10"/>
      <c r="C2325" s="87"/>
      <c r="D2325" s="89"/>
      <c r="E2325" s="89"/>
    </row>
    <row r="2326" spans="1:5" x14ac:dyDescent="0.25">
      <c r="A2326" s="10"/>
      <c r="B2326" s="10"/>
      <c r="C2326" s="87"/>
      <c r="D2326" s="89"/>
      <c r="E2326" s="89"/>
    </row>
    <row r="2327" spans="1:5" x14ac:dyDescent="0.25">
      <c r="A2327" s="10"/>
      <c r="B2327" s="10"/>
      <c r="C2327" s="87"/>
      <c r="D2327" s="89"/>
      <c r="E2327" s="89"/>
    </row>
    <row r="2328" spans="1:5" x14ac:dyDescent="0.25">
      <c r="A2328" s="10"/>
      <c r="B2328" s="10"/>
      <c r="C2328" s="87"/>
      <c r="D2328" s="89"/>
      <c r="E2328" s="89"/>
    </row>
    <row r="2329" spans="1:5" x14ac:dyDescent="0.25">
      <c r="A2329" s="10"/>
      <c r="B2329" s="10"/>
      <c r="C2329" s="87"/>
      <c r="D2329" s="89"/>
      <c r="E2329" s="89"/>
    </row>
    <row r="2330" spans="1:5" x14ac:dyDescent="0.25">
      <c r="A2330" s="10"/>
      <c r="B2330" s="10"/>
      <c r="C2330" s="87"/>
      <c r="D2330" s="89"/>
      <c r="E2330" s="89"/>
    </row>
    <row r="2331" spans="1:5" x14ac:dyDescent="0.25">
      <c r="A2331" s="10"/>
      <c r="B2331" s="10"/>
      <c r="C2331" s="87"/>
      <c r="D2331" s="89"/>
      <c r="E2331" s="89"/>
    </row>
    <row r="2332" spans="1:5" x14ac:dyDescent="0.25">
      <c r="A2332" s="10"/>
      <c r="B2332" s="10"/>
      <c r="C2332" s="87"/>
      <c r="D2332" s="89"/>
      <c r="E2332" s="89"/>
    </row>
    <row r="2333" spans="1:5" x14ac:dyDescent="0.25">
      <c r="A2333" s="10"/>
      <c r="B2333" s="10"/>
      <c r="C2333" s="87"/>
      <c r="D2333" s="89"/>
      <c r="E2333" s="89"/>
    </row>
    <row r="2334" spans="1:5" x14ac:dyDescent="0.25">
      <c r="A2334" s="10"/>
      <c r="B2334" s="10"/>
      <c r="C2334" s="87"/>
      <c r="D2334" s="89"/>
      <c r="E2334" s="89"/>
    </row>
    <row r="2335" spans="1:5" x14ac:dyDescent="0.25">
      <c r="A2335" s="10"/>
      <c r="B2335" s="10"/>
      <c r="C2335" s="87"/>
      <c r="D2335" s="89"/>
      <c r="E2335" s="89"/>
    </row>
    <row r="2336" spans="1:5" x14ac:dyDescent="0.25">
      <c r="A2336" s="10"/>
      <c r="B2336" s="10"/>
      <c r="C2336" s="87"/>
      <c r="D2336" s="89"/>
      <c r="E2336" s="89"/>
    </row>
    <row r="2337" spans="1:5" x14ac:dyDescent="0.25">
      <c r="A2337" s="10"/>
      <c r="B2337" s="10"/>
      <c r="C2337" s="87"/>
      <c r="D2337" s="89"/>
      <c r="E2337" s="89"/>
    </row>
    <row r="2338" spans="1:5" x14ac:dyDescent="0.25">
      <c r="A2338" s="10"/>
      <c r="B2338" s="10"/>
      <c r="C2338" s="87"/>
      <c r="D2338" s="89"/>
      <c r="E2338" s="89"/>
    </row>
    <row r="2339" spans="1:5" x14ac:dyDescent="0.25">
      <c r="A2339" s="10"/>
      <c r="B2339" s="10"/>
      <c r="C2339" s="87"/>
      <c r="D2339" s="89"/>
      <c r="E2339" s="89"/>
    </row>
    <row r="2340" spans="1:5" x14ac:dyDescent="0.25">
      <c r="A2340" s="10"/>
      <c r="B2340" s="10"/>
      <c r="C2340" s="87"/>
      <c r="D2340" s="89"/>
      <c r="E2340" s="89"/>
    </row>
    <row r="2341" spans="1:5" x14ac:dyDescent="0.25">
      <c r="A2341" s="10"/>
      <c r="B2341" s="10"/>
      <c r="C2341" s="87"/>
      <c r="D2341" s="89"/>
      <c r="E2341" s="89"/>
    </row>
    <row r="2342" spans="1:5" x14ac:dyDescent="0.25">
      <c r="A2342" s="10"/>
      <c r="B2342" s="10"/>
      <c r="C2342" s="87"/>
      <c r="D2342" s="89"/>
      <c r="E2342" s="89"/>
    </row>
    <row r="2343" spans="1:5" x14ac:dyDescent="0.25">
      <c r="A2343" s="10"/>
      <c r="B2343" s="10"/>
      <c r="C2343" s="87"/>
      <c r="D2343" s="89"/>
      <c r="E2343" s="89"/>
    </row>
    <row r="2344" spans="1:5" x14ac:dyDescent="0.25">
      <c r="A2344" s="10"/>
      <c r="B2344" s="10"/>
      <c r="C2344" s="87"/>
      <c r="D2344" s="89"/>
      <c r="E2344" s="89"/>
    </row>
    <row r="2345" spans="1:5" x14ac:dyDescent="0.25">
      <c r="A2345" s="10"/>
      <c r="B2345" s="10"/>
      <c r="C2345" s="87"/>
      <c r="D2345" s="89"/>
      <c r="E2345" s="89"/>
    </row>
    <row r="2346" spans="1:5" x14ac:dyDescent="0.25">
      <c r="A2346" s="10"/>
      <c r="B2346" s="10"/>
      <c r="C2346" s="87"/>
      <c r="D2346" s="89"/>
      <c r="E2346" s="89"/>
    </row>
    <row r="2347" spans="1:5" x14ac:dyDescent="0.25">
      <c r="A2347" s="10"/>
      <c r="B2347" s="10"/>
      <c r="C2347" s="87"/>
      <c r="D2347" s="89"/>
      <c r="E2347" s="89"/>
    </row>
    <row r="2348" spans="1:5" x14ac:dyDescent="0.25">
      <c r="A2348" s="10"/>
      <c r="B2348" s="10"/>
      <c r="C2348" s="87"/>
      <c r="D2348" s="89"/>
      <c r="E2348" s="89"/>
    </row>
    <row r="2349" spans="1:5" x14ac:dyDescent="0.25">
      <c r="A2349" s="10"/>
      <c r="B2349" s="10"/>
      <c r="C2349" s="87"/>
      <c r="D2349" s="89"/>
      <c r="E2349" s="89"/>
    </row>
    <row r="2350" spans="1:5" x14ac:dyDescent="0.25">
      <c r="A2350" s="10"/>
      <c r="B2350" s="10"/>
      <c r="C2350" s="87"/>
      <c r="D2350" s="89"/>
      <c r="E2350" s="89"/>
    </row>
    <row r="2351" spans="1:5" x14ac:dyDescent="0.25">
      <c r="A2351" s="10"/>
      <c r="B2351" s="10"/>
      <c r="C2351" s="87"/>
      <c r="D2351" s="89"/>
      <c r="E2351" s="89"/>
    </row>
    <row r="2352" spans="1:5" x14ac:dyDescent="0.25">
      <c r="A2352" s="10"/>
      <c r="B2352" s="10"/>
      <c r="C2352" s="87"/>
      <c r="D2352" s="89"/>
      <c r="E2352" s="89"/>
    </row>
    <row r="2353" spans="1:5" x14ac:dyDescent="0.25">
      <c r="A2353" s="10"/>
      <c r="B2353" s="10"/>
      <c r="C2353" s="87"/>
      <c r="D2353" s="89"/>
      <c r="E2353" s="89"/>
    </row>
    <row r="2354" spans="1:5" x14ac:dyDescent="0.25">
      <c r="A2354" s="10"/>
      <c r="B2354" s="10"/>
      <c r="C2354" s="87"/>
      <c r="D2354" s="89"/>
      <c r="E2354" s="89"/>
    </row>
    <row r="2355" spans="1:5" x14ac:dyDescent="0.25">
      <c r="A2355" s="10"/>
      <c r="B2355" s="10"/>
      <c r="C2355" s="87"/>
      <c r="D2355" s="89"/>
      <c r="E2355" s="89"/>
    </row>
    <row r="2356" spans="1:5" x14ac:dyDescent="0.25">
      <c r="A2356" s="10"/>
      <c r="B2356" s="10"/>
      <c r="C2356" s="87"/>
      <c r="D2356" s="89"/>
      <c r="E2356" s="89"/>
    </row>
    <row r="2357" spans="1:5" x14ac:dyDescent="0.25">
      <c r="A2357" s="10"/>
      <c r="B2357" s="10"/>
      <c r="C2357" s="87"/>
      <c r="D2357" s="89"/>
      <c r="E2357" s="89"/>
    </row>
    <row r="2358" spans="1:5" x14ac:dyDescent="0.25">
      <c r="A2358" s="10"/>
      <c r="B2358" s="10"/>
      <c r="C2358" s="87"/>
      <c r="D2358" s="89"/>
      <c r="E2358" s="89"/>
    </row>
    <row r="2359" spans="1:5" x14ac:dyDescent="0.25">
      <c r="A2359" s="10"/>
      <c r="B2359" s="10"/>
      <c r="C2359" s="87"/>
      <c r="D2359" s="89"/>
      <c r="E2359" s="89"/>
    </row>
    <row r="2360" spans="1:5" x14ac:dyDescent="0.25">
      <c r="A2360" s="10"/>
      <c r="B2360" s="10"/>
      <c r="C2360" s="87"/>
      <c r="D2360" s="89"/>
      <c r="E2360" s="89"/>
    </row>
    <row r="2361" spans="1:5" x14ac:dyDescent="0.25">
      <c r="A2361" s="10"/>
      <c r="B2361" s="10"/>
      <c r="C2361" s="87"/>
      <c r="D2361" s="89"/>
      <c r="E2361" s="89"/>
    </row>
    <row r="2362" spans="1:5" x14ac:dyDescent="0.25">
      <c r="A2362" s="10"/>
      <c r="B2362" s="10"/>
      <c r="C2362" s="87"/>
      <c r="D2362" s="89"/>
      <c r="E2362" s="89"/>
    </row>
    <row r="2363" spans="1:5" x14ac:dyDescent="0.25">
      <c r="A2363" s="10"/>
      <c r="B2363" s="10"/>
      <c r="C2363" s="87"/>
      <c r="D2363" s="89"/>
      <c r="E2363" s="89"/>
    </row>
    <row r="2364" spans="1:5" x14ac:dyDescent="0.25">
      <c r="A2364" s="10"/>
      <c r="B2364" s="10"/>
      <c r="C2364" s="87"/>
      <c r="D2364" s="89"/>
      <c r="E2364" s="89"/>
    </row>
    <row r="2365" spans="1:5" x14ac:dyDescent="0.25">
      <c r="A2365" s="10"/>
      <c r="B2365" s="10"/>
      <c r="C2365" s="87"/>
      <c r="D2365" s="89"/>
      <c r="E2365" s="89"/>
    </row>
    <row r="2366" spans="1:5" x14ac:dyDescent="0.25">
      <c r="A2366" s="10"/>
      <c r="B2366" s="10"/>
      <c r="C2366" s="87"/>
      <c r="D2366" s="89"/>
      <c r="E2366" s="89"/>
    </row>
    <row r="2367" spans="1:5" x14ac:dyDescent="0.25">
      <c r="A2367" s="10"/>
      <c r="B2367" s="10"/>
      <c r="C2367" s="87"/>
      <c r="D2367" s="89"/>
      <c r="E2367" s="89"/>
    </row>
    <row r="2368" spans="1:5" x14ac:dyDescent="0.25">
      <c r="A2368" s="10"/>
      <c r="B2368" s="10"/>
      <c r="C2368" s="87"/>
      <c r="D2368" s="89"/>
      <c r="E2368" s="89"/>
    </row>
    <row r="2369" spans="1:5" x14ac:dyDescent="0.25">
      <c r="A2369" s="10"/>
      <c r="B2369" s="10"/>
      <c r="C2369" s="87"/>
      <c r="D2369" s="89"/>
      <c r="E2369" s="89"/>
    </row>
    <row r="2370" spans="1:5" x14ac:dyDescent="0.25">
      <c r="A2370" s="10"/>
      <c r="B2370" s="10"/>
      <c r="C2370" s="87"/>
      <c r="D2370" s="89"/>
      <c r="E2370" s="89"/>
    </row>
    <row r="2371" spans="1:5" x14ac:dyDescent="0.25">
      <c r="A2371" s="10"/>
      <c r="B2371" s="10"/>
      <c r="C2371" s="87"/>
      <c r="D2371" s="89"/>
      <c r="E2371" s="89"/>
    </row>
    <row r="2372" spans="1:5" x14ac:dyDescent="0.25">
      <c r="A2372" s="10"/>
      <c r="B2372" s="10"/>
      <c r="C2372" s="87"/>
      <c r="D2372" s="89"/>
      <c r="E2372" s="89"/>
    </row>
    <row r="2373" spans="1:5" x14ac:dyDescent="0.25">
      <c r="A2373" s="10"/>
      <c r="B2373" s="10"/>
      <c r="C2373" s="87"/>
      <c r="D2373" s="89"/>
      <c r="E2373" s="89"/>
    </row>
    <row r="2374" spans="1:5" x14ac:dyDescent="0.25">
      <c r="A2374" s="10"/>
      <c r="B2374" s="10"/>
      <c r="C2374" s="87"/>
      <c r="D2374" s="89"/>
      <c r="E2374" s="89"/>
    </row>
    <row r="2375" spans="1:5" x14ac:dyDescent="0.25">
      <c r="A2375" s="10"/>
      <c r="B2375" s="10"/>
      <c r="C2375" s="87"/>
      <c r="D2375" s="89"/>
      <c r="E2375" s="89"/>
    </row>
    <row r="2376" spans="1:5" x14ac:dyDescent="0.25">
      <c r="A2376" s="10"/>
      <c r="B2376" s="10"/>
      <c r="C2376" s="87"/>
      <c r="D2376" s="89"/>
      <c r="E2376" s="89"/>
    </row>
    <row r="2377" spans="1:5" x14ac:dyDescent="0.25">
      <c r="A2377" s="10"/>
      <c r="B2377" s="10"/>
      <c r="C2377" s="87"/>
      <c r="D2377" s="89"/>
      <c r="E2377" s="89"/>
    </row>
    <row r="2378" spans="1:5" x14ac:dyDescent="0.25">
      <c r="A2378" s="10"/>
      <c r="B2378" s="10"/>
      <c r="C2378" s="87"/>
      <c r="D2378" s="89"/>
      <c r="E2378" s="89"/>
    </row>
    <row r="2379" spans="1:5" x14ac:dyDescent="0.25">
      <c r="A2379" s="10"/>
      <c r="B2379" s="10"/>
      <c r="C2379" s="87"/>
      <c r="D2379" s="89"/>
      <c r="E2379" s="89"/>
    </row>
    <row r="2380" spans="1:5" x14ac:dyDescent="0.25">
      <c r="A2380" s="10"/>
      <c r="B2380" s="10"/>
      <c r="C2380" s="87"/>
      <c r="D2380" s="89"/>
      <c r="E2380" s="89"/>
    </row>
    <row r="2381" spans="1:5" x14ac:dyDescent="0.25">
      <c r="A2381" s="10"/>
      <c r="B2381" s="10"/>
      <c r="C2381" s="87"/>
      <c r="D2381" s="89"/>
      <c r="E2381" s="89"/>
    </row>
    <row r="2382" spans="1:5" x14ac:dyDescent="0.25">
      <c r="A2382" s="10"/>
      <c r="B2382" s="10"/>
      <c r="C2382" s="87"/>
      <c r="D2382" s="89"/>
      <c r="E2382" s="89"/>
    </row>
    <row r="2383" spans="1:5" x14ac:dyDescent="0.25">
      <c r="A2383" s="10"/>
      <c r="B2383" s="10"/>
      <c r="C2383" s="87"/>
      <c r="D2383" s="89"/>
      <c r="E2383" s="89"/>
    </row>
    <row r="2384" spans="1:5" x14ac:dyDescent="0.25">
      <c r="A2384" s="10"/>
      <c r="B2384" s="10"/>
      <c r="C2384" s="87"/>
      <c r="D2384" s="89"/>
      <c r="E2384" s="89"/>
    </row>
    <row r="2385" spans="1:5" x14ac:dyDescent="0.25">
      <c r="A2385" s="10"/>
      <c r="B2385" s="10"/>
      <c r="C2385" s="87"/>
      <c r="D2385" s="89"/>
      <c r="E2385" s="89"/>
    </row>
    <row r="2386" spans="1:5" x14ac:dyDescent="0.25">
      <c r="A2386" s="10"/>
      <c r="B2386" s="10"/>
      <c r="C2386" s="87"/>
      <c r="D2386" s="89"/>
      <c r="E2386" s="89"/>
    </row>
    <row r="2387" spans="1:5" x14ac:dyDescent="0.25">
      <c r="A2387" s="10"/>
      <c r="B2387" s="10"/>
      <c r="C2387" s="87"/>
      <c r="D2387" s="89"/>
      <c r="E2387" s="89"/>
    </row>
    <row r="2388" spans="1:5" x14ac:dyDescent="0.25">
      <c r="A2388" s="10"/>
      <c r="B2388" s="10"/>
      <c r="C2388" s="87"/>
      <c r="D2388" s="89"/>
      <c r="E2388" s="89"/>
    </row>
    <row r="2389" spans="1:5" x14ac:dyDescent="0.25">
      <c r="A2389" s="10"/>
      <c r="B2389" s="10"/>
      <c r="C2389" s="87"/>
      <c r="D2389" s="89"/>
      <c r="E2389" s="89"/>
    </row>
    <row r="2390" spans="1:5" x14ac:dyDescent="0.25">
      <c r="A2390" s="10"/>
      <c r="B2390" s="10"/>
      <c r="C2390" s="87"/>
      <c r="D2390" s="89"/>
      <c r="E2390" s="89"/>
    </row>
    <row r="2391" spans="1:5" x14ac:dyDescent="0.25">
      <c r="A2391" s="10"/>
      <c r="B2391" s="10"/>
      <c r="C2391" s="87"/>
      <c r="D2391" s="89"/>
      <c r="E2391" s="89"/>
    </row>
    <row r="2392" spans="1:5" x14ac:dyDescent="0.25">
      <c r="A2392" s="10"/>
      <c r="B2392" s="10"/>
      <c r="C2392" s="87"/>
      <c r="D2392" s="89"/>
      <c r="E2392" s="89"/>
    </row>
    <row r="2393" spans="1:5" x14ac:dyDescent="0.25">
      <c r="A2393" s="10"/>
      <c r="B2393" s="10"/>
      <c r="C2393" s="87"/>
      <c r="D2393" s="89"/>
      <c r="E2393" s="89"/>
    </row>
    <row r="2394" spans="1:5" x14ac:dyDescent="0.25">
      <c r="A2394" s="10"/>
      <c r="B2394" s="10"/>
      <c r="C2394" s="87"/>
      <c r="D2394" s="89"/>
      <c r="E2394" s="89"/>
    </row>
    <row r="2395" spans="1:5" x14ac:dyDescent="0.25">
      <c r="A2395" s="10"/>
      <c r="B2395" s="10"/>
      <c r="C2395" s="87"/>
      <c r="D2395" s="89"/>
      <c r="E2395" s="89"/>
    </row>
    <row r="2396" spans="1:5" x14ac:dyDescent="0.25">
      <c r="A2396" s="10"/>
      <c r="B2396" s="10"/>
      <c r="C2396" s="87"/>
      <c r="D2396" s="89"/>
      <c r="E2396" s="89"/>
    </row>
    <row r="2397" spans="1:5" x14ac:dyDescent="0.25">
      <c r="A2397" s="10"/>
      <c r="B2397" s="10"/>
      <c r="C2397" s="87"/>
      <c r="D2397" s="89"/>
      <c r="E2397" s="89"/>
    </row>
    <row r="2398" spans="1:5" x14ac:dyDescent="0.25">
      <c r="A2398" s="10"/>
      <c r="B2398" s="10"/>
      <c r="C2398" s="87"/>
      <c r="D2398" s="89"/>
      <c r="E2398" s="89"/>
    </row>
    <row r="2399" spans="1:5" x14ac:dyDescent="0.25">
      <c r="A2399" s="10"/>
      <c r="B2399" s="10"/>
      <c r="C2399" s="87"/>
      <c r="D2399" s="89"/>
      <c r="E2399" s="89"/>
    </row>
    <row r="2400" spans="1:5" x14ac:dyDescent="0.25">
      <c r="A2400" s="10"/>
      <c r="B2400" s="10"/>
      <c r="C2400" s="87"/>
      <c r="D2400" s="89"/>
      <c r="E2400" s="89"/>
    </row>
    <row r="2401" spans="1:5" x14ac:dyDescent="0.25">
      <c r="A2401" s="10"/>
      <c r="B2401" s="10"/>
      <c r="C2401" s="87"/>
      <c r="D2401" s="89"/>
      <c r="E2401" s="89"/>
    </row>
    <row r="2402" spans="1:5" x14ac:dyDescent="0.25">
      <c r="A2402" s="10"/>
      <c r="B2402" s="10"/>
      <c r="C2402" s="87"/>
      <c r="D2402" s="89"/>
      <c r="E2402" s="89"/>
    </row>
    <row r="2403" spans="1:5" x14ac:dyDescent="0.25">
      <c r="A2403" s="10"/>
      <c r="B2403" s="10"/>
      <c r="C2403" s="87"/>
      <c r="D2403" s="89"/>
      <c r="E2403" s="89"/>
    </row>
    <row r="2404" spans="1:5" x14ac:dyDescent="0.25">
      <c r="A2404" s="10"/>
      <c r="B2404" s="10"/>
      <c r="C2404" s="87"/>
      <c r="D2404" s="89"/>
      <c r="E2404" s="89"/>
    </row>
    <row r="2405" spans="1:5" x14ac:dyDescent="0.25">
      <c r="A2405" s="10"/>
      <c r="B2405" s="10"/>
      <c r="C2405" s="87"/>
      <c r="D2405" s="89"/>
      <c r="E2405" s="89"/>
    </row>
    <row r="2406" spans="1:5" x14ac:dyDescent="0.25">
      <c r="A2406" s="10"/>
      <c r="B2406" s="10"/>
      <c r="C2406" s="87"/>
      <c r="D2406" s="89"/>
      <c r="E2406" s="89"/>
    </row>
    <row r="2407" spans="1:5" x14ac:dyDescent="0.25">
      <c r="A2407" s="10"/>
      <c r="B2407" s="10"/>
      <c r="C2407" s="87"/>
      <c r="D2407" s="89"/>
      <c r="E2407" s="89"/>
    </row>
    <row r="2408" spans="1:5" x14ac:dyDescent="0.25">
      <c r="A2408" s="10"/>
      <c r="B2408" s="10"/>
      <c r="C2408" s="87"/>
      <c r="D2408" s="89"/>
      <c r="E2408" s="89"/>
    </row>
    <row r="2409" spans="1:5" x14ac:dyDescent="0.25">
      <c r="A2409" s="10"/>
      <c r="B2409" s="10"/>
      <c r="C2409" s="87"/>
      <c r="D2409" s="89"/>
      <c r="E2409" s="89"/>
    </row>
    <row r="2410" spans="1:5" x14ac:dyDescent="0.25">
      <c r="A2410" s="10"/>
      <c r="B2410" s="10"/>
      <c r="C2410" s="87"/>
      <c r="D2410" s="89"/>
      <c r="E2410" s="89"/>
    </row>
    <row r="2411" spans="1:5" x14ac:dyDescent="0.25">
      <c r="A2411" s="10"/>
      <c r="B2411" s="10"/>
      <c r="C2411" s="87"/>
      <c r="D2411" s="89"/>
      <c r="E2411" s="89"/>
    </row>
    <row r="2412" spans="1:5" x14ac:dyDescent="0.25">
      <c r="A2412" s="10"/>
      <c r="B2412" s="10"/>
      <c r="C2412" s="87"/>
      <c r="D2412" s="89"/>
      <c r="E2412" s="89"/>
    </row>
    <row r="2413" spans="1:5" x14ac:dyDescent="0.25">
      <c r="A2413" s="10"/>
      <c r="B2413" s="10"/>
      <c r="C2413" s="87"/>
      <c r="D2413" s="89"/>
      <c r="E2413" s="89"/>
    </row>
    <row r="2414" spans="1:5" x14ac:dyDescent="0.25">
      <c r="A2414" s="10"/>
      <c r="B2414" s="10"/>
      <c r="C2414" s="87"/>
      <c r="D2414" s="89"/>
      <c r="E2414" s="89"/>
    </row>
    <row r="2415" spans="1:5" x14ac:dyDescent="0.25">
      <c r="A2415" s="10"/>
      <c r="B2415" s="10"/>
      <c r="C2415" s="87"/>
      <c r="D2415" s="89"/>
      <c r="E2415" s="89"/>
    </row>
    <row r="2416" spans="1:5" x14ac:dyDescent="0.25">
      <c r="A2416" s="10"/>
      <c r="B2416" s="10"/>
      <c r="C2416" s="87"/>
      <c r="D2416" s="89"/>
      <c r="E2416" s="89"/>
    </row>
    <row r="2417" spans="1:5" x14ac:dyDescent="0.25">
      <c r="A2417" s="10"/>
      <c r="B2417" s="10"/>
      <c r="C2417" s="87"/>
      <c r="D2417" s="89"/>
      <c r="E2417" s="89"/>
    </row>
    <row r="2418" spans="1:5" x14ac:dyDescent="0.25">
      <c r="A2418" s="10"/>
      <c r="B2418" s="10"/>
      <c r="C2418" s="87"/>
      <c r="D2418" s="89"/>
      <c r="E2418" s="89"/>
    </row>
    <row r="2419" spans="1:5" x14ac:dyDescent="0.25">
      <c r="A2419" s="10"/>
      <c r="B2419" s="10"/>
      <c r="C2419" s="87"/>
      <c r="D2419" s="89"/>
      <c r="E2419" s="89"/>
    </row>
    <row r="2420" spans="1:5" x14ac:dyDescent="0.25">
      <c r="A2420" s="10"/>
      <c r="B2420" s="10"/>
      <c r="C2420" s="87"/>
      <c r="D2420" s="89"/>
      <c r="E2420" s="89"/>
    </row>
    <row r="2421" spans="1:5" x14ac:dyDescent="0.25">
      <c r="A2421" s="10"/>
      <c r="B2421" s="10"/>
      <c r="C2421" s="87"/>
      <c r="D2421" s="89"/>
      <c r="E2421" s="89"/>
    </row>
    <row r="2422" spans="1:5" x14ac:dyDescent="0.25">
      <c r="A2422" s="10"/>
      <c r="B2422" s="10"/>
      <c r="C2422" s="87"/>
      <c r="D2422" s="89"/>
      <c r="E2422" s="89"/>
    </row>
    <row r="2423" spans="1:5" x14ac:dyDescent="0.25">
      <c r="A2423" s="10"/>
      <c r="B2423" s="10"/>
      <c r="C2423" s="87"/>
      <c r="D2423" s="89"/>
      <c r="E2423" s="89"/>
    </row>
    <row r="2424" spans="1:5" x14ac:dyDescent="0.25">
      <c r="A2424" s="10"/>
      <c r="B2424" s="10"/>
      <c r="C2424" s="87"/>
      <c r="D2424" s="89"/>
      <c r="E2424" s="89"/>
    </row>
    <row r="2425" spans="1:5" x14ac:dyDescent="0.25">
      <c r="A2425" s="10"/>
      <c r="B2425" s="10"/>
      <c r="C2425" s="87"/>
      <c r="D2425" s="89"/>
      <c r="E2425" s="89"/>
    </row>
    <row r="2426" spans="1:5" x14ac:dyDescent="0.25">
      <c r="A2426" s="10"/>
      <c r="B2426" s="10"/>
      <c r="C2426" s="87"/>
      <c r="D2426" s="89"/>
      <c r="E2426" s="89"/>
    </row>
    <row r="2427" spans="1:5" x14ac:dyDescent="0.25">
      <c r="A2427" s="10"/>
      <c r="B2427" s="10"/>
      <c r="C2427" s="87"/>
      <c r="D2427" s="89"/>
      <c r="E2427" s="89"/>
    </row>
    <row r="2428" spans="1:5" x14ac:dyDescent="0.25">
      <c r="A2428" s="10"/>
      <c r="B2428" s="10"/>
      <c r="C2428" s="87"/>
      <c r="D2428" s="89"/>
      <c r="E2428" s="89"/>
    </row>
    <row r="2429" spans="1:5" x14ac:dyDescent="0.25">
      <c r="A2429" s="10"/>
      <c r="B2429" s="10"/>
      <c r="C2429" s="87"/>
      <c r="D2429" s="89"/>
      <c r="E2429" s="89"/>
    </row>
    <row r="2430" spans="1:5" x14ac:dyDescent="0.25">
      <c r="A2430" s="10"/>
      <c r="B2430" s="10"/>
      <c r="C2430" s="87"/>
      <c r="D2430" s="89"/>
      <c r="E2430" s="89"/>
    </row>
    <row r="2431" spans="1:5" x14ac:dyDescent="0.25">
      <c r="A2431" s="10"/>
      <c r="B2431" s="10"/>
      <c r="C2431" s="87"/>
      <c r="D2431" s="89"/>
      <c r="E2431" s="89"/>
    </row>
    <row r="2432" spans="1:5" x14ac:dyDescent="0.25">
      <c r="A2432" s="10"/>
      <c r="B2432" s="10"/>
      <c r="C2432" s="87"/>
      <c r="D2432" s="89"/>
      <c r="E2432" s="89"/>
    </row>
    <row r="2433" spans="1:5" x14ac:dyDescent="0.25">
      <c r="A2433" s="10"/>
      <c r="B2433" s="10"/>
      <c r="C2433" s="87"/>
      <c r="D2433" s="89"/>
      <c r="E2433" s="89"/>
    </row>
    <row r="2434" spans="1:5" x14ac:dyDescent="0.25">
      <c r="A2434" s="10"/>
      <c r="B2434" s="10"/>
      <c r="C2434" s="87"/>
      <c r="D2434" s="89"/>
      <c r="E2434" s="89"/>
    </row>
    <row r="2435" spans="1:5" x14ac:dyDescent="0.25">
      <c r="A2435" s="10"/>
      <c r="B2435" s="10"/>
      <c r="C2435" s="87"/>
      <c r="D2435" s="89"/>
      <c r="E2435" s="89"/>
    </row>
    <row r="2436" spans="1:5" x14ac:dyDescent="0.25">
      <c r="A2436" s="10"/>
      <c r="B2436" s="10"/>
      <c r="C2436" s="87"/>
      <c r="D2436" s="89"/>
      <c r="E2436" s="89"/>
    </row>
    <row r="2437" spans="1:5" x14ac:dyDescent="0.25">
      <c r="A2437" s="10"/>
      <c r="B2437" s="10"/>
      <c r="C2437" s="87"/>
      <c r="D2437" s="89"/>
      <c r="E2437" s="89"/>
    </row>
    <row r="2438" spans="1:5" x14ac:dyDescent="0.25">
      <c r="A2438" s="10"/>
      <c r="B2438" s="10"/>
      <c r="C2438" s="87"/>
      <c r="D2438" s="89"/>
      <c r="E2438" s="89"/>
    </row>
    <row r="2439" spans="1:5" x14ac:dyDescent="0.25">
      <c r="A2439" s="10"/>
      <c r="B2439" s="10"/>
      <c r="C2439" s="87"/>
      <c r="D2439" s="89"/>
      <c r="E2439" s="89"/>
    </row>
    <row r="2440" spans="1:5" x14ac:dyDescent="0.25">
      <c r="A2440" s="10"/>
      <c r="B2440" s="10"/>
      <c r="C2440" s="87"/>
      <c r="D2440" s="89"/>
      <c r="E2440" s="89"/>
    </row>
    <row r="2441" spans="1:5" x14ac:dyDescent="0.25">
      <c r="A2441" s="10"/>
      <c r="B2441" s="10"/>
      <c r="C2441" s="87"/>
      <c r="D2441" s="89"/>
      <c r="E2441" s="89"/>
    </row>
    <row r="2442" spans="1:5" x14ac:dyDescent="0.25">
      <c r="A2442" s="10"/>
      <c r="B2442" s="10"/>
      <c r="C2442" s="87"/>
      <c r="D2442" s="89"/>
      <c r="E2442" s="89"/>
    </row>
    <row r="2443" spans="1:5" x14ac:dyDescent="0.25">
      <c r="A2443" s="10"/>
      <c r="B2443" s="10"/>
      <c r="C2443" s="87"/>
      <c r="D2443" s="89"/>
      <c r="E2443" s="89"/>
    </row>
    <row r="2444" spans="1:5" x14ac:dyDescent="0.25">
      <c r="A2444" s="10"/>
      <c r="B2444" s="10"/>
      <c r="C2444" s="87"/>
      <c r="D2444" s="89"/>
      <c r="E2444" s="89"/>
    </row>
    <row r="2445" spans="1:5" x14ac:dyDescent="0.25">
      <c r="A2445" s="10"/>
      <c r="B2445" s="10"/>
      <c r="C2445" s="87"/>
      <c r="D2445" s="89"/>
      <c r="E2445" s="89"/>
    </row>
    <row r="2446" spans="1:5" x14ac:dyDescent="0.25">
      <c r="A2446" s="10"/>
      <c r="B2446" s="10"/>
      <c r="C2446" s="87"/>
      <c r="D2446" s="89"/>
      <c r="E2446" s="89"/>
    </row>
    <row r="2447" spans="1:5" x14ac:dyDescent="0.25">
      <c r="A2447" s="10"/>
      <c r="B2447" s="10"/>
      <c r="C2447" s="87"/>
      <c r="D2447" s="89"/>
      <c r="E2447" s="89"/>
    </row>
    <row r="2448" spans="1:5" x14ac:dyDescent="0.25">
      <c r="A2448" s="10"/>
      <c r="B2448" s="10"/>
      <c r="C2448" s="87"/>
      <c r="D2448" s="89"/>
      <c r="E2448" s="89"/>
    </row>
    <row r="2449" spans="1:5" x14ac:dyDescent="0.25">
      <c r="A2449" s="10"/>
      <c r="B2449" s="10"/>
      <c r="C2449" s="87"/>
      <c r="D2449" s="89"/>
      <c r="E2449" s="89"/>
    </row>
    <row r="2450" spans="1:5" x14ac:dyDescent="0.25">
      <c r="A2450" s="10"/>
      <c r="B2450" s="10"/>
      <c r="C2450" s="87"/>
      <c r="D2450" s="89"/>
      <c r="E2450" s="89"/>
    </row>
    <row r="2451" spans="1:5" x14ac:dyDescent="0.25">
      <c r="A2451" s="10"/>
      <c r="B2451" s="10"/>
      <c r="C2451" s="87"/>
      <c r="D2451" s="89"/>
      <c r="E2451" s="89"/>
    </row>
    <row r="2452" spans="1:5" x14ac:dyDescent="0.25">
      <c r="A2452" s="10"/>
      <c r="B2452" s="10"/>
      <c r="C2452" s="87"/>
      <c r="D2452" s="89"/>
      <c r="E2452" s="89"/>
    </row>
    <row r="2453" spans="1:5" x14ac:dyDescent="0.25">
      <c r="A2453" s="10"/>
      <c r="B2453" s="10"/>
      <c r="C2453" s="87"/>
      <c r="D2453" s="89"/>
      <c r="E2453" s="89"/>
    </row>
    <row r="2454" spans="1:5" x14ac:dyDescent="0.25">
      <c r="A2454" s="10"/>
      <c r="B2454" s="10"/>
      <c r="C2454" s="87"/>
      <c r="D2454" s="89"/>
      <c r="E2454" s="89"/>
    </row>
    <row r="2455" spans="1:5" x14ac:dyDescent="0.25">
      <c r="A2455" s="10"/>
      <c r="B2455" s="10"/>
      <c r="C2455" s="87"/>
      <c r="D2455" s="89"/>
      <c r="E2455" s="89"/>
    </row>
    <row r="2456" spans="1:5" x14ac:dyDescent="0.25">
      <c r="A2456" s="10"/>
      <c r="B2456" s="10"/>
      <c r="C2456" s="87"/>
      <c r="D2456" s="89"/>
      <c r="E2456" s="89"/>
    </row>
    <row r="2457" spans="1:5" x14ac:dyDescent="0.25">
      <c r="A2457" s="10"/>
      <c r="B2457" s="10"/>
      <c r="C2457" s="87"/>
      <c r="D2457" s="89"/>
      <c r="E2457" s="89"/>
    </row>
    <row r="2458" spans="1:5" x14ac:dyDescent="0.25">
      <c r="A2458" s="10"/>
      <c r="B2458" s="10"/>
      <c r="C2458" s="87"/>
      <c r="D2458" s="89"/>
      <c r="E2458" s="89"/>
    </row>
    <row r="2459" spans="1:5" x14ac:dyDescent="0.25">
      <c r="A2459" s="10"/>
      <c r="B2459" s="10"/>
      <c r="C2459" s="87"/>
      <c r="D2459" s="89"/>
      <c r="E2459" s="89"/>
    </row>
    <row r="2460" spans="1:5" x14ac:dyDescent="0.25">
      <c r="A2460" s="10"/>
      <c r="B2460" s="10"/>
      <c r="C2460" s="87"/>
      <c r="D2460" s="89"/>
      <c r="E2460" s="89"/>
    </row>
    <row r="2461" spans="1:5" x14ac:dyDescent="0.25">
      <c r="A2461" s="10"/>
      <c r="B2461" s="10"/>
      <c r="C2461" s="87"/>
      <c r="D2461" s="89"/>
      <c r="E2461" s="89"/>
    </row>
    <row r="2462" spans="1:5" x14ac:dyDescent="0.25">
      <c r="A2462" s="10"/>
      <c r="B2462" s="10"/>
      <c r="C2462" s="87"/>
      <c r="D2462" s="89"/>
      <c r="E2462" s="89"/>
    </row>
    <row r="2463" spans="1:5" x14ac:dyDescent="0.25">
      <c r="A2463" s="10"/>
      <c r="B2463" s="10"/>
      <c r="C2463" s="87"/>
      <c r="D2463" s="89"/>
      <c r="E2463" s="89"/>
    </row>
    <row r="2464" spans="1:5" x14ac:dyDescent="0.25">
      <c r="A2464" s="10"/>
      <c r="B2464" s="10"/>
      <c r="C2464" s="87"/>
      <c r="D2464" s="89"/>
      <c r="E2464" s="89"/>
    </row>
    <row r="2465" spans="1:5" x14ac:dyDescent="0.25">
      <c r="A2465" s="10"/>
      <c r="B2465" s="10"/>
      <c r="C2465" s="87"/>
      <c r="D2465" s="89"/>
      <c r="E2465" s="89"/>
    </row>
    <row r="2466" spans="1:5" x14ac:dyDescent="0.25">
      <c r="A2466" s="10"/>
      <c r="B2466" s="10"/>
      <c r="C2466" s="87"/>
      <c r="D2466" s="89"/>
      <c r="E2466" s="89"/>
    </row>
    <row r="2467" spans="1:5" x14ac:dyDescent="0.25">
      <c r="A2467" s="10"/>
      <c r="B2467" s="10"/>
      <c r="C2467" s="87"/>
      <c r="D2467" s="89"/>
      <c r="E2467" s="89"/>
    </row>
    <row r="2468" spans="1:5" x14ac:dyDescent="0.25">
      <c r="A2468" s="10"/>
      <c r="B2468" s="10"/>
      <c r="C2468" s="87"/>
      <c r="D2468" s="89"/>
      <c r="E2468" s="89"/>
    </row>
    <row r="2469" spans="1:5" x14ac:dyDescent="0.25">
      <c r="A2469" s="10"/>
      <c r="B2469" s="10"/>
      <c r="C2469" s="87"/>
      <c r="D2469" s="89"/>
      <c r="E2469" s="89"/>
    </row>
    <row r="2470" spans="1:5" x14ac:dyDescent="0.25">
      <c r="A2470" s="10"/>
      <c r="B2470" s="10"/>
      <c r="C2470" s="87"/>
      <c r="D2470" s="89"/>
      <c r="E2470" s="89"/>
    </row>
    <row r="2471" spans="1:5" x14ac:dyDescent="0.25">
      <c r="A2471" s="10"/>
      <c r="B2471" s="10"/>
      <c r="C2471" s="87"/>
      <c r="D2471" s="89"/>
      <c r="E2471" s="89"/>
    </row>
    <row r="2472" spans="1:5" x14ac:dyDescent="0.25">
      <c r="A2472" s="10"/>
      <c r="B2472" s="10"/>
      <c r="C2472" s="87"/>
      <c r="D2472" s="89"/>
      <c r="E2472" s="89"/>
    </row>
    <row r="2473" spans="1:5" x14ac:dyDescent="0.25">
      <c r="A2473" s="10"/>
      <c r="B2473" s="10"/>
      <c r="C2473" s="87"/>
      <c r="D2473" s="89"/>
      <c r="E2473" s="89"/>
    </row>
    <row r="2474" spans="1:5" x14ac:dyDescent="0.25">
      <c r="A2474" s="10"/>
      <c r="B2474" s="10"/>
      <c r="C2474" s="87"/>
      <c r="D2474" s="89"/>
      <c r="E2474" s="89"/>
    </row>
    <row r="2475" spans="1:5" x14ac:dyDescent="0.25">
      <c r="A2475" s="10"/>
      <c r="B2475" s="10"/>
      <c r="C2475" s="87"/>
      <c r="D2475" s="89"/>
      <c r="E2475" s="89"/>
    </row>
    <row r="2476" spans="1:5" x14ac:dyDescent="0.25">
      <c r="A2476" s="10"/>
      <c r="B2476" s="10"/>
      <c r="C2476" s="87"/>
      <c r="D2476" s="89"/>
      <c r="E2476" s="89"/>
    </row>
    <row r="2477" spans="1:5" x14ac:dyDescent="0.25">
      <c r="A2477" s="10"/>
      <c r="B2477" s="10"/>
      <c r="C2477" s="87"/>
      <c r="D2477" s="89"/>
      <c r="E2477" s="89"/>
    </row>
    <row r="2478" spans="1:5" x14ac:dyDescent="0.25">
      <c r="A2478" s="10"/>
      <c r="B2478" s="10"/>
      <c r="C2478" s="87"/>
      <c r="D2478" s="89"/>
      <c r="E2478" s="89"/>
    </row>
    <row r="2479" spans="1:5" x14ac:dyDescent="0.25">
      <c r="A2479" s="10"/>
      <c r="B2479" s="10"/>
      <c r="C2479" s="87"/>
      <c r="D2479" s="89"/>
      <c r="E2479" s="89"/>
    </row>
    <row r="2480" spans="1:5" x14ac:dyDescent="0.25">
      <c r="A2480" s="10"/>
      <c r="B2480" s="10"/>
      <c r="C2480" s="87"/>
      <c r="D2480" s="89"/>
      <c r="E2480" s="89"/>
    </row>
    <row r="2481" spans="1:5" x14ac:dyDescent="0.25">
      <c r="A2481" s="10"/>
      <c r="B2481" s="10"/>
      <c r="C2481" s="87"/>
      <c r="D2481" s="89"/>
      <c r="E2481" s="89"/>
    </row>
    <row r="2482" spans="1:5" x14ac:dyDescent="0.25">
      <c r="A2482" s="10"/>
      <c r="B2482" s="10"/>
      <c r="C2482" s="87"/>
      <c r="D2482" s="89"/>
      <c r="E2482" s="89"/>
    </row>
    <row r="2483" spans="1:5" x14ac:dyDescent="0.25">
      <c r="A2483" s="10"/>
      <c r="B2483" s="10"/>
      <c r="C2483" s="87"/>
      <c r="D2483" s="89"/>
      <c r="E2483" s="89"/>
    </row>
    <row r="2484" spans="1:5" x14ac:dyDescent="0.25">
      <c r="A2484" s="10"/>
      <c r="B2484" s="10"/>
      <c r="C2484" s="87"/>
      <c r="D2484" s="89"/>
      <c r="E2484" s="89"/>
    </row>
    <row r="2485" spans="1:5" x14ac:dyDescent="0.25">
      <c r="A2485" s="10"/>
      <c r="B2485" s="10"/>
      <c r="C2485" s="87"/>
      <c r="D2485" s="89"/>
      <c r="E2485" s="89"/>
    </row>
    <row r="2486" spans="1:5" x14ac:dyDescent="0.25">
      <c r="A2486" s="10"/>
      <c r="B2486" s="10"/>
      <c r="C2486" s="87"/>
      <c r="D2486" s="89"/>
      <c r="E2486" s="89"/>
    </row>
    <row r="2487" spans="1:5" x14ac:dyDescent="0.25">
      <c r="A2487" s="10"/>
      <c r="B2487" s="10"/>
      <c r="C2487" s="87"/>
      <c r="D2487" s="89"/>
      <c r="E2487" s="89"/>
    </row>
    <row r="2488" spans="1:5" x14ac:dyDescent="0.25">
      <c r="A2488" s="10"/>
      <c r="B2488" s="10"/>
      <c r="C2488" s="87"/>
      <c r="D2488" s="89"/>
      <c r="E2488" s="89"/>
    </row>
    <row r="2489" spans="1:5" x14ac:dyDescent="0.25">
      <c r="A2489" s="10"/>
      <c r="B2489" s="10"/>
      <c r="C2489" s="87"/>
      <c r="D2489" s="89"/>
      <c r="E2489" s="89"/>
    </row>
    <row r="2490" spans="1:5" x14ac:dyDescent="0.25">
      <c r="A2490" s="10"/>
      <c r="B2490" s="10"/>
      <c r="C2490" s="87"/>
      <c r="D2490" s="89"/>
      <c r="E2490" s="89"/>
    </row>
    <row r="2491" spans="1:5" x14ac:dyDescent="0.25">
      <c r="A2491" s="10"/>
      <c r="B2491" s="10"/>
      <c r="C2491" s="87"/>
      <c r="D2491" s="89"/>
      <c r="E2491" s="89"/>
    </row>
    <row r="2492" spans="1:5" x14ac:dyDescent="0.25">
      <c r="A2492" s="10"/>
      <c r="B2492" s="10"/>
      <c r="C2492" s="87"/>
      <c r="D2492" s="89"/>
      <c r="E2492" s="89"/>
    </row>
    <row r="2493" spans="1:5" x14ac:dyDescent="0.25">
      <c r="A2493" s="10"/>
      <c r="B2493" s="10"/>
      <c r="C2493" s="87"/>
      <c r="D2493" s="89"/>
      <c r="E2493" s="89"/>
    </row>
    <row r="2494" spans="1:5" x14ac:dyDescent="0.25">
      <c r="A2494" s="10"/>
      <c r="B2494" s="10"/>
      <c r="C2494" s="87"/>
      <c r="D2494" s="89"/>
      <c r="E2494" s="89"/>
    </row>
    <row r="2495" spans="1:5" x14ac:dyDescent="0.25">
      <c r="A2495" s="10"/>
      <c r="B2495" s="10"/>
      <c r="C2495" s="87"/>
      <c r="D2495" s="89"/>
      <c r="E2495" s="89"/>
    </row>
    <row r="2496" spans="1:5" x14ac:dyDescent="0.25">
      <c r="A2496" s="10"/>
      <c r="B2496" s="10"/>
      <c r="C2496" s="87"/>
      <c r="D2496" s="89"/>
      <c r="E2496" s="89"/>
    </row>
    <row r="2497" spans="1:5" x14ac:dyDescent="0.25">
      <c r="A2497" s="10"/>
      <c r="B2497" s="10"/>
      <c r="C2497" s="87"/>
      <c r="D2497" s="89"/>
      <c r="E2497" s="89"/>
    </row>
    <row r="2498" spans="1:5" x14ac:dyDescent="0.25">
      <c r="A2498" s="10"/>
      <c r="B2498" s="10"/>
      <c r="C2498" s="87"/>
      <c r="D2498" s="89"/>
      <c r="E2498" s="89"/>
    </row>
    <row r="2499" spans="1:5" x14ac:dyDescent="0.25">
      <c r="A2499" s="10"/>
      <c r="B2499" s="10"/>
      <c r="C2499" s="87"/>
      <c r="D2499" s="89"/>
      <c r="E2499" s="89"/>
    </row>
    <row r="2500" spans="1:5" x14ac:dyDescent="0.25">
      <c r="A2500" s="10"/>
      <c r="B2500" s="10"/>
      <c r="C2500" s="87"/>
      <c r="D2500" s="89"/>
      <c r="E2500" s="89"/>
    </row>
    <row r="2501" spans="1:5" x14ac:dyDescent="0.25">
      <c r="A2501" s="10"/>
      <c r="B2501" s="10"/>
      <c r="C2501" s="87"/>
      <c r="D2501" s="89"/>
      <c r="E2501" s="89"/>
    </row>
    <row r="2502" spans="1:5" x14ac:dyDescent="0.25">
      <c r="A2502" s="10"/>
      <c r="B2502" s="10"/>
      <c r="C2502" s="87"/>
      <c r="D2502" s="89"/>
      <c r="E2502" s="89"/>
    </row>
    <row r="2503" spans="1:5" x14ac:dyDescent="0.25">
      <c r="A2503" s="10"/>
      <c r="B2503" s="10"/>
      <c r="C2503" s="87"/>
      <c r="D2503" s="89"/>
      <c r="E2503" s="89"/>
    </row>
    <row r="2504" spans="1:5" x14ac:dyDescent="0.25">
      <c r="A2504" s="10"/>
      <c r="B2504" s="10"/>
      <c r="C2504" s="87"/>
      <c r="D2504" s="89"/>
      <c r="E2504" s="89"/>
    </row>
    <row r="2505" spans="1:5" x14ac:dyDescent="0.25">
      <c r="A2505" s="10"/>
      <c r="B2505" s="10"/>
      <c r="C2505" s="87"/>
      <c r="D2505" s="89"/>
      <c r="E2505" s="89"/>
    </row>
    <row r="2506" spans="1:5" x14ac:dyDescent="0.25">
      <c r="A2506" s="10"/>
      <c r="B2506" s="10"/>
      <c r="C2506" s="87"/>
      <c r="D2506" s="89"/>
      <c r="E2506" s="89"/>
    </row>
    <row r="2507" spans="1:5" x14ac:dyDescent="0.25">
      <c r="A2507" s="10"/>
      <c r="B2507" s="10"/>
      <c r="C2507" s="87"/>
      <c r="D2507" s="89"/>
      <c r="E2507" s="89"/>
    </row>
    <row r="2508" spans="1:5" x14ac:dyDescent="0.25">
      <c r="A2508" s="10"/>
      <c r="B2508" s="10"/>
      <c r="C2508" s="87"/>
      <c r="D2508" s="89"/>
      <c r="E2508" s="89"/>
    </row>
    <row r="2509" spans="1:5" x14ac:dyDescent="0.25">
      <c r="A2509" s="10"/>
      <c r="B2509" s="10"/>
      <c r="C2509" s="87"/>
      <c r="D2509" s="89"/>
      <c r="E2509" s="89"/>
    </row>
    <row r="2510" spans="1:5" x14ac:dyDescent="0.25">
      <c r="A2510" s="10"/>
      <c r="B2510" s="10"/>
      <c r="C2510" s="87"/>
      <c r="D2510" s="89"/>
      <c r="E2510" s="89"/>
    </row>
    <row r="2511" spans="1:5" x14ac:dyDescent="0.25">
      <c r="A2511" s="10"/>
      <c r="B2511" s="10"/>
      <c r="C2511" s="87"/>
      <c r="D2511" s="89"/>
      <c r="E2511" s="89"/>
    </row>
    <row r="2512" spans="1:5" x14ac:dyDescent="0.25">
      <c r="A2512" s="10"/>
      <c r="B2512" s="10"/>
      <c r="C2512" s="87"/>
      <c r="D2512" s="89"/>
      <c r="E2512" s="89"/>
    </row>
    <row r="2513" spans="1:5" x14ac:dyDescent="0.25">
      <c r="A2513" s="10"/>
      <c r="B2513" s="10"/>
      <c r="C2513" s="87"/>
      <c r="D2513" s="89"/>
      <c r="E2513" s="89"/>
    </row>
    <row r="2514" spans="1:5" x14ac:dyDescent="0.25">
      <c r="A2514" s="10"/>
      <c r="B2514" s="10"/>
      <c r="C2514" s="87"/>
      <c r="D2514" s="89"/>
      <c r="E2514" s="89"/>
    </row>
    <row r="2515" spans="1:5" x14ac:dyDescent="0.25">
      <c r="A2515" s="10"/>
      <c r="B2515" s="10"/>
      <c r="C2515" s="87"/>
      <c r="D2515" s="89"/>
      <c r="E2515" s="89"/>
    </row>
    <row r="2516" spans="1:5" x14ac:dyDescent="0.25">
      <c r="A2516" s="10"/>
      <c r="B2516" s="10"/>
      <c r="C2516" s="87"/>
      <c r="D2516" s="89"/>
      <c r="E2516" s="89"/>
    </row>
    <row r="2517" spans="1:5" x14ac:dyDescent="0.25">
      <c r="A2517" s="10"/>
      <c r="B2517" s="10"/>
      <c r="C2517" s="87"/>
      <c r="D2517" s="89"/>
      <c r="E2517" s="89"/>
    </row>
    <row r="2518" spans="1:5" x14ac:dyDescent="0.25">
      <c r="A2518" s="10"/>
      <c r="B2518" s="10"/>
      <c r="C2518" s="87"/>
      <c r="D2518" s="89"/>
      <c r="E2518" s="89"/>
    </row>
    <row r="2519" spans="1:5" x14ac:dyDescent="0.25">
      <c r="A2519" s="10"/>
      <c r="B2519" s="10"/>
      <c r="C2519" s="87"/>
      <c r="D2519" s="89"/>
      <c r="E2519" s="89"/>
    </row>
    <row r="2520" spans="1:5" x14ac:dyDescent="0.25">
      <c r="A2520" s="10"/>
      <c r="B2520" s="10"/>
      <c r="C2520" s="87"/>
      <c r="D2520" s="89"/>
      <c r="E2520" s="89"/>
    </row>
    <row r="2521" spans="1:5" x14ac:dyDescent="0.25">
      <c r="A2521" s="10"/>
      <c r="B2521" s="10"/>
      <c r="C2521" s="87"/>
      <c r="D2521" s="89"/>
      <c r="E2521" s="89"/>
    </row>
    <row r="2522" spans="1:5" x14ac:dyDescent="0.25">
      <c r="A2522" s="10"/>
      <c r="B2522" s="10"/>
      <c r="C2522" s="87"/>
      <c r="D2522" s="89"/>
      <c r="E2522" s="89"/>
    </row>
    <row r="2523" spans="1:5" x14ac:dyDescent="0.25">
      <c r="A2523" s="10"/>
      <c r="B2523" s="10"/>
      <c r="C2523" s="87"/>
      <c r="D2523" s="89"/>
      <c r="E2523" s="89"/>
    </row>
    <row r="2524" spans="1:5" x14ac:dyDescent="0.25">
      <c r="A2524" s="10"/>
      <c r="B2524" s="10"/>
      <c r="C2524" s="87"/>
      <c r="D2524" s="89"/>
      <c r="E2524" s="89"/>
    </row>
    <row r="2525" spans="1:5" x14ac:dyDescent="0.25">
      <c r="A2525" s="10"/>
      <c r="B2525" s="10"/>
      <c r="C2525" s="87"/>
      <c r="D2525" s="89"/>
      <c r="E2525" s="89"/>
    </row>
    <row r="2526" spans="1:5" x14ac:dyDescent="0.25">
      <c r="A2526" s="10"/>
      <c r="B2526" s="10"/>
      <c r="C2526" s="87"/>
      <c r="D2526" s="89"/>
      <c r="E2526" s="89"/>
    </row>
    <row r="2527" spans="1:5" x14ac:dyDescent="0.25">
      <c r="A2527" s="10"/>
      <c r="B2527" s="10"/>
      <c r="C2527" s="87"/>
      <c r="D2527" s="89"/>
      <c r="E2527" s="89"/>
    </row>
    <row r="2528" spans="1:5" x14ac:dyDescent="0.25">
      <c r="A2528" s="10"/>
      <c r="B2528" s="10"/>
      <c r="C2528" s="87"/>
      <c r="D2528" s="89"/>
      <c r="E2528" s="89"/>
    </row>
    <row r="2529" spans="1:5" x14ac:dyDescent="0.25">
      <c r="A2529" s="10"/>
      <c r="B2529" s="10"/>
      <c r="C2529" s="87"/>
      <c r="D2529" s="89"/>
      <c r="E2529" s="89"/>
    </row>
    <row r="2530" spans="1:5" x14ac:dyDescent="0.25">
      <c r="A2530" s="10"/>
      <c r="B2530" s="10"/>
      <c r="C2530" s="87"/>
      <c r="D2530" s="89"/>
      <c r="E2530" s="89"/>
    </row>
    <row r="2531" spans="1:5" x14ac:dyDescent="0.25">
      <c r="A2531" s="10"/>
      <c r="B2531" s="10"/>
      <c r="C2531" s="87"/>
      <c r="D2531" s="89"/>
      <c r="E2531" s="89"/>
    </row>
    <row r="2532" spans="1:5" x14ac:dyDescent="0.25">
      <c r="A2532" s="10"/>
      <c r="B2532" s="10"/>
      <c r="C2532" s="87"/>
      <c r="D2532" s="89"/>
      <c r="E2532" s="89"/>
    </row>
    <row r="2533" spans="1:5" x14ac:dyDescent="0.25">
      <c r="A2533" s="10"/>
      <c r="B2533" s="10"/>
      <c r="C2533" s="87"/>
      <c r="D2533" s="89"/>
      <c r="E2533" s="89"/>
    </row>
    <row r="2534" spans="1:5" x14ac:dyDescent="0.25">
      <c r="A2534" s="10"/>
      <c r="B2534" s="10"/>
      <c r="C2534" s="87"/>
      <c r="D2534" s="89"/>
      <c r="E2534" s="89"/>
    </row>
    <row r="2535" spans="1:5" x14ac:dyDescent="0.25">
      <c r="A2535" s="10"/>
      <c r="B2535" s="10"/>
      <c r="C2535" s="87"/>
      <c r="D2535" s="89"/>
      <c r="E2535" s="89"/>
    </row>
    <row r="2536" spans="1:5" x14ac:dyDescent="0.25">
      <c r="A2536" s="10"/>
      <c r="B2536" s="10"/>
      <c r="C2536" s="87"/>
      <c r="D2536" s="89"/>
      <c r="E2536" s="89"/>
    </row>
    <row r="2537" spans="1:5" x14ac:dyDescent="0.25">
      <c r="A2537" s="10"/>
      <c r="B2537" s="10"/>
      <c r="C2537" s="87"/>
      <c r="D2537" s="89"/>
      <c r="E2537" s="89"/>
    </row>
    <row r="2538" spans="1:5" x14ac:dyDescent="0.25">
      <c r="A2538" s="10"/>
      <c r="B2538" s="10"/>
      <c r="C2538" s="87"/>
      <c r="D2538" s="89"/>
      <c r="E2538" s="89"/>
    </row>
    <row r="2539" spans="1:5" x14ac:dyDescent="0.25">
      <c r="A2539" s="10"/>
      <c r="B2539" s="10"/>
      <c r="C2539" s="87"/>
      <c r="D2539" s="89"/>
      <c r="E2539" s="89"/>
    </row>
    <row r="2540" spans="1:5" x14ac:dyDescent="0.25">
      <c r="A2540" s="10"/>
      <c r="B2540" s="10"/>
      <c r="C2540" s="87"/>
      <c r="D2540" s="89"/>
      <c r="E2540" s="89"/>
    </row>
    <row r="2541" spans="1:5" x14ac:dyDescent="0.25">
      <c r="A2541" s="10"/>
      <c r="B2541" s="10"/>
      <c r="C2541" s="87"/>
      <c r="D2541" s="89"/>
      <c r="E2541" s="89"/>
    </row>
    <row r="2542" spans="1:5" x14ac:dyDescent="0.25">
      <c r="A2542" s="10"/>
      <c r="B2542" s="10"/>
      <c r="C2542" s="87"/>
      <c r="D2542" s="89"/>
      <c r="E2542" s="89"/>
    </row>
    <row r="2543" spans="1:5" x14ac:dyDescent="0.25">
      <c r="A2543" s="10"/>
      <c r="B2543" s="10"/>
      <c r="C2543" s="87"/>
      <c r="D2543" s="89"/>
      <c r="E2543" s="89"/>
    </row>
    <row r="2544" spans="1:5" x14ac:dyDescent="0.25">
      <c r="A2544" s="10"/>
      <c r="B2544" s="10"/>
      <c r="C2544" s="87"/>
      <c r="D2544" s="89"/>
      <c r="E2544" s="89"/>
    </row>
    <row r="2545" spans="1:5" x14ac:dyDescent="0.25">
      <c r="A2545" s="10"/>
      <c r="B2545" s="10"/>
      <c r="C2545" s="87"/>
      <c r="D2545" s="89"/>
      <c r="E2545" s="89"/>
    </row>
    <row r="2546" spans="1:5" x14ac:dyDescent="0.25">
      <c r="A2546" s="10"/>
      <c r="B2546" s="10"/>
      <c r="C2546" s="87"/>
      <c r="D2546" s="89"/>
      <c r="E2546" s="89"/>
    </row>
    <row r="2547" spans="1:5" x14ac:dyDescent="0.25">
      <c r="A2547" s="10"/>
      <c r="B2547" s="10"/>
      <c r="C2547" s="87"/>
      <c r="D2547" s="89"/>
      <c r="E2547" s="89"/>
    </row>
    <row r="2548" spans="1:5" x14ac:dyDescent="0.25">
      <c r="A2548" s="10"/>
      <c r="B2548" s="10"/>
      <c r="C2548" s="87"/>
      <c r="D2548" s="89"/>
      <c r="E2548" s="89"/>
    </row>
    <row r="2549" spans="1:5" x14ac:dyDescent="0.25">
      <c r="A2549" s="10"/>
      <c r="B2549" s="10"/>
      <c r="C2549" s="87"/>
      <c r="D2549" s="89"/>
      <c r="E2549" s="89"/>
    </row>
    <row r="2550" spans="1:5" x14ac:dyDescent="0.25">
      <c r="A2550" s="10"/>
      <c r="B2550" s="10"/>
      <c r="C2550" s="87"/>
      <c r="D2550" s="89"/>
      <c r="E2550" s="89"/>
    </row>
    <row r="2551" spans="1:5" x14ac:dyDescent="0.25">
      <c r="A2551" s="10"/>
      <c r="B2551" s="10"/>
      <c r="C2551" s="87"/>
      <c r="D2551" s="89"/>
      <c r="E2551" s="89"/>
    </row>
    <row r="2552" spans="1:5" x14ac:dyDescent="0.25">
      <c r="A2552" s="10"/>
      <c r="B2552" s="10"/>
      <c r="C2552" s="87"/>
      <c r="D2552" s="89"/>
      <c r="E2552" s="89"/>
    </row>
    <row r="2553" spans="1:5" x14ac:dyDescent="0.25">
      <c r="A2553" s="10"/>
      <c r="B2553" s="10"/>
      <c r="C2553" s="87"/>
      <c r="D2553" s="89"/>
      <c r="E2553" s="89"/>
    </row>
    <row r="2554" spans="1:5" x14ac:dyDescent="0.25">
      <c r="A2554" s="10"/>
      <c r="B2554" s="10"/>
      <c r="C2554" s="87"/>
      <c r="D2554" s="89"/>
      <c r="E2554" s="89"/>
    </row>
    <row r="2555" spans="1:5" x14ac:dyDescent="0.25">
      <c r="A2555" s="10"/>
      <c r="B2555" s="10"/>
      <c r="C2555" s="87"/>
      <c r="D2555" s="89"/>
      <c r="E2555" s="89"/>
    </row>
    <row r="2556" spans="1:5" x14ac:dyDescent="0.25">
      <c r="A2556" s="10"/>
      <c r="B2556" s="10"/>
      <c r="C2556" s="87"/>
      <c r="D2556" s="89"/>
      <c r="E2556" s="89"/>
    </row>
    <row r="2557" spans="1:5" x14ac:dyDescent="0.25">
      <c r="A2557" s="10"/>
      <c r="B2557" s="10"/>
      <c r="C2557" s="87"/>
      <c r="D2557" s="89"/>
      <c r="E2557" s="89"/>
    </row>
    <row r="2558" spans="1:5" x14ac:dyDescent="0.25">
      <c r="A2558" s="10"/>
      <c r="B2558" s="10"/>
      <c r="C2558" s="87"/>
      <c r="D2558" s="89"/>
      <c r="E2558" s="89"/>
    </row>
    <row r="2559" spans="1:5" x14ac:dyDescent="0.25">
      <c r="A2559" s="10"/>
      <c r="B2559" s="10"/>
      <c r="C2559" s="87"/>
      <c r="D2559" s="89"/>
      <c r="E2559" s="89"/>
    </row>
    <row r="2560" spans="1:5" x14ac:dyDescent="0.25">
      <c r="A2560" s="10"/>
      <c r="B2560" s="10"/>
      <c r="C2560" s="87"/>
      <c r="D2560" s="89"/>
      <c r="E2560" s="89"/>
    </row>
    <row r="2561" spans="1:5" x14ac:dyDescent="0.25">
      <c r="A2561" s="10"/>
      <c r="B2561" s="10"/>
      <c r="C2561" s="87"/>
      <c r="D2561" s="89"/>
      <c r="E2561" s="89"/>
    </row>
    <row r="2562" spans="1:5" x14ac:dyDescent="0.25">
      <c r="A2562" s="10"/>
      <c r="B2562" s="10"/>
      <c r="C2562" s="87"/>
      <c r="D2562" s="89"/>
      <c r="E2562" s="89"/>
    </row>
    <row r="2563" spans="1:5" x14ac:dyDescent="0.25">
      <c r="A2563" s="10"/>
      <c r="B2563" s="10"/>
      <c r="C2563" s="87"/>
      <c r="D2563" s="89"/>
      <c r="E2563" s="89"/>
    </row>
    <row r="2564" spans="1:5" x14ac:dyDescent="0.25">
      <c r="A2564" s="10"/>
      <c r="B2564" s="10"/>
      <c r="C2564" s="87"/>
      <c r="D2564" s="89"/>
      <c r="E2564" s="89"/>
    </row>
    <row r="2565" spans="1:5" x14ac:dyDescent="0.25">
      <c r="A2565" s="10"/>
      <c r="B2565" s="10"/>
      <c r="C2565" s="87"/>
      <c r="D2565" s="89"/>
      <c r="E2565" s="89"/>
    </row>
    <row r="2566" spans="1:5" x14ac:dyDescent="0.25">
      <c r="A2566" s="10"/>
      <c r="B2566" s="10"/>
      <c r="C2566" s="87"/>
      <c r="D2566" s="89"/>
      <c r="E2566" s="89"/>
    </row>
    <row r="2567" spans="1:5" x14ac:dyDescent="0.25">
      <c r="A2567" s="10"/>
      <c r="B2567" s="10"/>
      <c r="C2567" s="87"/>
      <c r="D2567" s="89"/>
      <c r="E2567" s="89"/>
    </row>
    <row r="2568" spans="1:5" x14ac:dyDescent="0.25">
      <c r="A2568" s="10"/>
      <c r="B2568" s="10"/>
      <c r="C2568" s="87"/>
      <c r="D2568" s="89"/>
      <c r="E2568" s="89"/>
    </row>
    <row r="2569" spans="1:5" x14ac:dyDescent="0.25">
      <c r="A2569" s="10"/>
      <c r="B2569" s="10"/>
      <c r="C2569" s="87"/>
      <c r="D2569" s="89"/>
      <c r="E2569" s="89"/>
    </row>
    <row r="2570" spans="1:5" x14ac:dyDescent="0.25">
      <c r="A2570" s="10"/>
      <c r="B2570" s="10"/>
      <c r="C2570" s="87"/>
      <c r="D2570" s="89"/>
      <c r="E2570" s="89"/>
    </row>
    <row r="2571" spans="1:5" x14ac:dyDescent="0.25">
      <c r="A2571" s="10"/>
      <c r="B2571" s="10"/>
      <c r="C2571" s="87"/>
      <c r="D2571" s="89"/>
      <c r="E2571" s="89"/>
    </row>
    <row r="2572" spans="1:5" x14ac:dyDescent="0.25">
      <c r="A2572" s="10"/>
      <c r="B2572" s="10"/>
      <c r="C2572" s="87"/>
      <c r="D2572" s="89"/>
      <c r="E2572" s="89"/>
    </row>
    <row r="2573" spans="1:5" x14ac:dyDescent="0.25">
      <c r="A2573" s="10"/>
      <c r="B2573" s="10"/>
      <c r="C2573" s="87"/>
      <c r="D2573" s="89"/>
      <c r="E2573" s="89"/>
    </row>
    <row r="2574" spans="1:5" x14ac:dyDescent="0.25">
      <c r="A2574" s="10"/>
      <c r="B2574" s="10"/>
      <c r="C2574" s="87"/>
      <c r="D2574" s="89"/>
      <c r="E2574" s="89"/>
    </row>
    <row r="2575" spans="1:5" x14ac:dyDescent="0.25">
      <c r="A2575" s="10"/>
      <c r="B2575" s="10"/>
      <c r="C2575" s="87"/>
      <c r="D2575" s="89"/>
      <c r="E2575" s="89"/>
    </row>
    <row r="2576" spans="1:5" x14ac:dyDescent="0.25">
      <c r="A2576" s="10"/>
      <c r="B2576" s="10"/>
      <c r="C2576" s="87"/>
      <c r="D2576" s="89"/>
      <c r="E2576" s="89"/>
    </row>
    <row r="2577" spans="1:5" x14ac:dyDescent="0.25">
      <c r="A2577" s="10"/>
      <c r="B2577" s="10"/>
      <c r="C2577" s="87"/>
      <c r="D2577" s="89"/>
      <c r="E2577" s="89"/>
    </row>
    <row r="2578" spans="1:5" x14ac:dyDescent="0.25">
      <c r="A2578" s="10"/>
      <c r="B2578" s="10"/>
      <c r="C2578" s="87"/>
      <c r="D2578" s="89"/>
      <c r="E2578" s="89"/>
    </row>
    <row r="2579" spans="1:5" x14ac:dyDescent="0.25">
      <c r="A2579" s="10"/>
      <c r="B2579" s="10"/>
      <c r="C2579" s="87"/>
      <c r="D2579" s="89"/>
      <c r="E2579" s="89"/>
    </row>
    <row r="2580" spans="1:5" x14ac:dyDescent="0.25">
      <c r="A2580" s="10"/>
      <c r="B2580" s="10"/>
      <c r="C2580" s="87"/>
      <c r="D2580" s="89"/>
      <c r="E2580" s="89"/>
    </row>
    <row r="2581" spans="1:5" x14ac:dyDescent="0.25">
      <c r="A2581" s="10"/>
      <c r="B2581" s="10"/>
      <c r="C2581" s="87"/>
      <c r="D2581" s="89"/>
      <c r="E2581" s="89"/>
    </row>
    <row r="2582" spans="1:5" x14ac:dyDescent="0.25">
      <c r="A2582" s="10"/>
      <c r="B2582" s="10"/>
      <c r="C2582" s="87"/>
      <c r="D2582" s="89"/>
      <c r="E2582" s="89"/>
    </row>
    <row r="2583" spans="1:5" x14ac:dyDescent="0.25">
      <c r="A2583" s="10"/>
      <c r="B2583" s="10"/>
      <c r="C2583" s="87"/>
      <c r="D2583" s="89"/>
      <c r="E2583" s="89"/>
    </row>
    <row r="2584" spans="1:5" x14ac:dyDescent="0.25">
      <c r="A2584" s="10"/>
      <c r="B2584" s="10"/>
      <c r="C2584" s="87"/>
      <c r="D2584" s="89"/>
      <c r="E2584" s="89"/>
    </row>
    <row r="2585" spans="1:5" x14ac:dyDescent="0.25">
      <c r="A2585" s="10"/>
      <c r="B2585" s="10"/>
      <c r="C2585" s="87"/>
      <c r="D2585" s="89"/>
      <c r="E2585" s="89"/>
    </row>
    <row r="2586" spans="1:5" x14ac:dyDescent="0.25">
      <c r="A2586" s="10"/>
      <c r="B2586" s="10"/>
      <c r="C2586" s="87"/>
      <c r="D2586" s="89"/>
      <c r="E2586" s="89"/>
    </row>
    <row r="2587" spans="1:5" x14ac:dyDescent="0.25">
      <c r="A2587" s="10"/>
      <c r="B2587" s="10"/>
      <c r="C2587" s="87"/>
      <c r="D2587" s="89"/>
      <c r="E2587" s="89"/>
    </row>
    <row r="2588" spans="1:5" x14ac:dyDescent="0.25">
      <c r="A2588" s="10"/>
      <c r="B2588" s="10"/>
      <c r="C2588" s="87"/>
      <c r="D2588" s="89"/>
      <c r="E2588" s="89"/>
    </row>
    <row r="2589" spans="1:5" x14ac:dyDescent="0.25">
      <c r="A2589" s="10"/>
      <c r="B2589" s="10"/>
      <c r="C2589" s="87"/>
      <c r="D2589" s="89"/>
      <c r="E2589" s="89"/>
    </row>
    <row r="2590" spans="1:5" x14ac:dyDescent="0.25">
      <c r="A2590" s="10"/>
      <c r="B2590" s="10"/>
      <c r="C2590" s="87"/>
      <c r="D2590" s="89"/>
      <c r="E2590" s="89"/>
    </row>
    <row r="2591" spans="1:5" x14ac:dyDescent="0.25">
      <c r="A2591" s="10"/>
      <c r="B2591" s="10"/>
      <c r="C2591" s="87"/>
      <c r="D2591" s="89"/>
      <c r="E2591" s="89"/>
    </row>
    <row r="2592" spans="1:5" x14ac:dyDescent="0.25">
      <c r="A2592" s="10"/>
      <c r="B2592" s="10"/>
      <c r="C2592" s="87"/>
      <c r="D2592" s="89"/>
      <c r="E2592" s="89"/>
    </row>
    <row r="2593" spans="1:5" x14ac:dyDescent="0.25">
      <c r="A2593" s="10"/>
      <c r="B2593" s="10"/>
      <c r="C2593" s="87"/>
      <c r="D2593" s="89"/>
      <c r="E2593" s="89"/>
    </row>
    <row r="2594" spans="1:5" x14ac:dyDescent="0.25">
      <c r="A2594" s="10"/>
      <c r="B2594" s="10"/>
      <c r="C2594" s="87"/>
      <c r="D2594" s="89"/>
      <c r="E2594" s="89"/>
    </row>
    <row r="2595" spans="1:5" x14ac:dyDescent="0.25">
      <c r="A2595" s="10"/>
      <c r="B2595" s="10"/>
      <c r="C2595" s="87"/>
      <c r="D2595" s="89"/>
      <c r="E2595" s="89"/>
    </row>
    <row r="2596" spans="1:5" x14ac:dyDescent="0.25">
      <c r="A2596" s="10"/>
      <c r="B2596" s="10"/>
      <c r="C2596" s="87"/>
      <c r="D2596" s="89"/>
      <c r="E2596" s="89"/>
    </row>
    <row r="2597" spans="1:5" x14ac:dyDescent="0.25">
      <c r="A2597" s="10"/>
      <c r="B2597" s="10"/>
      <c r="C2597" s="87"/>
      <c r="D2597" s="89"/>
      <c r="E2597" s="89"/>
    </row>
    <row r="2598" spans="1:5" x14ac:dyDescent="0.25">
      <c r="A2598" s="10"/>
      <c r="B2598" s="10"/>
      <c r="C2598" s="87"/>
      <c r="D2598" s="89"/>
      <c r="E2598" s="89"/>
    </row>
    <row r="2599" spans="1:5" x14ac:dyDescent="0.25">
      <c r="A2599" s="10"/>
      <c r="B2599" s="10"/>
      <c r="C2599" s="87"/>
      <c r="D2599" s="89"/>
      <c r="E2599" s="89"/>
    </row>
    <row r="2600" spans="1:5" x14ac:dyDescent="0.25">
      <c r="A2600" s="10"/>
      <c r="B2600" s="10"/>
      <c r="C2600" s="87"/>
      <c r="D2600" s="89"/>
      <c r="E2600" s="89"/>
    </row>
    <row r="2601" spans="1:5" x14ac:dyDescent="0.25">
      <c r="A2601" s="10"/>
      <c r="B2601" s="10"/>
      <c r="C2601" s="87"/>
      <c r="D2601" s="89"/>
      <c r="E2601" s="89"/>
    </row>
    <row r="2602" spans="1:5" x14ac:dyDescent="0.25">
      <c r="A2602" s="10"/>
      <c r="B2602" s="10"/>
      <c r="C2602" s="87"/>
      <c r="D2602" s="89"/>
      <c r="E2602" s="89"/>
    </row>
    <row r="2603" spans="1:5" x14ac:dyDescent="0.25">
      <c r="A2603" s="10"/>
      <c r="B2603" s="10"/>
      <c r="C2603" s="87"/>
      <c r="D2603" s="89"/>
      <c r="E2603" s="89"/>
    </row>
    <row r="2604" spans="1:5" x14ac:dyDescent="0.25">
      <c r="A2604" s="10"/>
      <c r="B2604" s="10"/>
      <c r="C2604" s="87"/>
      <c r="D2604" s="89"/>
      <c r="E2604" s="89"/>
    </row>
    <row r="2605" spans="1:5" x14ac:dyDescent="0.25">
      <c r="A2605" s="10"/>
      <c r="B2605" s="10"/>
      <c r="C2605" s="87"/>
      <c r="D2605" s="89"/>
      <c r="E2605" s="89"/>
    </row>
    <row r="2606" spans="1:5" x14ac:dyDescent="0.25">
      <c r="A2606" s="10"/>
      <c r="B2606" s="10"/>
      <c r="C2606" s="87"/>
      <c r="D2606" s="89"/>
      <c r="E2606" s="89"/>
    </row>
    <row r="2607" spans="1:5" x14ac:dyDescent="0.25">
      <c r="A2607" s="10"/>
      <c r="B2607" s="10"/>
      <c r="C2607" s="87"/>
      <c r="D2607" s="89"/>
      <c r="E2607" s="89"/>
    </row>
    <row r="2608" spans="1:5" x14ac:dyDescent="0.25">
      <c r="A2608" s="10"/>
      <c r="B2608" s="10"/>
      <c r="C2608" s="87"/>
      <c r="D2608" s="89"/>
      <c r="E2608" s="89"/>
    </row>
    <row r="2609" spans="1:5" x14ac:dyDescent="0.25">
      <c r="A2609" s="10"/>
      <c r="B2609" s="10"/>
      <c r="C2609" s="87"/>
      <c r="D2609" s="89"/>
      <c r="E2609" s="89"/>
    </row>
    <row r="2610" spans="1:5" x14ac:dyDescent="0.25">
      <c r="A2610" s="10"/>
      <c r="B2610" s="10"/>
      <c r="C2610" s="87"/>
      <c r="D2610" s="89"/>
      <c r="E2610" s="89"/>
    </row>
    <row r="2611" spans="1:5" x14ac:dyDescent="0.25">
      <c r="A2611" s="10"/>
      <c r="B2611" s="10"/>
      <c r="C2611" s="87"/>
      <c r="D2611" s="89"/>
      <c r="E2611" s="89"/>
    </row>
    <row r="2612" spans="1:5" x14ac:dyDescent="0.25">
      <c r="A2612" s="10"/>
      <c r="B2612" s="10"/>
      <c r="C2612" s="87"/>
      <c r="D2612" s="89"/>
      <c r="E2612" s="89"/>
    </row>
    <row r="2613" spans="1:5" x14ac:dyDescent="0.25">
      <c r="A2613" s="10"/>
      <c r="B2613" s="10"/>
      <c r="C2613" s="87"/>
      <c r="D2613" s="89"/>
      <c r="E2613" s="89"/>
    </row>
    <row r="2614" spans="1:5" x14ac:dyDescent="0.25">
      <c r="A2614" s="10"/>
      <c r="B2614" s="10"/>
      <c r="C2614" s="87"/>
      <c r="D2614" s="89"/>
      <c r="E2614" s="89"/>
    </row>
    <row r="2615" spans="1:5" x14ac:dyDescent="0.25">
      <c r="A2615" s="10"/>
      <c r="B2615" s="10"/>
      <c r="C2615" s="87"/>
      <c r="D2615" s="89"/>
      <c r="E2615" s="89"/>
    </row>
    <row r="2616" spans="1:5" x14ac:dyDescent="0.25">
      <c r="A2616" s="10"/>
      <c r="B2616" s="10"/>
      <c r="C2616" s="87"/>
      <c r="D2616" s="89"/>
      <c r="E2616" s="89"/>
    </row>
    <row r="2617" spans="1:5" x14ac:dyDescent="0.25">
      <c r="A2617" s="10"/>
      <c r="B2617" s="10"/>
      <c r="C2617" s="87"/>
      <c r="D2617" s="89"/>
      <c r="E2617" s="89"/>
    </row>
    <row r="2618" spans="1:5" x14ac:dyDescent="0.25">
      <c r="A2618" s="10"/>
      <c r="B2618" s="10"/>
      <c r="C2618" s="87"/>
      <c r="D2618" s="89"/>
      <c r="E2618" s="89"/>
    </row>
    <row r="2619" spans="1:5" x14ac:dyDescent="0.25">
      <c r="A2619" s="10"/>
      <c r="B2619" s="10"/>
      <c r="C2619" s="87"/>
      <c r="D2619" s="89"/>
      <c r="E2619" s="89"/>
    </row>
    <row r="2620" spans="1:5" x14ac:dyDescent="0.25">
      <c r="A2620" s="10"/>
      <c r="B2620" s="10"/>
      <c r="C2620" s="87"/>
      <c r="D2620" s="89"/>
      <c r="E2620" s="89"/>
    </row>
    <row r="2621" spans="1:5" x14ac:dyDescent="0.25">
      <c r="A2621" s="10"/>
      <c r="B2621" s="10"/>
      <c r="C2621" s="87"/>
      <c r="D2621" s="89"/>
      <c r="E2621" s="89"/>
    </row>
    <row r="2622" spans="1:5" x14ac:dyDescent="0.25">
      <c r="A2622" s="10"/>
      <c r="B2622" s="10"/>
      <c r="C2622" s="87"/>
      <c r="D2622" s="89"/>
      <c r="E2622" s="89"/>
    </row>
    <row r="2623" spans="1:5" x14ac:dyDescent="0.25">
      <c r="A2623" s="10"/>
      <c r="B2623" s="10"/>
      <c r="C2623" s="87"/>
      <c r="D2623" s="89"/>
      <c r="E2623" s="89"/>
    </row>
    <row r="2624" spans="1:5" x14ac:dyDescent="0.25">
      <c r="A2624" s="10"/>
      <c r="B2624" s="10"/>
      <c r="C2624" s="87"/>
      <c r="D2624" s="89"/>
      <c r="E2624" s="89"/>
    </row>
    <row r="2625" spans="1:5" x14ac:dyDescent="0.25">
      <c r="A2625" s="10"/>
      <c r="B2625" s="10"/>
      <c r="C2625" s="87"/>
      <c r="D2625" s="89"/>
      <c r="E2625" s="89"/>
    </row>
    <row r="2626" spans="1:5" x14ac:dyDescent="0.25">
      <c r="A2626" s="10"/>
      <c r="B2626" s="10"/>
      <c r="C2626" s="87"/>
      <c r="D2626" s="89"/>
      <c r="E2626" s="89"/>
    </row>
    <row r="2627" spans="1:5" x14ac:dyDescent="0.25">
      <c r="A2627" s="10"/>
      <c r="B2627" s="10"/>
      <c r="C2627" s="87"/>
      <c r="D2627" s="89"/>
      <c r="E2627" s="89"/>
    </row>
    <row r="2628" spans="1:5" x14ac:dyDescent="0.25">
      <c r="A2628" s="10"/>
      <c r="B2628" s="10"/>
      <c r="C2628" s="87"/>
      <c r="D2628" s="89"/>
      <c r="E2628" s="89"/>
    </row>
    <row r="2629" spans="1:5" x14ac:dyDescent="0.25">
      <c r="A2629" s="10"/>
      <c r="B2629" s="10"/>
      <c r="C2629" s="87"/>
      <c r="D2629" s="89"/>
      <c r="E2629" s="89"/>
    </row>
    <row r="2630" spans="1:5" x14ac:dyDescent="0.25">
      <c r="A2630" s="10"/>
      <c r="B2630" s="10"/>
      <c r="C2630" s="87"/>
      <c r="D2630" s="89"/>
      <c r="E2630" s="89"/>
    </row>
    <row r="2631" spans="1:5" x14ac:dyDescent="0.25">
      <c r="A2631" s="10"/>
      <c r="B2631" s="10"/>
      <c r="C2631" s="87"/>
      <c r="D2631" s="89"/>
      <c r="E2631" s="89"/>
    </row>
    <row r="2632" spans="1:5" x14ac:dyDescent="0.25">
      <c r="A2632" s="10"/>
      <c r="B2632" s="10"/>
      <c r="C2632" s="87"/>
      <c r="D2632" s="89"/>
      <c r="E2632" s="89"/>
    </row>
    <row r="2633" spans="1:5" x14ac:dyDescent="0.25">
      <c r="A2633" s="10"/>
      <c r="B2633" s="10"/>
      <c r="C2633" s="87"/>
      <c r="D2633" s="89"/>
      <c r="E2633" s="89"/>
    </row>
    <row r="2634" spans="1:5" x14ac:dyDescent="0.25">
      <c r="A2634" s="10"/>
      <c r="B2634" s="10"/>
      <c r="C2634" s="87"/>
      <c r="D2634" s="89"/>
      <c r="E2634" s="89"/>
    </row>
    <row r="2635" spans="1:5" x14ac:dyDescent="0.25">
      <c r="A2635" s="10"/>
      <c r="B2635" s="10"/>
      <c r="C2635" s="87"/>
      <c r="D2635" s="89"/>
      <c r="E2635" s="89"/>
    </row>
    <row r="2636" spans="1:5" x14ac:dyDescent="0.25">
      <c r="A2636" s="10"/>
      <c r="B2636" s="10"/>
      <c r="C2636" s="87"/>
      <c r="D2636" s="89"/>
      <c r="E2636" s="89"/>
    </row>
    <row r="2637" spans="1:5" x14ac:dyDescent="0.25">
      <c r="A2637" s="10"/>
      <c r="B2637" s="10"/>
      <c r="C2637" s="87"/>
      <c r="D2637" s="89"/>
      <c r="E2637" s="89"/>
    </row>
    <row r="2638" spans="1:5" x14ac:dyDescent="0.25">
      <c r="A2638" s="10"/>
      <c r="B2638" s="10"/>
      <c r="C2638" s="87"/>
      <c r="D2638" s="89"/>
      <c r="E2638" s="89"/>
    </row>
    <row r="2639" spans="1:5" x14ac:dyDescent="0.25">
      <c r="A2639" s="10"/>
      <c r="B2639" s="10"/>
      <c r="C2639" s="87"/>
      <c r="D2639" s="89"/>
      <c r="E2639" s="89"/>
    </row>
    <row r="2640" spans="1:5" x14ac:dyDescent="0.25">
      <c r="A2640" s="10"/>
      <c r="B2640" s="10"/>
      <c r="C2640" s="87"/>
      <c r="D2640" s="89"/>
      <c r="E2640" s="89"/>
    </row>
    <row r="2641" spans="1:5" x14ac:dyDescent="0.25">
      <c r="A2641" s="10"/>
      <c r="B2641" s="10"/>
      <c r="C2641" s="87"/>
      <c r="D2641" s="89"/>
      <c r="E2641" s="89"/>
    </row>
    <row r="2642" spans="1:5" x14ac:dyDescent="0.25">
      <c r="A2642" s="10"/>
      <c r="B2642" s="10"/>
      <c r="C2642" s="87"/>
      <c r="D2642" s="89"/>
      <c r="E2642" s="89"/>
    </row>
    <row r="2643" spans="1:5" x14ac:dyDescent="0.25">
      <c r="A2643" s="10"/>
      <c r="B2643" s="10"/>
      <c r="C2643" s="87"/>
      <c r="D2643" s="89"/>
      <c r="E2643" s="89"/>
    </row>
    <row r="2644" spans="1:5" x14ac:dyDescent="0.25">
      <c r="A2644" s="10"/>
      <c r="B2644" s="10"/>
      <c r="C2644" s="87"/>
      <c r="D2644" s="89"/>
      <c r="E2644" s="89"/>
    </row>
    <row r="2645" spans="1:5" x14ac:dyDescent="0.25">
      <c r="A2645" s="10"/>
      <c r="B2645" s="10"/>
      <c r="C2645" s="87"/>
      <c r="D2645" s="89"/>
      <c r="E2645" s="89"/>
    </row>
    <row r="2646" spans="1:5" x14ac:dyDescent="0.25">
      <c r="A2646" s="10"/>
      <c r="B2646" s="10"/>
      <c r="C2646" s="87"/>
      <c r="D2646" s="89"/>
      <c r="E2646" s="89"/>
    </row>
    <row r="2647" spans="1:5" x14ac:dyDescent="0.25">
      <c r="A2647" s="10"/>
      <c r="B2647" s="10"/>
      <c r="C2647" s="87"/>
      <c r="D2647" s="89"/>
      <c r="E2647" s="89"/>
    </row>
    <row r="2648" spans="1:5" x14ac:dyDescent="0.25">
      <c r="A2648" s="10"/>
      <c r="B2648" s="10"/>
      <c r="C2648" s="87"/>
      <c r="D2648" s="89"/>
      <c r="E2648" s="89"/>
    </row>
    <row r="2649" spans="1:5" x14ac:dyDescent="0.25">
      <c r="A2649" s="10"/>
      <c r="B2649" s="10"/>
      <c r="C2649" s="87"/>
      <c r="D2649" s="89"/>
      <c r="E2649" s="89"/>
    </row>
    <row r="2650" spans="1:5" x14ac:dyDescent="0.25">
      <c r="A2650" s="10"/>
      <c r="B2650" s="10"/>
      <c r="C2650" s="87"/>
      <c r="D2650" s="89"/>
      <c r="E2650" s="89"/>
    </row>
    <row r="2651" spans="1:5" x14ac:dyDescent="0.25">
      <c r="A2651" s="10"/>
      <c r="B2651" s="10"/>
      <c r="C2651" s="87"/>
      <c r="D2651" s="89"/>
      <c r="E2651" s="89"/>
    </row>
    <row r="2652" spans="1:5" x14ac:dyDescent="0.25">
      <c r="A2652" s="10"/>
      <c r="B2652" s="10"/>
      <c r="C2652" s="87"/>
      <c r="D2652" s="89"/>
      <c r="E2652" s="89"/>
    </row>
    <row r="2653" spans="1:5" x14ac:dyDescent="0.25">
      <c r="A2653" s="10"/>
      <c r="B2653" s="10"/>
      <c r="C2653" s="87"/>
      <c r="D2653" s="89"/>
      <c r="E2653" s="89"/>
    </row>
    <row r="2654" spans="1:5" x14ac:dyDescent="0.25">
      <c r="A2654" s="10"/>
      <c r="B2654" s="10"/>
      <c r="C2654" s="87"/>
      <c r="D2654" s="89"/>
      <c r="E2654" s="89"/>
    </row>
    <row r="2655" spans="1:5" x14ac:dyDescent="0.25">
      <c r="A2655" s="10"/>
      <c r="B2655" s="10"/>
      <c r="C2655" s="87"/>
      <c r="D2655" s="89"/>
      <c r="E2655" s="89"/>
    </row>
    <row r="2656" spans="1:5" x14ac:dyDescent="0.25">
      <c r="A2656" s="10"/>
      <c r="B2656" s="10"/>
      <c r="C2656" s="87"/>
      <c r="D2656" s="89"/>
      <c r="E2656" s="89"/>
    </row>
    <row r="2657" spans="1:5" x14ac:dyDescent="0.25">
      <c r="A2657" s="10"/>
      <c r="B2657" s="10"/>
      <c r="C2657" s="87"/>
      <c r="D2657" s="89"/>
      <c r="E2657" s="89"/>
    </row>
    <row r="2658" spans="1:5" x14ac:dyDescent="0.25">
      <c r="A2658" s="10"/>
      <c r="B2658" s="10"/>
      <c r="C2658" s="87"/>
      <c r="D2658" s="89"/>
      <c r="E2658" s="89"/>
    </row>
    <row r="2659" spans="1:5" x14ac:dyDescent="0.25">
      <c r="A2659" s="10"/>
      <c r="B2659" s="10"/>
      <c r="C2659" s="87"/>
      <c r="D2659" s="89"/>
      <c r="E2659" s="89"/>
    </row>
    <row r="2660" spans="1:5" x14ac:dyDescent="0.25">
      <c r="A2660" s="10"/>
      <c r="B2660" s="10"/>
      <c r="C2660" s="87"/>
      <c r="D2660" s="89"/>
      <c r="E2660" s="89"/>
    </row>
    <row r="2661" spans="1:5" x14ac:dyDescent="0.25">
      <c r="A2661" s="10"/>
      <c r="B2661" s="10"/>
      <c r="C2661" s="87"/>
      <c r="D2661" s="89"/>
      <c r="E2661" s="89"/>
    </row>
    <row r="2662" spans="1:5" x14ac:dyDescent="0.25">
      <c r="A2662" s="10"/>
      <c r="B2662" s="10"/>
      <c r="C2662" s="87"/>
      <c r="D2662" s="89"/>
      <c r="E2662" s="89"/>
    </row>
    <row r="2663" spans="1:5" x14ac:dyDescent="0.25">
      <c r="A2663" s="10"/>
      <c r="B2663" s="10"/>
      <c r="C2663" s="87"/>
      <c r="D2663" s="89"/>
      <c r="E2663" s="89"/>
    </row>
    <row r="2664" spans="1:5" x14ac:dyDescent="0.25">
      <c r="A2664" s="10"/>
      <c r="B2664" s="10"/>
      <c r="C2664" s="87"/>
      <c r="D2664" s="89"/>
      <c r="E2664" s="89"/>
    </row>
    <row r="2665" spans="1:5" x14ac:dyDescent="0.25">
      <c r="A2665" s="10"/>
      <c r="B2665" s="10"/>
      <c r="C2665" s="87"/>
      <c r="D2665" s="89"/>
      <c r="E2665" s="89"/>
    </row>
    <row r="2666" spans="1:5" x14ac:dyDescent="0.25">
      <c r="A2666" s="10"/>
      <c r="B2666" s="10"/>
      <c r="C2666" s="87"/>
      <c r="D2666" s="89"/>
      <c r="E2666" s="89"/>
    </row>
    <row r="2667" spans="1:5" x14ac:dyDescent="0.25">
      <c r="A2667" s="10"/>
      <c r="B2667" s="10"/>
      <c r="C2667" s="87"/>
      <c r="D2667" s="89"/>
      <c r="E2667" s="89"/>
    </row>
    <row r="2668" spans="1:5" x14ac:dyDescent="0.25">
      <c r="A2668" s="10"/>
      <c r="B2668" s="10"/>
      <c r="C2668" s="87"/>
      <c r="D2668" s="89"/>
      <c r="E2668" s="89"/>
    </row>
    <row r="2669" spans="1:5" x14ac:dyDescent="0.25">
      <c r="A2669" s="10"/>
      <c r="B2669" s="10"/>
      <c r="C2669" s="87"/>
      <c r="D2669" s="89"/>
      <c r="E2669" s="89"/>
    </row>
    <row r="2670" spans="1:5" x14ac:dyDescent="0.25">
      <c r="A2670" s="10"/>
      <c r="B2670" s="10"/>
      <c r="C2670" s="87"/>
      <c r="D2670" s="89"/>
      <c r="E2670" s="89"/>
    </row>
    <row r="2671" spans="1:5" x14ac:dyDescent="0.25">
      <c r="A2671" s="10"/>
      <c r="B2671" s="10"/>
      <c r="C2671" s="87"/>
      <c r="D2671" s="89"/>
      <c r="E2671" s="89"/>
    </row>
    <row r="2672" spans="1:5" x14ac:dyDescent="0.25">
      <c r="A2672" s="10"/>
      <c r="B2672" s="10"/>
      <c r="C2672" s="87"/>
      <c r="D2672" s="89"/>
      <c r="E2672" s="89"/>
    </row>
    <row r="2673" spans="1:5" x14ac:dyDescent="0.25">
      <c r="A2673" s="10"/>
      <c r="B2673" s="10"/>
      <c r="C2673" s="87"/>
      <c r="D2673" s="89"/>
      <c r="E2673" s="89"/>
    </row>
    <row r="2674" spans="1:5" x14ac:dyDescent="0.25">
      <c r="A2674" s="10"/>
      <c r="B2674" s="10"/>
      <c r="C2674" s="87"/>
      <c r="D2674" s="89"/>
      <c r="E2674" s="89"/>
    </row>
    <row r="2675" spans="1:5" x14ac:dyDescent="0.25">
      <c r="A2675" s="10"/>
      <c r="B2675" s="10"/>
      <c r="C2675" s="87"/>
      <c r="D2675" s="89"/>
      <c r="E2675" s="89"/>
    </row>
    <row r="2676" spans="1:5" x14ac:dyDescent="0.25">
      <c r="A2676" s="10"/>
      <c r="B2676" s="10"/>
      <c r="C2676" s="87"/>
      <c r="D2676" s="89"/>
      <c r="E2676" s="89"/>
    </row>
    <row r="2677" spans="1:5" x14ac:dyDescent="0.25">
      <c r="A2677" s="10"/>
      <c r="B2677" s="10"/>
      <c r="C2677" s="87"/>
      <c r="D2677" s="89"/>
      <c r="E2677" s="89"/>
    </row>
    <row r="2678" spans="1:5" x14ac:dyDescent="0.25">
      <c r="A2678" s="10"/>
      <c r="B2678" s="10"/>
      <c r="C2678" s="87"/>
      <c r="D2678" s="89"/>
      <c r="E2678" s="89"/>
    </row>
    <row r="2679" spans="1:5" x14ac:dyDescent="0.25">
      <c r="A2679" s="10"/>
      <c r="B2679" s="10"/>
      <c r="C2679" s="87"/>
      <c r="D2679" s="89"/>
      <c r="E2679" s="89"/>
    </row>
    <row r="2680" spans="1:5" x14ac:dyDescent="0.25">
      <c r="A2680" s="10"/>
      <c r="B2680" s="10"/>
      <c r="C2680" s="87"/>
      <c r="D2680" s="89"/>
      <c r="E2680" s="89"/>
    </row>
    <row r="2681" spans="1:5" x14ac:dyDescent="0.25">
      <c r="A2681" s="10"/>
      <c r="B2681" s="10"/>
      <c r="C2681" s="87"/>
      <c r="D2681" s="89"/>
      <c r="E2681" s="89"/>
    </row>
    <row r="2682" spans="1:5" x14ac:dyDescent="0.25">
      <c r="A2682" s="10"/>
      <c r="B2682" s="10"/>
      <c r="C2682" s="87"/>
      <c r="D2682" s="89"/>
      <c r="E2682" s="89"/>
    </row>
    <row r="2683" spans="1:5" x14ac:dyDescent="0.25">
      <c r="A2683" s="10"/>
      <c r="B2683" s="10"/>
      <c r="C2683" s="87"/>
      <c r="D2683" s="89"/>
      <c r="E2683" s="89"/>
    </row>
    <row r="2684" spans="1:5" x14ac:dyDescent="0.25">
      <c r="A2684" s="10"/>
      <c r="B2684" s="10"/>
      <c r="C2684" s="87"/>
      <c r="D2684" s="89"/>
      <c r="E2684" s="89"/>
    </row>
    <row r="2685" spans="1:5" x14ac:dyDescent="0.25">
      <c r="A2685" s="10"/>
      <c r="B2685" s="10"/>
      <c r="C2685" s="87"/>
      <c r="D2685" s="89"/>
      <c r="E2685" s="89"/>
    </row>
    <row r="2686" spans="1:5" x14ac:dyDescent="0.25">
      <c r="A2686" s="10"/>
      <c r="B2686" s="10"/>
      <c r="C2686" s="87"/>
      <c r="D2686" s="89"/>
      <c r="E2686" s="89"/>
    </row>
    <row r="2687" spans="1:5" x14ac:dyDescent="0.25">
      <c r="A2687" s="10"/>
      <c r="B2687" s="10"/>
      <c r="C2687" s="87"/>
      <c r="D2687" s="89"/>
      <c r="E2687" s="89"/>
    </row>
    <row r="2688" spans="1:5" x14ac:dyDescent="0.25">
      <c r="A2688" s="10"/>
      <c r="B2688" s="10"/>
      <c r="C2688" s="87"/>
      <c r="D2688" s="89"/>
      <c r="E2688" s="89"/>
    </row>
    <row r="2689" spans="1:5" x14ac:dyDescent="0.25">
      <c r="A2689" s="10"/>
      <c r="B2689" s="10"/>
      <c r="C2689" s="87"/>
      <c r="D2689" s="89"/>
      <c r="E2689" s="89"/>
    </row>
    <row r="2690" spans="1:5" x14ac:dyDescent="0.25">
      <c r="A2690" s="10"/>
      <c r="B2690" s="10"/>
      <c r="C2690" s="87"/>
      <c r="D2690" s="89"/>
      <c r="E2690" s="89"/>
    </row>
    <row r="2691" spans="1:5" x14ac:dyDescent="0.25">
      <c r="A2691" s="10"/>
      <c r="B2691" s="10"/>
      <c r="C2691" s="87"/>
      <c r="D2691" s="89"/>
      <c r="E2691" s="89"/>
    </row>
    <row r="2692" spans="1:5" x14ac:dyDescent="0.25">
      <c r="A2692" s="10"/>
      <c r="B2692" s="10"/>
      <c r="C2692" s="87"/>
      <c r="D2692" s="89"/>
      <c r="E2692" s="89"/>
    </row>
    <row r="2693" spans="1:5" x14ac:dyDescent="0.25">
      <c r="A2693" s="10"/>
      <c r="B2693" s="10"/>
      <c r="C2693" s="87"/>
      <c r="D2693" s="89"/>
      <c r="E2693" s="89"/>
    </row>
    <row r="2694" spans="1:5" x14ac:dyDescent="0.25">
      <c r="A2694" s="10"/>
      <c r="B2694" s="10"/>
      <c r="C2694" s="87"/>
      <c r="D2694" s="89"/>
      <c r="E2694" s="89"/>
    </row>
    <row r="2695" spans="1:5" x14ac:dyDescent="0.25">
      <c r="A2695" s="10"/>
      <c r="B2695" s="10"/>
      <c r="C2695" s="87"/>
      <c r="D2695" s="89"/>
      <c r="E2695" s="89"/>
    </row>
    <row r="2696" spans="1:5" x14ac:dyDescent="0.25">
      <c r="A2696" s="10"/>
      <c r="B2696" s="10"/>
      <c r="C2696" s="87"/>
      <c r="D2696" s="89"/>
      <c r="E2696" s="89"/>
    </row>
    <row r="2697" spans="1:5" x14ac:dyDescent="0.25">
      <c r="A2697" s="10"/>
      <c r="B2697" s="10"/>
      <c r="C2697" s="87"/>
      <c r="D2697" s="89"/>
      <c r="E2697" s="89"/>
    </row>
    <row r="2698" spans="1:5" x14ac:dyDescent="0.25">
      <c r="A2698" s="10"/>
      <c r="B2698" s="10"/>
      <c r="C2698" s="87"/>
      <c r="D2698" s="89"/>
      <c r="E2698" s="89"/>
    </row>
    <row r="2699" spans="1:5" x14ac:dyDescent="0.25">
      <c r="A2699" s="10"/>
      <c r="B2699" s="10"/>
      <c r="C2699" s="87"/>
      <c r="D2699" s="89"/>
      <c r="E2699" s="89"/>
    </row>
    <row r="2700" spans="1:5" x14ac:dyDescent="0.25">
      <c r="A2700" s="10"/>
      <c r="B2700" s="10"/>
      <c r="C2700" s="87"/>
      <c r="D2700" s="89"/>
      <c r="E2700" s="89"/>
    </row>
    <row r="2701" spans="1:5" x14ac:dyDescent="0.25">
      <c r="A2701" s="10"/>
      <c r="B2701" s="10"/>
      <c r="C2701" s="87"/>
      <c r="D2701" s="89"/>
      <c r="E2701" s="89"/>
    </row>
    <row r="2702" spans="1:5" x14ac:dyDescent="0.25">
      <c r="A2702" s="10"/>
      <c r="B2702" s="10"/>
      <c r="C2702" s="87"/>
      <c r="D2702" s="89"/>
      <c r="E2702" s="89"/>
    </row>
    <row r="2703" spans="1:5" x14ac:dyDescent="0.25">
      <c r="A2703" s="10"/>
      <c r="B2703" s="10"/>
      <c r="C2703" s="87"/>
      <c r="D2703" s="89"/>
      <c r="E2703" s="89"/>
    </row>
    <row r="2704" spans="1:5" x14ac:dyDescent="0.25">
      <c r="A2704" s="10"/>
      <c r="B2704" s="10"/>
      <c r="C2704" s="87"/>
      <c r="D2704" s="89"/>
      <c r="E2704" s="89"/>
    </row>
    <row r="2705" spans="1:5" x14ac:dyDescent="0.25">
      <c r="A2705" s="10"/>
      <c r="B2705" s="10"/>
      <c r="C2705" s="87"/>
      <c r="D2705" s="89"/>
      <c r="E2705" s="89"/>
    </row>
    <row r="2706" spans="1:5" x14ac:dyDescent="0.25">
      <c r="A2706" s="10"/>
      <c r="B2706" s="10"/>
      <c r="C2706" s="87"/>
      <c r="D2706" s="89"/>
      <c r="E2706" s="89"/>
    </row>
    <row r="2707" spans="1:5" x14ac:dyDescent="0.25">
      <c r="A2707" s="10"/>
      <c r="B2707" s="10"/>
      <c r="C2707" s="87"/>
      <c r="D2707" s="89"/>
      <c r="E2707" s="89"/>
    </row>
    <row r="2708" spans="1:5" x14ac:dyDescent="0.25">
      <c r="A2708" s="10"/>
      <c r="B2708" s="10"/>
      <c r="C2708" s="87"/>
      <c r="D2708" s="89"/>
      <c r="E2708" s="89"/>
    </row>
    <row r="2709" spans="1:5" x14ac:dyDescent="0.25">
      <c r="A2709" s="10"/>
      <c r="B2709" s="10"/>
      <c r="C2709" s="87"/>
      <c r="D2709" s="89"/>
      <c r="E2709" s="89"/>
    </row>
    <row r="2710" spans="1:5" x14ac:dyDescent="0.25">
      <c r="A2710" s="10"/>
      <c r="B2710" s="10"/>
      <c r="C2710" s="87"/>
      <c r="D2710" s="89"/>
      <c r="E2710" s="89"/>
    </row>
    <row r="2711" spans="1:5" x14ac:dyDescent="0.25">
      <c r="A2711" s="10"/>
      <c r="B2711" s="10"/>
      <c r="C2711" s="87"/>
      <c r="D2711" s="89"/>
      <c r="E2711" s="89"/>
    </row>
    <row r="2712" spans="1:5" x14ac:dyDescent="0.25">
      <c r="A2712" s="10"/>
      <c r="B2712" s="10"/>
      <c r="C2712" s="87"/>
      <c r="D2712" s="89"/>
      <c r="E2712" s="89"/>
    </row>
    <row r="2713" spans="1:5" x14ac:dyDescent="0.25">
      <c r="A2713" s="10"/>
      <c r="B2713" s="10"/>
      <c r="C2713" s="87"/>
      <c r="D2713" s="89"/>
      <c r="E2713" s="89"/>
    </row>
    <row r="2714" spans="1:5" x14ac:dyDescent="0.25">
      <c r="A2714" s="10"/>
      <c r="B2714" s="10"/>
      <c r="C2714" s="87"/>
      <c r="D2714" s="89"/>
      <c r="E2714" s="89"/>
    </row>
    <row r="2715" spans="1:5" x14ac:dyDescent="0.25">
      <c r="A2715" s="10"/>
      <c r="B2715" s="10"/>
      <c r="C2715" s="87"/>
      <c r="D2715" s="89"/>
      <c r="E2715" s="89"/>
    </row>
    <row r="2716" spans="1:5" x14ac:dyDescent="0.25">
      <c r="A2716" s="10"/>
      <c r="B2716" s="10"/>
      <c r="C2716" s="87"/>
      <c r="D2716" s="89"/>
      <c r="E2716" s="89"/>
    </row>
    <row r="2717" spans="1:5" x14ac:dyDescent="0.25">
      <c r="A2717" s="10"/>
      <c r="B2717" s="10"/>
      <c r="C2717" s="87"/>
      <c r="D2717" s="89"/>
      <c r="E2717" s="89"/>
    </row>
    <row r="2718" spans="1:5" x14ac:dyDescent="0.25">
      <c r="A2718" s="10"/>
      <c r="B2718" s="10"/>
      <c r="C2718" s="87"/>
      <c r="D2718" s="89"/>
      <c r="E2718" s="89"/>
    </row>
    <row r="2719" spans="1:5" x14ac:dyDescent="0.25">
      <c r="A2719" s="10"/>
      <c r="B2719" s="10"/>
      <c r="C2719" s="87"/>
      <c r="D2719" s="89"/>
      <c r="E2719" s="89"/>
    </row>
    <row r="2720" spans="1:5" x14ac:dyDescent="0.25">
      <c r="A2720" s="10"/>
      <c r="B2720" s="10"/>
      <c r="C2720" s="87"/>
      <c r="D2720" s="89"/>
      <c r="E2720" s="89"/>
    </row>
    <row r="2721" spans="1:5" x14ac:dyDescent="0.25">
      <c r="A2721" s="10"/>
      <c r="B2721" s="10"/>
      <c r="C2721" s="87"/>
      <c r="D2721" s="89"/>
      <c r="E2721" s="89"/>
    </row>
    <row r="2722" spans="1:5" x14ac:dyDescent="0.25">
      <c r="A2722" s="10"/>
      <c r="B2722" s="10"/>
      <c r="C2722" s="87"/>
      <c r="D2722" s="89"/>
      <c r="E2722" s="89"/>
    </row>
    <row r="2723" spans="1:5" x14ac:dyDescent="0.25">
      <c r="A2723" s="10"/>
      <c r="B2723" s="10"/>
      <c r="C2723" s="87"/>
      <c r="D2723" s="89"/>
      <c r="E2723" s="89"/>
    </row>
    <row r="2724" spans="1:5" x14ac:dyDescent="0.25">
      <c r="A2724" s="10"/>
      <c r="B2724" s="10"/>
      <c r="C2724" s="87"/>
      <c r="D2724" s="89"/>
      <c r="E2724" s="89"/>
    </row>
    <row r="2725" spans="1:5" x14ac:dyDescent="0.25">
      <c r="A2725" s="10"/>
      <c r="B2725" s="10"/>
      <c r="C2725" s="87"/>
      <c r="D2725" s="89"/>
      <c r="E2725" s="89"/>
    </row>
    <row r="2726" spans="1:5" x14ac:dyDescent="0.25">
      <c r="A2726" s="10"/>
      <c r="B2726" s="10"/>
      <c r="C2726" s="87"/>
      <c r="D2726" s="89"/>
      <c r="E2726" s="89"/>
    </row>
    <row r="2727" spans="1:5" x14ac:dyDescent="0.25">
      <c r="A2727" s="10"/>
      <c r="B2727" s="10"/>
      <c r="C2727" s="87"/>
      <c r="D2727" s="89"/>
      <c r="E2727" s="89"/>
    </row>
    <row r="2728" spans="1:5" x14ac:dyDescent="0.25">
      <c r="A2728" s="10"/>
      <c r="B2728" s="10"/>
      <c r="C2728" s="87"/>
      <c r="D2728" s="89"/>
      <c r="E2728" s="89"/>
    </row>
    <row r="2729" spans="1:5" x14ac:dyDescent="0.25">
      <c r="A2729" s="10"/>
      <c r="B2729" s="10"/>
      <c r="C2729" s="87"/>
      <c r="D2729" s="89"/>
      <c r="E2729" s="89"/>
    </row>
    <row r="2730" spans="1:5" x14ac:dyDescent="0.25">
      <c r="A2730" s="10"/>
      <c r="B2730" s="10"/>
      <c r="C2730" s="87"/>
      <c r="D2730" s="89"/>
      <c r="E2730" s="89"/>
    </row>
    <row r="2731" spans="1:5" x14ac:dyDescent="0.25">
      <c r="A2731" s="10"/>
      <c r="B2731" s="10"/>
      <c r="C2731" s="87"/>
      <c r="D2731" s="89"/>
      <c r="E2731" s="89"/>
    </row>
    <row r="2732" spans="1:5" x14ac:dyDescent="0.25">
      <c r="A2732" s="10"/>
      <c r="B2732" s="10"/>
      <c r="C2732" s="87"/>
      <c r="D2732" s="89"/>
      <c r="E2732" s="89"/>
    </row>
    <row r="2733" spans="1:5" x14ac:dyDescent="0.25">
      <c r="A2733" s="10"/>
      <c r="B2733" s="10"/>
      <c r="C2733" s="87"/>
      <c r="D2733" s="89"/>
      <c r="E2733" s="89"/>
    </row>
    <row r="2734" spans="1:5" x14ac:dyDescent="0.25">
      <c r="A2734" s="10"/>
      <c r="B2734" s="10"/>
      <c r="C2734" s="87"/>
      <c r="D2734" s="89"/>
      <c r="E2734" s="89"/>
    </row>
    <row r="2735" spans="1:5" x14ac:dyDescent="0.25">
      <c r="A2735" s="10"/>
      <c r="B2735" s="10"/>
      <c r="C2735" s="87"/>
      <c r="D2735" s="89"/>
      <c r="E2735" s="89"/>
    </row>
    <row r="2736" spans="1:5" x14ac:dyDescent="0.25">
      <c r="A2736" s="10"/>
      <c r="B2736" s="10"/>
      <c r="C2736" s="87"/>
      <c r="D2736" s="89"/>
      <c r="E2736" s="89"/>
    </row>
    <row r="2737" spans="1:5" x14ac:dyDescent="0.25">
      <c r="A2737" s="10"/>
      <c r="B2737" s="10"/>
      <c r="C2737" s="87"/>
      <c r="D2737" s="89"/>
      <c r="E2737" s="89"/>
    </row>
    <row r="2738" spans="1:5" x14ac:dyDescent="0.25">
      <c r="A2738" s="10"/>
      <c r="B2738" s="10"/>
      <c r="C2738" s="87"/>
      <c r="D2738" s="89"/>
      <c r="E2738" s="89"/>
    </row>
    <row r="2739" spans="1:5" x14ac:dyDescent="0.25">
      <c r="A2739" s="10"/>
      <c r="B2739" s="10"/>
      <c r="C2739" s="87"/>
      <c r="D2739" s="89"/>
      <c r="E2739" s="89"/>
    </row>
    <row r="2740" spans="1:5" x14ac:dyDescent="0.25">
      <c r="A2740" s="10"/>
      <c r="B2740" s="10"/>
      <c r="C2740" s="87"/>
      <c r="D2740" s="89"/>
      <c r="E2740" s="89"/>
    </row>
    <row r="2741" spans="1:5" x14ac:dyDescent="0.25">
      <c r="A2741" s="10"/>
      <c r="B2741" s="10"/>
      <c r="C2741" s="87"/>
      <c r="D2741" s="89"/>
      <c r="E2741" s="89"/>
    </row>
    <row r="2742" spans="1:5" x14ac:dyDescent="0.25">
      <c r="A2742" s="10"/>
      <c r="B2742" s="10"/>
      <c r="C2742" s="87"/>
      <c r="D2742" s="89"/>
      <c r="E2742" s="89"/>
    </row>
    <row r="2743" spans="1:5" x14ac:dyDescent="0.25">
      <c r="A2743" s="10"/>
      <c r="B2743" s="10"/>
      <c r="C2743" s="87"/>
      <c r="D2743" s="89"/>
      <c r="E2743" s="89"/>
    </row>
    <row r="2744" spans="1:5" x14ac:dyDescent="0.25">
      <c r="A2744" s="10"/>
      <c r="B2744" s="10"/>
      <c r="C2744" s="87"/>
      <c r="D2744" s="89"/>
      <c r="E2744" s="89"/>
    </row>
    <row r="2745" spans="1:5" x14ac:dyDescent="0.25">
      <c r="A2745" s="10"/>
      <c r="B2745" s="10"/>
      <c r="C2745" s="87"/>
      <c r="D2745" s="89"/>
      <c r="E2745" s="89"/>
    </row>
    <row r="2746" spans="1:5" x14ac:dyDescent="0.25">
      <c r="A2746" s="10"/>
      <c r="B2746" s="10"/>
      <c r="C2746" s="87"/>
      <c r="D2746" s="89"/>
      <c r="E2746" s="89"/>
    </row>
    <row r="2747" spans="1:5" x14ac:dyDescent="0.25">
      <c r="A2747" s="10"/>
      <c r="B2747" s="10"/>
      <c r="C2747" s="87"/>
      <c r="D2747" s="89"/>
      <c r="E2747" s="89"/>
    </row>
    <row r="2748" spans="1:5" x14ac:dyDescent="0.25">
      <c r="A2748" s="10"/>
      <c r="B2748" s="10"/>
      <c r="C2748" s="87"/>
      <c r="D2748" s="89"/>
      <c r="E2748" s="89"/>
    </row>
    <row r="2749" spans="1:5" x14ac:dyDescent="0.25">
      <c r="A2749" s="10"/>
      <c r="B2749" s="10"/>
      <c r="C2749" s="87"/>
      <c r="D2749" s="89"/>
      <c r="E2749" s="89"/>
    </row>
    <row r="2750" spans="1:5" x14ac:dyDescent="0.25">
      <c r="A2750" s="10"/>
      <c r="B2750" s="10"/>
      <c r="C2750" s="87"/>
      <c r="D2750" s="89"/>
      <c r="E2750" s="89"/>
    </row>
    <row r="2751" spans="1:5" x14ac:dyDescent="0.25">
      <c r="A2751" s="10"/>
      <c r="B2751" s="10"/>
      <c r="C2751" s="87"/>
      <c r="D2751" s="89"/>
      <c r="E2751" s="89"/>
    </row>
    <row r="2752" spans="1:5" x14ac:dyDescent="0.25">
      <c r="A2752" s="10"/>
      <c r="B2752" s="10"/>
      <c r="C2752" s="87"/>
      <c r="D2752" s="89"/>
      <c r="E2752" s="89"/>
    </row>
    <row r="2753" spans="1:5" x14ac:dyDescent="0.25">
      <c r="A2753" s="10"/>
      <c r="B2753" s="10"/>
      <c r="C2753" s="87"/>
      <c r="D2753" s="89"/>
      <c r="E2753" s="89"/>
    </row>
    <row r="2754" spans="1:5" x14ac:dyDescent="0.25">
      <c r="A2754" s="10"/>
      <c r="B2754" s="10"/>
      <c r="C2754" s="87"/>
      <c r="D2754" s="89"/>
      <c r="E2754" s="89"/>
    </row>
    <row r="2755" spans="1:5" x14ac:dyDescent="0.25">
      <c r="A2755" s="10"/>
      <c r="B2755" s="10"/>
      <c r="C2755" s="87"/>
      <c r="D2755" s="89"/>
      <c r="E2755" s="89"/>
    </row>
    <row r="2756" spans="1:5" x14ac:dyDescent="0.25">
      <c r="A2756" s="10"/>
      <c r="B2756" s="10"/>
      <c r="C2756" s="87"/>
      <c r="D2756" s="89"/>
      <c r="E2756" s="89"/>
    </row>
    <row r="2757" spans="1:5" x14ac:dyDescent="0.25">
      <c r="A2757" s="10"/>
      <c r="B2757" s="10"/>
      <c r="C2757" s="87"/>
      <c r="D2757" s="89"/>
      <c r="E2757" s="89"/>
    </row>
    <row r="2758" spans="1:5" x14ac:dyDescent="0.25">
      <c r="A2758" s="10"/>
      <c r="B2758" s="10"/>
      <c r="C2758" s="87"/>
      <c r="D2758" s="89"/>
      <c r="E2758" s="89"/>
    </row>
    <row r="2759" spans="1:5" x14ac:dyDescent="0.25">
      <c r="A2759" s="10"/>
      <c r="B2759" s="10"/>
      <c r="C2759" s="87"/>
      <c r="D2759" s="89"/>
      <c r="E2759" s="89"/>
    </row>
    <row r="2760" spans="1:5" x14ac:dyDescent="0.25">
      <c r="A2760" s="10"/>
      <c r="B2760" s="10"/>
      <c r="C2760" s="87"/>
      <c r="D2760" s="89"/>
      <c r="E2760" s="89"/>
    </row>
    <row r="2761" spans="1:5" x14ac:dyDescent="0.25">
      <c r="A2761" s="10"/>
      <c r="B2761" s="10"/>
      <c r="C2761" s="87"/>
      <c r="D2761" s="89"/>
      <c r="E2761" s="89"/>
    </row>
    <row r="2762" spans="1:5" x14ac:dyDescent="0.25">
      <c r="A2762" s="10"/>
      <c r="B2762" s="10"/>
      <c r="C2762" s="87"/>
      <c r="D2762" s="89"/>
      <c r="E2762" s="89"/>
    </row>
    <row r="2763" spans="1:5" x14ac:dyDescent="0.25">
      <c r="A2763" s="10"/>
      <c r="B2763" s="10"/>
      <c r="C2763" s="87"/>
      <c r="D2763" s="89"/>
      <c r="E2763" s="89"/>
    </row>
    <row r="2764" spans="1:5" x14ac:dyDescent="0.25">
      <c r="A2764" s="10"/>
      <c r="B2764" s="10"/>
      <c r="C2764" s="87"/>
      <c r="D2764" s="89"/>
      <c r="E2764" s="89"/>
    </row>
    <row r="2765" spans="1:5" x14ac:dyDescent="0.25">
      <c r="A2765" s="10"/>
      <c r="B2765" s="10"/>
      <c r="C2765" s="87"/>
      <c r="D2765" s="89"/>
      <c r="E2765" s="89"/>
    </row>
    <row r="2766" spans="1:5" x14ac:dyDescent="0.25">
      <c r="A2766" s="10"/>
      <c r="B2766" s="10"/>
      <c r="C2766" s="87"/>
      <c r="D2766" s="89"/>
      <c r="E2766" s="89"/>
    </row>
    <row r="2767" spans="1:5" x14ac:dyDescent="0.25">
      <c r="A2767" s="10"/>
      <c r="B2767" s="10"/>
      <c r="C2767" s="87"/>
      <c r="D2767" s="89"/>
      <c r="E2767" s="89"/>
    </row>
    <row r="2768" spans="1:5" x14ac:dyDescent="0.25">
      <c r="A2768" s="10"/>
      <c r="B2768" s="10"/>
      <c r="C2768" s="87"/>
      <c r="D2768" s="89"/>
      <c r="E2768" s="89"/>
    </row>
    <row r="2769" spans="1:5" x14ac:dyDescent="0.25">
      <c r="A2769" s="10"/>
      <c r="B2769" s="10"/>
      <c r="C2769" s="87"/>
      <c r="D2769" s="89"/>
      <c r="E2769" s="89"/>
    </row>
    <row r="2770" spans="1:5" x14ac:dyDescent="0.25">
      <c r="A2770" s="10"/>
      <c r="B2770" s="10"/>
      <c r="C2770" s="87"/>
      <c r="D2770" s="89"/>
      <c r="E2770" s="89"/>
    </row>
    <row r="2771" spans="1:5" x14ac:dyDescent="0.25">
      <c r="A2771" s="10"/>
      <c r="B2771" s="10"/>
      <c r="C2771" s="87"/>
      <c r="D2771" s="89"/>
      <c r="E2771" s="89"/>
    </row>
    <row r="2772" spans="1:5" x14ac:dyDescent="0.25">
      <c r="A2772" s="10"/>
      <c r="B2772" s="10"/>
      <c r="C2772" s="87"/>
      <c r="D2772" s="89"/>
      <c r="E2772" s="89"/>
    </row>
    <row r="2773" spans="1:5" x14ac:dyDescent="0.25">
      <c r="A2773" s="10"/>
      <c r="B2773" s="10"/>
      <c r="C2773" s="87"/>
      <c r="D2773" s="89"/>
      <c r="E2773" s="89"/>
    </row>
    <row r="2774" spans="1:5" x14ac:dyDescent="0.25">
      <c r="A2774" s="10"/>
      <c r="B2774" s="10"/>
      <c r="C2774" s="87"/>
      <c r="D2774" s="89"/>
      <c r="E2774" s="89"/>
    </row>
    <row r="2775" spans="1:5" x14ac:dyDescent="0.25">
      <c r="A2775" s="10"/>
      <c r="B2775" s="10"/>
      <c r="C2775" s="87"/>
      <c r="D2775" s="89"/>
      <c r="E2775" s="89"/>
    </row>
    <row r="2776" spans="1:5" x14ac:dyDescent="0.25">
      <c r="A2776" s="10"/>
      <c r="B2776" s="10"/>
      <c r="C2776" s="87"/>
      <c r="D2776" s="89"/>
      <c r="E2776" s="89"/>
    </row>
    <row r="2777" spans="1:5" x14ac:dyDescent="0.25">
      <c r="A2777" s="10"/>
      <c r="B2777" s="10"/>
      <c r="C2777" s="87"/>
      <c r="D2777" s="89"/>
      <c r="E2777" s="89"/>
    </row>
    <row r="2778" spans="1:5" x14ac:dyDescent="0.25">
      <c r="A2778" s="10"/>
      <c r="B2778" s="10"/>
      <c r="C2778" s="87"/>
      <c r="D2778" s="89"/>
      <c r="E2778" s="89"/>
    </row>
    <row r="2779" spans="1:5" x14ac:dyDescent="0.25">
      <c r="A2779" s="10"/>
      <c r="B2779" s="10"/>
      <c r="C2779" s="87"/>
      <c r="D2779" s="89"/>
      <c r="E2779" s="89"/>
    </row>
    <row r="2780" spans="1:5" x14ac:dyDescent="0.25">
      <c r="A2780" s="10"/>
      <c r="B2780" s="10"/>
      <c r="C2780" s="87"/>
      <c r="D2780" s="89"/>
      <c r="E2780" s="89"/>
    </row>
    <row r="2781" spans="1:5" x14ac:dyDescent="0.25">
      <c r="A2781" s="10"/>
      <c r="B2781" s="10"/>
      <c r="C2781" s="87"/>
      <c r="D2781" s="89"/>
      <c r="E2781" s="89"/>
    </row>
    <row r="2782" spans="1:5" x14ac:dyDescent="0.25">
      <c r="A2782" s="10"/>
      <c r="B2782" s="10"/>
      <c r="C2782" s="87"/>
      <c r="D2782" s="89"/>
      <c r="E2782" s="89"/>
    </row>
    <row r="2783" spans="1:5" x14ac:dyDescent="0.25">
      <c r="A2783" s="10"/>
      <c r="B2783" s="10"/>
      <c r="C2783" s="87"/>
      <c r="D2783" s="89"/>
      <c r="E2783" s="89"/>
    </row>
    <row r="2784" spans="1:5" x14ac:dyDescent="0.25">
      <c r="A2784" s="10"/>
      <c r="B2784" s="10"/>
      <c r="C2784" s="87"/>
      <c r="D2784" s="89"/>
      <c r="E2784" s="89"/>
    </row>
    <row r="2785" spans="1:5" x14ac:dyDescent="0.25">
      <c r="A2785" s="10"/>
      <c r="B2785" s="10"/>
      <c r="C2785" s="87"/>
      <c r="D2785" s="89"/>
      <c r="E2785" s="89"/>
    </row>
    <row r="2786" spans="1:5" x14ac:dyDescent="0.25">
      <c r="A2786" s="10"/>
      <c r="B2786" s="10"/>
      <c r="C2786" s="87"/>
      <c r="D2786" s="89"/>
      <c r="E2786" s="89"/>
    </row>
    <row r="2787" spans="1:5" x14ac:dyDescent="0.25">
      <c r="A2787" s="10"/>
      <c r="B2787" s="10"/>
      <c r="C2787" s="87"/>
      <c r="D2787" s="89"/>
      <c r="E2787" s="89"/>
    </row>
    <row r="2788" spans="1:5" x14ac:dyDescent="0.25">
      <c r="A2788" s="10"/>
      <c r="B2788" s="10"/>
      <c r="C2788" s="87"/>
      <c r="D2788" s="89"/>
      <c r="E2788" s="89"/>
    </row>
    <row r="2789" spans="1:5" x14ac:dyDescent="0.25">
      <c r="A2789" s="10"/>
      <c r="B2789" s="10"/>
      <c r="C2789" s="87"/>
      <c r="D2789" s="89"/>
      <c r="E2789" s="89"/>
    </row>
    <row r="2790" spans="1:5" x14ac:dyDescent="0.25">
      <c r="A2790" s="10"/>
      <c r="B2790" s="10"/>
      <c r="C2790" s="87"/>
      <c r="D2790" s="89"/>
      <c r="E2790" s="89"/>
    </row>
    <row r="2791" spans="1:5" x14ac:dyDescent="0.25">
      <c r="A2791" s="10"/>
      <c r="B2791" s="10"/>
      <c r="C2791" s="87"/>
      <c r="D2791" s="89"/>
      <c r="E2791" s="89"/>
    </row>
    <row r="2792" spans="1:5" x14ac:dyDescent="0.25">
      <c r="A2792" s="10"/>
      <c r="B2792" s="10"/>
      <c r="C2792" s="87"/>
      <c r="D2792" s="89"/>
      <c r="E2792" s="89"/>
    </row>
    <row r="2793" spans="1:5" x14ac:dyDescent="0.25">
      <c r="A2793" s="10"/>
      <c r="B2793" s="10"/>
      <c r="C2793" s="87"/>
      <c r="D2793" s="89"/>
      <c r="E2793" s="89"/>
    </row>
    <row r="2794" spans="1:5" x14ac:dyDescent="0.25">
      <c r="A2794" s="10"/>
      <c r="B2794" s="10"/>
      <c r="C2794" s="87"/>
      <c r="D2794" s="89"/>
      <c r="E2794" s="89"/>
    </row>
    <row r="2795" spans="1:5" x14ac:dyDescent="0.25">
      <c r="A2795" s="10"/>
      <c r="B2795" s="10"/>
      <c r="C2795" s="87"/>
      <c r="D2795" s="89"/>
      <c r="E2795" s="89"/>
    </row>
    <row r="2796" spans="1:5" x14ac:dyDescent="0.25">
      <c r="A2796" s="10"/>
      <c r="B2796" s="10"/>
      <c r="C2796" s="87"/>
      <c r="D2796" s="89"/>
      <c r="E2796" s="89"/>
    </row>
    <row r="2797" spans="1:5" x14ac:dyDescent="0.25">
      <c r="A2797" s="10"/>
      <c r="B2797" s="10"/>
      <c r="C2797" s="87"/>
      <c r="D2797" s="89"/>
      <c r="E2797" s="89"/>
    </row>
    <row r="2798" spans="1:5" x14ac:dyDescent="0.25">
      <c r="A2798" s="10"/>
      <c r="B2798" s="10"/>
      <c r="C2798" s="87"/>
      <c r="D2798" s="89"/>
      <c r="E2798" s="89"/>
    </row>
    <row r="2799" spans="1:5" x14ac:dyDescent="0.25">
      <c r="A2799" s="10"/>
      <c r="B2799" s="10"/>
      <c r="C2799" s="87"/>
      <c r="D2799" s="89"/>
      <c r="E2799" s="89"/>
    </row>
    <row r="2800" spans="1:5" x14ac:dyDescent="0.25">
      <c r="A2800" s="10"/>
      <c r="B2800" s="10"/>
      <c r="C2800" s="87"/>
      <c r="D2800" s="89"/>
      <c r="E2800" s="89"/>
    </row>
    <row r="2801" spans="1:5" x14ac:dyDescent="0.25">
      <c r="A2801" s="10"/>
      <c r="B2801" s="10"/>
      <c r="C2801" s="87"/>
      <c r="D2801" s="89"/>
      <c r="E2801" s="89"/>
    </row>
    <row r="2802" spans="1:5" x14ac:dyDescent="0.25">
      <c r="A2802" s="10"/>
      <c r="B2802" s="10"/>
      <c r="C2802" s="87"/>
      <c r="D2802" s="89"/>
      <c r="E2802" s="89"/>
    </row>
    <row r="2803" spans="1:5" x14ac:dyDescent="0.25">
      <c r="A2803" s="10"/>
      <c r="B2803" s="10"/>
      <c r="C2803" s="87"/>
      <c r="D2803" s="89"/>
      <c r="E2803" s="89"/>
    </row>
    <row r="2804" spans="1:5" x14ac:dyDescent="0.25">
      <c r="A2804" s="10"/>
      <c r="B2804" s="10"/>
      <c r="C2804" s="87"/>
      <c r="D2804" s="89"/>
      <c r="E2804" s="89"/>
    </row>
    <row r="2805" spans="1:5" x14ac:dyDescent="0.25">
      <c r="A2805" s="10"/>
      <c r="B2805" s="10"/>
      <c r="C2805" s="87"/>
      <c r="D2805" s="89"/>
      <c r="E2805" s="89"/>
    </row>
    <row r="2806" spans="1:5" x14ac:dyDescent="0.25">
      <c r="A2806" s="10"/>
      <c r="B2806" s="10"/>
      <c r="C2806" s="87"/>
      <c r="D2806" s="89"/>
      <c r="E2806" s="89"/>
    </row>
    <row r="2807" spans="1:5" x14ac:dyDescent="0.25">
      <c r="A2807" s="10"/>
      <c r="B2807" s="10"/>
      <c r="C2807" s="87"/>
      <c r="D2807" s="89"/>
      <c r="E2807" s="89"/>
    </row>
    <row r="2808" spans="1:5" x14ac:dyDescent="0.25">
      <c r="A2808" s="10"/>
      <c r="B2808" s="10"/>
      <c r="C2808" s="87"/>
      <c r="D2808" s="89"/>
      <c r="E2808" s="89"/>
    </row>
    <row r="2809" spans="1:5" x14ac:dyDescent="0.25">
      <c r="A2809" s="10"/>
      <c r="B2809" s="10"/>
      <c r="C2809" s="87"/>
      <c r="D2809" s="89"/>
      <c r="E2809" s="89"/>
    </row>
    <row r="2810" spans="1:5" x14ac:dyDescent="0.25">
      <c r="A2810" s="10"/>
      <c r="B2810" s="10"/>
      <c r="C2810" s="87"/>
      <c r="D2810" s="89"/>
      <c r="E2810" s="89"/>
    </row>
    <row r="2811" spans="1:5" x14ac:dyDescent="0.25">
      <c r="A2811" s="10"/>
      <c r="B2811" s="10"/>
      <c r="C2811" s="87"/>
      <c r="D2811" s="89"/>
      <c r="E2811" s="89"/>
    </row>
    <row r="2812" spans="1:5" x14ac:dyDescent="0.25">
      <c r="A2812" s="10"/>
      <c r="B2812" s="10"/>
      <c r="C2812" s="87"/>
      <c r="D2812" s="89"/>
      <c r="E2812" s="89"/>
    </row>
    <row r="2813" spans="1:5" x14ac:dyDescent="0.25">
      <c r="A2813" s="10"/>
      <c r="B2813" s="10"/>
      <c r="C2813" s="87"/>
      <c r="D2813" s="89"/>
      <c r="E2813" s="89"/>
    </row>
    <row r="2814" spans="1:5" x14ac:dyDescent="0.25">
      <c r="A2814" s="10"/>
      <c r="B2814" s="10"/>
      <c r="C2814" s="87"/>
      <c r="D2814" s="89"/>
      <c r="E2814" s="89"/>
    </row>
    <row r="2815" spans="1:5" x14ac:dyDescent="0.25">
      <c r="A2815" s="10"/>
      <c r="B2815" s="10"/>
      <c r="C2815" s="87"/>
      <c r="D2815" s="89"/>
      <c r="E2815" s="89"/>
    </row>
    <row r="2816" spans="1:5" x14ac:dyDescent="0.25">
      <c r="A2816" s="10"/>
      <c r="B2816" s="10"/>
      <c r="C2816" s="87"/>
      <c r="D2816" s="89"/>
      <c r="E2816" s="89"/>
    </row>
    <row r="2817" spans="1:5" x14ac:dyDescent="0.25">
      <c r="A2817" s="10"/>
      <c r="B2817" s="10"/>
      <c r="C2817" s="87"/>
      <c r="D2817" s="89"/>
      <c r="E2817" s="89"/>
    </row>
    <row r="2818" spans="1:5" x14ac:dyDescent="0.25">
      <c r="A2818" s="10"/>
      <c r="B2818" s="10"/>
      <c r="C2818" s="87"/>
      <c r="D2818" s="89"/>
      <c r="E2818" s="89"/>
    </row>
    <row r="2819" spans="1:5" x14ac:dyDescent="0.25">
      <c r="A2819" s="10"/>
      <c r="B2819" s="10"/>
      <c r="C2819" s="87"/>
      <c r="D2819" s="89"/>
      <c r="E2819" s="89"/>
    </row>
    <row r="2820" spans="1:5" x14ac:dyDescent="0.25">
      <c r="A2820" s="10"/>
      <c r="B2820" s="10"/>
      <c r="C2820" s="87"/>
      <c r="D2820" s="89"/>
      <c r="E2820" s="89"/>
    </row>
    <row r="2821" spans="1:5" x14ac:dyDescent="0.25">
      <c r="A2821" s="10"/>
      <c r="B2821" s="10"/>
      <c r="C2821" s="87"/>
      <c r="D2821" s="89"/>
      <c r="E2821" s="89"/>
    </row>
    <row r="2822" spans="1:5" x14ac:dyDescent="0.25">
      <c r="A2822" s="10"/>
      <c r="B2822" s="10"/>
      <c r="C2822" s="87"/>
      <c r="D2822" s="89"/>
      <c r="E2822" s="89"/>
    </row>
    <row r="2823" spans="1:5" x14ac:dyDescent="0.25">
      <c r="A2823" s="10"/>
      <c r="B2823" s="10"/>
      <c r="C2823" s="87"/>
      <c r="D2823" s="89"/>
      <c r="E2823" s="89"/>
    </row>
    <row r="2824" spans="1:5" x14ac:dyDescent="0.25">
      <c r="A2824" s="10"/>
      <c r="B2824" s="10"/>
      <c r="C2824" s="87"/>
      <c r="D2824" s="89"/>
      <c r="E2824" s="89"/>
    </row>
    <row r="2825" spans="1:5" x14ac:dyDescent="0.25">
      <c r="A2825" s="10"/>
      <c r="B2825" s="10"/>
      <c r="C2825" s="87"/>
      <c r="D2825" s="89"/>
      <c r="E2825" s="89"/>
    </row>
    <row r="2826" spans="1:5" x14ac:dyDescent="0.25">
      <c r="A2826" s="10"/>
      <c r="B2826" s="10"/>
      <c r="C2826" s="87"/>
      <c r="D2826" s="89"/>
      <c r="E2826" s="89"/>
    </row>
    <row r="2827" spans="1:5" x14ac:dyDescent="0.25">
      <c r="A2827" s="10"/>
      <c r="B2827" s="10"/>
      <c r="C2827" s="87"/>
      <c r="D2827" s="89"/>
      <c r="E2827" s="89"/>
    </row>
    <row r="2828" spans="1:5" x14ac:dyDescent="0.25">
      <c r="A2828" s="10"/>
      <c r="B2828" s="10"/>
      <c r="C2828" s="87"/>
      <c r="D2828" s="89"/>
      <c r="E2828" s="89"/>
    </row>
    <row r="2829" spans="1:5" x14ac:dyDescent="0.25">
      <c r="A2829" s="10"/>
      <c r="B2829" s="10"/>
      <c r="C2829" s="87"/>
      <c r="D2829" s="89"/>
      <c r="E2829" s="89"/>
    </row>
    <row r="2830" spans="1:5" x14ac:dyDescent="0.25">
      <c r="A2830" s="10"/>
      <c r="B2830" s="10"/>
      <c r="C2830" s="87"/>
      <c r="D2830" s="89"/>
      <c r="E2830" s="89"/>
    </row>
    <row r="2831" spans="1:5" x14ac:dyDescent="0.25">
      <c r="A2831" s="10"/>
      <c r="B2831" s="10"/>
      <c r="C2831" s="87"/>
      <c r="D2831" s="89"/>
      <c r="E2831" s="89"/>
    </row>
    <row r="2832" spans="1:5" x14ac:dyDescent="0.25">
      <c r="A2832" s="10"/>
      <c r="B2832" s="10"/>
      <c r="C2832" s="87"/>
      <c r="D2832" s="89"/>
      <c r="E2832" s="89"/>
    </row>
    <row r="2833" spans="1:5" x14ac:dyDescent="0.25">
      <c r="A2833" s="10"/>
      <c r="B2833" s="10"/>
      <c r="C2833" s="87"/>
      <c r="D2833" s="89"/>
      <c r="E2833" s="89"/>
    </row>
    <row r="2834" spans="1:5" x14ac:dyDescent="0.25">
      <c r="A2834" s="10"/>
      <c r="B2834" s="10"/>
      <c r="C2834" s="87"/>
      <c r="D2834" s="89"/>
      <c r="E2834" s="89"/>
    </row>
    <row r="2835" spans="1:5" x14ac:dyDescent="0.25">
      <c r="A2835" s="10"/>
      <c r="B2835" s="10"/>
      <c r="C2835" s="87"/>
      <c r="D2835" s="89"/>
      <c r="E2835" s="89"/>
    </row>
    <row r="2836" spans="1:5" x14ac:dyDescent="0.25">
      <c r="A2836" s="10"/>
      <c r="B2836" s="10"/>
      <c r="C2836" s="87"/>
      <c r="D2836" s="89"/>
      <c r="E2836" s="89"/>
    </row>
    <row r="2837" spans="1:5" x14ac:dyDescent="0.25">
      <c r="A2837" s="10"/>
      <c r="B2837" s="10"/>
      <c r="C2837" s="87"/>
      <c r="D2837" s="89"/>
      <c r="E2837" s="89"/>
    </row>
    <row r="2838" spans="1:5" x14ac:dyDescent="0.25">
      <c r="A2838" s="10"/>
      <c r="B2838" s="10"/>
      <c r="C2838" s="87"/>
      <c r="D2838" s="89"/>
      <c r="E2838" s="89"/>
    </row>
    <row r="2839" spans="1:5" x14ac:dyDescent="0.25">
      <c r="A2839" s="10"/>
      <c r="B2839" s="10"/>
      <c r="C2839" s="87"/>
      <c r="D2839" s="89"/>
      <c r="E2839" s="89"/>
    </row>
    <row r="2840" spans="1:5" x14ac:dyDescent="0.25">
      <c r="A2840" s="10"/>
      <c r="B2840" s="10"/>
      <c r="C2840" s="87"/>
      <c r="D2840" s="89"/>
      <c r="E2840" s="89"/>
    </row>
    <row r="2841" spans="1:5" x14ac:dyDescent="0.25">
      <c r="A2841" s="10"/>
      <c r="B2841" s="10"/>
      <c r="C2841" s="87"/>
      <c r="D2841" s="89"/>
      <c r="E2841" s="89"/>
    </row>
    <row r="2842" spans="1:5" x14ac:dyDescent="0.25">
      <c r="A2842" s="10"/>
      <c r="B2842" s="10"/>
      <c r="C2842" s="87"/>
      <c r="D2842" s="89"/>
      <c r="E2842" s="89"/>
    </row>
    <row r="2843" spans="1:5" x14ac:dyDescent="0.25">
      <c r="A2843" s="10"/>
      <c r="B2843" s="10"/>
      <c r="C2843" s="87"/>
      <c r="D2843" s="89"/>
      <c r="E2843" s="89"/>
    </row>
    <row r="2844" spans="1:5" x14ac:dyDescent="0.25">
      <c r="A2844" s="10"/>
      <c r="B2844" s="10"/>
      <c r="C2844" s="87"/>
      <c r="D2844" s="89"/>
      <c r="E2844" s="89"/>
    </row>
    <row r="2845" spans="1:5" x14ac:dyDescent="0.25">
      <c r="A2845" s="10"/>
      <c r="B2845" s="10"/>
      <c r="C2845" s="87"/>
      <c r="D2845" s="89"/>
      <c r="E2845" s="89"/>
    </row>
    <row r="2846" spans="1:5" x14ac:dyDescent="0.25">
      <c r="A2846" s="10"/>
      <c r="B2846" s="10"/>
      <c r="C2846" s="87"/>
      <c r="D2846" s="89"/>
      <c r="E2846" s="89"/>
    </row>
    <row r="2847" spans="1:5" x14ac:dyDescent="0.25">
      <c r="A2847" s="10"/>
      <c r="B2847" s="10"/>
      <c r="C2847" s="87"/>
      <c r="D2847" s="89"/>
      <c r="E2847" s="89"/>
    </row>
    <row r="2848" spans="1:5" x14ac:dyDescent="0.25">
      <c r="A2848" s="10"/>
      <c r="B2848" s="10"/>
      <c r="C2848" s="87"/>
      <c r="D2848" s="89"/>
      <c r="E2848" s="89"/>
    </row>
    <row r="2849" spans="1:5" x14ac:dyDescent="0.25">
      <c r="A2849" s="10"/>
      <c r="B2849" s="10"/>
      <c r="C2849" s="87"/>
      <c r="D2849" s="89"/>
      <c r="E2849" s="89"/>
    </row>
    <row r="2850" spans="1:5" x14ac:dyDescent="0.25">
      <c r="A2850" s="10"/>
      <c r="B2850" s="10"/>
      <c r="C2850" s="87"/>
      <c r="D2850" s="89"/>
      <c r="E2850" s="89"/>
    </row>
    <row r="2851" spans="1:5" x14ac:dyDescent="0.25">
      <c r="A2851" s="10"/>
      <c r="B2851" s="10"/>
      <c r="C2851" s="87"/>
      <c r="D2851" s="89"/>
      <c r="E2851" s="89"/>
    </row>
    <row r="2852" spans="1:5" x14ac:dyDescent="0.25">
      <c r="A2852" s="10"/>
      <c r="B2852" s="10"/>
      <c r="C2852" s="87"/>
      <c r="D2852" s="89"/>
      <c r="E2852" s="89"/>
    </row>
    <row r="2853" spans="1:5" x14ac:dyDescent="0.25">
      <c r="A2853" s="10"/>
      <c r="B2853" s="10"/>
      <c r="C2853" s="87"/>
      <c r="D2853" s="89"/>
      <c r="E2853" s="89"/>
    </row>
    <row r="2854" spans="1:5" x14ac:dyDescent="0.25">
      <c r="A2854" s="10"/>
      <c r="B2854" s="10"/>
      <c r="C2854" s="87"/>
      <c r="D2854" s="89"/>
      <c r="E2854" s="89"/>
    </row>
    <row r="2855" spans="1:5" x14ac:dyDescent="0.25">
      <c r="A2855" s="10"/>
      <c r="B2855" s="10"/>
      <c r="C2855" s="87"/>
      <c r="D2855" s="89"/>
      <c r="E2855" s="89"/>
    </row>
    <row r="2856" spans="1:5" x14ac:dyDescent="0.25">
      <c r="A2856" s="10"/>
      <c r="B2856" s="10"/>
      <c r="C2856" s="87"/>
      <c r="D2856" s="89"/>
      <c r="E2856" s="89"/>
    </row>
    <row r="2857" spans="1:5" x14ac:dyDescent="0.25">
      <c r="A2857" s="10"/>
      <c r="B2857" s="10"/>
      <c r="C2857" s="87"/>
      <c r="D2857" s="89"/>
      <c r="E2857" s="89"/>
    </row>
    <row r="2858" spans="1:5" x14ac:dyDescent="0.25">
      <c r="A2858" s="10"/>
      <c r="B2858" s="10"/>
      <c r="C2858" s="87"/>
      <c r="D2858" s="89"/>
      <c r="E2858" s="89"/>
    </row>
    <row r="2859" spans="1:5" x14ac:dyDescent="0.25">
      <c r="A2859" s="10"/>
      <c r="B2859" s="10"/>
      <c r="C2859" s="87"/>
      <c r="D2859" s="89"/>
      <c r="E2859" s="89"/>
    </row>
    <row r="2860" spans="1:5" x14ac:dyDescent="0.25">
      <c r="A2860" s="10"/>
      <c r="B2860" s="10"/>
      <c r="C2860" s="87"/>
      <c r="D2860" s="89"/>
      <c r="E2860" s="89"/>
    </row>
    <row r="2861" spans="1:5" x14ac:dyDescent="0.25">
      <c r="A2861" s="10"/>
      <c r="B2861" s="10"/>
      <c r="C2861" s="87"/>
      <c r="D2861" s="89"/>
      <c r="E2861" s="89"/>
    </row>
    <row r="2862" spans="1:5" x14ac:dyDescent="0.25">
      <c r="A2862" s="10"/>
      <c r="B2862" s="10"/>
      <c r="C2862" s="87"/>
      <c r="D2862" s="89"/>
      <c r="E2862" s="89"/>
    </row>
    <row r="2863" spans="1:5" x14ac:dyDescent="0.25">
      <c r="A2863" s="10"/>
      <c r="B2863" s="10"/>
      <c r="C2863" s="87"/>
      <c r="D2863" s="89"/>
      <c r="E2863" s="89"/>
    </row>
    <row r="2864" spans="1:5" x14ac:dyDescent="0.25">
      <c r="A2864" s="10"/>
      <c r="B2864" s="10"/>
      <c r="C2864" s="87"/>
      <c r="D2864" s="89"/>
      <c r="E2864" s="89"/>
    </row>
    <row r="2865" spans="1:5" x14ac:dyDescent="0.25">
      <c r="A2865" s="10"/>
      <c r="B2865" s="10"/>
      <c r="C2865" s="87"/>
      <c r="D2865" s="89"/>
      <c r="E2865" s="89"/>
    </row>
    <row r="2866" spans="1:5" x14ac:dyDescent="0.25">
      <c r="A2866" s="10"/>
      <c r="B2866" s="10"/>
      <c r="C2866" s="87"/>
      <c r="D2866" s="89"/>
      <c r="E2866" s="89"/>
    </row>
    <row r="2867" spans="1:5" x14ac:dyDescent="0.25">
      <c r="A2867" s="10"/>
      <c r="B2867" s="10"/>
      <c r="C2867" s="87"/>
      <c r="D2867" s="89"/>
      <c r="E2867" s="89"/>
    </row>
    <row r="2868" spans="1:5" x14ac:dyDescent="0.25">
      <c r="A2868" s="10"/>
      <c r="B2868" s="10"/>
      <c r="C2868" s="87"/>
      <c r="D2868" s="89"/>
      <c r="E2868" s="89"/>
    </row>
    <row r="2869" spans="1:5" x14ac:dyDescent="0.25">
      <c r="A2869" s="10"/>
      <c r="B2869" s="10"/>
      <c r="C2869" s="87"/>
      <c r="D2869" s="89"/>
      <c r="E2869" s="89"/>
    </row>
    <row r="2870" spans="1:5" x14ac:dyDescent="0.25">
      <c r="A2870" s="10"/>
      <c r="B2870" s="10"/>
      <c r="C2870" s="87"/>
      <c r="D2870" s="89"/>
      <c r="E2870" s="89"/>
    </row>
    <row r="2871" spans="1:5" x14ac:dyDescent="0.25">
      <c r="A2871" s="10"/>
      <c r="B2871" s="10"/>
      <c r="C2871" s="87"/>
      <c r="D2871" s="89"/>
      <c r="E2871" s="89"/>
    </row>
    <row r="2872" spans="1:5" x14ac:dyDescent="0.25">
      <c r="A2872" s="10"/>
      <c r="B2872" s="10"/>
      <c r="C2872" s="87"/>
      <c r="D2872" s="89"/>
      <c r="E2872" s="89"/>
    </row>
    <row r="2873" spans="1:5" x14ac:dyDescent="0.25">
      <c r="A2873" s="10"/>
      <c r="B2873" s="10"/>
      <c r="C2873" s="87"/>
      <c r="D2873" s="89"/>
      <c r="E2873" s="89"/>
    </row>
    <row r="2874" spans="1:5" x14ac:dyDescent="0.25">
      <c r="A2874" s="10"/>
      <c r="B2874" s="10"/>
      <c r="C2874" s="87"/>
      <c r="D2874" s="89"/>
      <c r="E2874" s="89"/>
    </row>
    <row r="2875" spans="1:5" x14ac:dyDescent="0.25">
      <c r="A2875" s="10"/>
      <c r="B2875" s="10"/>
      <c r="C2875" s="87"/>
      <c r="D2875" s="89"/>
      <c r="E2875" s="89"/>
    </row>
    <row r="2876" spans="1:5" x14ac:dyDescent="0.25">
      <c r="A2876" s="10"/>
      <c r="B2876" s="10"/>
      <c r="C2876" s="87"/>
      <c r="D2876" s="89"/>
      <c r="E2876" s="89"/>
    </row>
    <row r="2877" spans="1:5" x14ac:dyDescent="0.25">
      <c r="A2877" s="10"/>
      <c r="B2877" s="10"/>
      <c r="C2877" s="87"/>
      <c r="D2877" s="89"/>
      <c r="E2877" s="89"/>
    </row>
    <row r="2878" spans="1:5" x14ac:dyDescent="0.25">
      <c r="A2878" s="10"/>
      <c r="B2878" s="10"/>
      <c r="C2878" s="87"/>
      <c r="D2878" s="89"/>
      <c r="E2878" s="89"/>
    </row>
    <row r="2879" spans="1:5" x14ac:dyDescent="0.25">
      <c r="A2879" s="10"/>
      <c r="B2879" s="10"/>
      <c r="C2879" s="87"/>
      <c r="D2879" s="89"/>
      <c r="E2879" s="89"/>
    </row>
    <row r="2880" spans="1:5" x14ac:dyDescent="0.25">
      <c r="A2880" s="10"/>
      <c r="B2880" s="10"/>
      <c r="C2880" s="87"/>
      <c r="D2880" s="89"/>
      <c r="E2880" s="89"/>
    </row>
    <row r="2881" spans="1:5" x14ac:dyDescent="0.25">
      <c r="A2881" s="10"/>
      <c r="B2881" s="10"/>
      <c r="C2881" s="87"/>
      <c r="D2881" s="89"/>
      <c r="E2881" s="89"/>
    </row>
    <row r="2882" spans="1:5" x14ac:dyDescent="0.25">
      <c r="A2882" s="10"/>
      <c r="B2882" s="10"/>
      <c r="C2882" s="87"/>
      <c r="D2882" s="89"/>
      <c r="E2882" s="89"/>
    </row>
    <row r="2883" spans="1:5" x14ac:dyDescent="0.25">
      <c r="A2883" s="10"/>
      <c r="B2883" s="10"/>
      <c r="C2883" s="87"/>
      <c r="D2883" s="89"/>
      <c r="E2883" s="89"/>
    </row>
    <row r="2884" spans="1:5" x14ac:dyDescent="0.25">
      <c r="A2884" s="10"/>
      <c r="B2884" s="10"/>
      <c r="C2884" s="87"/>
      <c r="D2884" s="89"/>
      <c r="E2884" s="89"/>
    </row>
    <row r="2885" spans="1:5" x14ac:dyDescent="0.25">
      <c r="A2885" s="10"/>
      <c r="B2885" s="10"/>
      <c r="C2885" s="87"/>
      <c r="D2885" s="89"/>
      <c r="E2885" s="89"/>
    </row>
    <row r="2886" spans="1:5" x14ac:dyDescent="0.25">
      <c r="A2886" s="10"/>
      <c r="B2886" s="10"/>
      <c r="C2886" s="87"/>
      <c r="D2886" s="89"/>
      <c r="E2886" s="89"/>
    </row>
    <row r="2887" spans="1:5" x14ac:dyDescent="0.25">
      <c r="A2887" s="10"/>
      <c r="B2887" s="10"/>
      <c r="C2887" s="87"/>
      <c r="D2887" s="89"/>
      <c r="E2887" s="89"/>
    </row>
    <row r="2888" spans="1:5" x14ac:dyDescent="0.25">
      <c r="A2888" s="10"/>
      <c r="B2888" s="10"/>
      <c r="C2888" s="87"/>
      <c r="D2888" s="89"/>
      <c r="E2888" s="89"/>
    </row>
    <row r="2889" spans="1:5" x14ac:dyDescent="0.25">
      <c r="A2889" s="10"/>
      <c r="B2889" s="10"/>
      <c r="C2889" s="87"/>
      <c r="D2889" s="89"/>
      <c r="E2889" s="89"/>
    </row>
    <row r="2890" spans="1:5" x14ac:dyDescent="0.25">
      <c r="A2890" s="10"/>
      <c r="B2890" s="10"/>
      <c r="C2890" s="87"/>
      <c r="D2890" s="89"/>
      <c r="E2890" s="89"/>
    </row>
    <row r="2891" spans="1:5" x14ac:dyDescent="0.25">
      <c r="A2891" s="10"/>
      <c r="B2891" s="10"/>
      <c r="C2891" s="87"/>
      <c r="D2891" s="89"/>
      <c r="E2891" s="89"/>
    </row>
    <row r="2892" spans="1:5" x14ac:dyDescent="0.25">
      <c r="A2892" s="10"/>
      <c r="B2892" s="10"/>
      <c r="C2892" s="87"/>
      <c r="D2892" s="89"/>
      <c r="E2892" s="89"/>
    </row>
    <row r="2893" spans="1:5" x14ac:dyDescent="0.25">
      <c r="A2893" s="10"/>
      <c r="B2893" s="10"/>
      <c r="C2893" s="87"/>
      <c r="D2893" s="89"/>
      <c r="E2893" s="89"/>
    </row>
    <row r="2894" spans="1:5" x14ac:dyDescent="0.25">
      <c r="A2894" s="10"/>
      <c r="B2894" s="10"/>
      <c r="C2894" s="87"/>
      <c r="D2894" s="89"/>
      <c r="E2894" s="89"/>
    </row>
    <row r="2895" spans="1:5" x14ac:dyDescent="0.25">
      <c r="A2895" s="10"/>
      <c r="B2895" s="10"/>
      <c r="C2895" s="87"/>
      <c r="D2895" s="89"/>
      <c r="E2895" s="89"/>
    </row>
    <row r="2896" spans="1:5" x14ac:dyDescent="0.25">
      <c r="A2896" s="10"/>
      <c r="B2896" s="10"/>
      <c r="C2896" s="87"/>
      <c r="D2896" s="89"/>
      <c r="E2896" s="89"/>
    </row>
    <row r="2897" spans="1:5" x14ac:dyDescent="0.25">
      <c r="A2897" s="10"/>
      <c r="B2897" s="10"/>
      <c r="C2897" s="87"/>
      <c r="D2897" s="89"/>
      <c r="E2897" s="89"/>
    </row>
    <row r="2898" spans="1:5" x14ac:dyDescent="0.25">
      <c r="A2898" s="10"/>
      <c r="B2898" s="10"/>
      <c r="C2898" s="87"/>
      <c r="D2898" s="89"/>
      <c r="E2898" s="89"/>
    </row>
    <row r="2899" spans="1:5" x14ac:dyDescent="0.25">
      <c r="A2899" s="10"/>
      <c r="B2899" s="10"/>
      <c r="C2899" s="87"/>
      <c r="D2899" s="89"/>
      <c r="E2899" s="89"/>
    </row>
    <row r="2900" spans="1:5" x14ac:dyDescent="0.25">
      <c r="A2900" s="10"/>
      <c r="B2900" s="10"/>
      <c r="C2900" s="87"/>
      <c r="D2900" s="89"/>
      <c r="E2900" s="89"/>
    </row>
    <row r="2901" spans="1:5" x14ac:dyDescent="0.25">
      <c r="A2901" s="10"/>
      <c r="B2901" s="10"/>
      <c r="C2901" s="87"/>
      <c r="D2901" s="89"/>
      <c r="E2901" s="89"/>
    </row>
    <row r="2902" spans="1:5" x14ac:dyDescent="0.25">
      <c r="A2902" s="10"/>
      <c r="B2902" s="10"/>
      <c r="C2902" s="87"/>
      <c r="D2902" s="89"/>
      <c r="E2902" s="89"/>
    </row>
    <row r="2903" spans="1:5" x14ac:dyDescent="0.25">
      <c r="A2903" s="10"/>
      <c r="B2903" s="10"/>
      <c r="C2903" s="87"/>
      <c r="D2903" s="89"/>
      <c r="E2903" s="89"/>
    </row>
    <row r="2904" spans="1:5" x14ac:dyDescent="0.25">
      <c r="A2904" s="10"/>
      <c r="B2904" s="10"/>
      <c r="C2904" s="87"/>
      <c r="D2904" s="89"/>
      <c r="E2904" s="89"/>
    </row>
    <row r="2905" spans="1:5" x14ac:dyDescent="0.25">
      <c r="A2905" s="10"/>
      <c r="B2905" s="10"/>
      <c r="C2905" s="87"/>
      <c r="D2905" s="89"/>
      <c r="E2905" s="89"/>
    </row>
    <row r="2906" spans="1:5" x14ac:dyDescent="0.25">
      <c r="A2906" s="10"/>
      <c r="B2906" s="10"/>
      <c r="C2906" s="87"/>
      <c r="D2906" s="89"/>
      <c r="E2906" s="89"/>
    </row>
    <row r="2907" spans="1:5" x14ac:dyDescent="0.25">
      <c r="A2907" s="10"/>
      <c r="B2907" s="10"/>
      <c r="C2907" s="87"/>
      <c r="D2907" s="89"/>
      <c r="E2907" s="89"/>
    </row>
    <row r="2908" spans="1:5" x14ac:dyDescent="0.25">
      <c r="A2908" s="10"/>
      <c r="B2908" s="10"/>
      <c r="C2908" s="87"/>
      <c r="D2908" s="89"/>
      <c r="E2908" s="89"/>
    </row>
    <row r="2909" spans="1:5" x14ac:dyDescent="0.25">
      <c r="A2909" s="10"/>
      <c r="B2909" s="10"/>
      <c r="C2909" s="87"/>
      <c r="D2909" s="89"/>
      <c r="E2909" s="89"/>
    </row>
    <row r="2910" spans="1:5" x14ac:dyDescent="0.25">
      <c r="A2910" s="10"/>
      <c r="B2910" s="10"/>
      <c r="C2910" s="87"/>
      <c r="D2910" s="89"/>
      <c r="E2910" s="89"/>
    </row>
    <row r="2911" spans="1:5" x14ac:dyDescent="0.25">
      <c r="A2911" s="10"/>
      <c r="B2911" s="10"/>
      <c r="C2911" s="87"/>
      <c r="D2911" s="89"/>
      <c r="E2911" s="89"/>
    </row>
    <row r="2912" spans="1:5" x14ac:dyDescent="0.25">
      <c r="A2912" s="10"/>
      <c r="B2912" s="10"/>
      <c r="C2912" s="87"/>
      <c r="D2912" s="89"/>
      <c r="E2912" s="89"/>
    </row>
    <row r="2913" spans="1:5" x14ac:dyDescent="0.25">
      <c r="A2913" s="10"/>
      <c r="B2913" s="10"/>
      <c r="C2913" s="87"/>
      <c r="D2913" s="89"/>
      <c r="E2913" s="89"/>
    </row>
    <row r="2914" spans="1:5" x14ac:dyDescent="0.25">
      <c r="A2914" s="10"/>
      <c r="B2914" s="10"/>
      <c r="C2914" s="87"/>
      <c r="D2914" s="89"/>
      <c r="E2914" s="89"/>
    </row>
    <row r="2915" spans="1:5" x14ac:dyDescent="0.25">
      <c r="A2915" s="10"/>
      <c r="B2915" s="10"/>
      <c r="C2915" s="87"/>
      <c r="D2915" s="89"/>
      <c r="E2915" s="89"/>
    </row>
    <row r="2916" spans="1:5" x14ac:dyDescent="0.25">
      <c r="A2916" s="10"/>
      <c r="B2916" s="10"/>
      <c r="C2916" s="87"/>
      <c r="D2916" s="89"/>
      <c r="E2916" s="89"/>
    </row>
    <row r="2917" spans="1:5" x14ac:dyDescent="0.25">
      <c r="A2917" s="10"/>
      <c r="B2917" s="10"/>
      <c r="C2917" s="87"/>
      <c r="D2917" s="89"/>
      <c r="E2917" s="89"/>
    </row>
    <row r="2918" spans="1:5" x14ac:dyDescent="0.25">
      <c r="A2918" s="10"/>
      <c r="B2918" s="10"/>
      <c r="C2918" s="87"/>
      <c r="D2918" s="89"/>
      <c r="E2918" s="89"/>
    </row>
    <row r="2919" spans="1:5" x14ac:dyDescent="0.25">
      <c r="A2919" s="10"/>
      <c r="B2919" s="10"/>
      <c r="C2919" s="87"/>
      <c r="D2919" s="89"/>
      <c r="E2919" s="89"/>
    </row>
    <row r="2920" spans="1:5" x14ac:dyDescent="0.25">
      <c r="A2920" s="10"/>
      <c r="B2920" s="10"/>
      <c r="C2920" s="87"/>
      <c r="D2920" s="89"/>
      <c r="E2920" s="89"/>
    </row>
    <row r="2921" spans="1:5" x14ac:dyDescent="0.25">
      <c r="A2921" s="10"/>
      <c r="B2921" s="10"/>
      <c r="C2921" s="87"/>
      <c r="D2921" s="89"/>
      <c r="E2921" s="89"/>
    </row>
    <row r="2922" spans="1:5" x14ac:dyDescent="0.25">
      <c r="A2922" s="10"/>
      <c r="B2922" s="10"/>
      <c r="C2922" s="87"/>
      <c r="D2922" s="89"/>
      <c r="E2922" s="89"/>
    </row>
    <row r="2923" spans="1:5" x14ac:dyDescent="0.25">
      <c r="A2923" s="10"/>
      <c r="B2923" s="10"/>
      <c r="C2923" s="87"/>
      <c r="D2923" s="89"/>
      <c r="E2923" s="89"/>
    </row>
    <row r="2924" spans="1:5" x14ac:dyDescent="0.25">
      <c r="A2924" s="10"/>
      <c r="B2924" s="10"/>
      <c r="C2924" s="87"/>
      <c r="D2924" s="89"/>
      <c r="E2924" s="89"/>
    </row>
    <row r="2925" spans="1:5" x14ac:dyDescent="0.25">
      <c r="A2925" s="10"/>
      <c r="B2925" s="10"/>
      <c r="C2925" s="87"/>
      <c r="D2925" s="89"/>
      <c r="E2925" s="89"/>
    </row>
    <row r="2926" spans="1:5" x14ac:dyDescent="0.25">
      <c r="A2926" s="10"/>
      <c r="B2926" s="10"/>
      <c r="C2926" s="87"/>
      <c r="D2926" s="89"/>
      <c r="E2926" s="89"/>
    </row>
    <row r="2927" spans="1:5" x14ac:dyDescent="0.25">
      <c r="A2927" s="10"/>
      <c r="B2927" s="10"/>
      <c r="C2927" s="87"/>
      <c r="D2927" s="89"/>
      <c r="E2927" s="89"/>
    </row>
    <row r="2928" spans="1:5" x14ac:dyDescent="0.25">
      <c r="A2928" s="10"/>
      <c r="B2928" s="10"/>
      <c r="C2928" s="87"/>
      <c r="D2928" s="89"/>
      <c r="E2928" s="89"/>
    </row>
    <row r="2929" spans="1:5" x14ac:dyDescent="0.25">
      <c r="A2929" s="10"/>
      <c r="B2929" s="10"/>
      <c r="C2929" s="87"/>
      <c r="D2929" s="89"/>
      <c r="E2929" s="89"/>
    </row>
    <row r="2930" spans="1:5" x14ac:dyDescent="0.25">
      <c r="A2930" s="10"/>
      <c r="B2930" s="10"/>
      <c r="C2930" s="87"/>
      <c r="D2930" s="89"/>
      <c r="E2930" s="89"/>
    </row>
    <row r="2931" spans="1:5" x14ac:dyDescent="0.25">
      <c r="A2931" s="10"/>
      <c r="B2931" s="10"/>
      <c r="C2931" s="87"/>
      <c r="D2931" s="89"/>
      <c r="E2931" s="89"/>
    </row>
    <row r="2932" spans="1:5" x14ac:dyDescent="0.25">
      <c r="A2932" s="10"/>
      <c r="B2932" s="10"/>
      <c r="C2932" s="87"/>
      <c r="D2932" s="89"/>
      <c r="E2932" s="89"/>
    </row>
    <row r="2933" spans="1:5" x14ac:dyDescent="0.25">
      <c r="A2933" s="10"/>
      <c r="B2933" s="10"/>
      <c r="C2933" s="87"/>
      <c r="D2933" s="89"/>
      <c r="E2933" s="89"/>
    </row>
    <row r="2934" spans="1:5" x14ac:dyDescent="0.25">
      <c r="A2934" s="10"/>
      <c r="B2934" s="10"/>
      <c r="C2934" s="87"/>
      <c r="D2934" s="89"/>
      <c r="E2934" s="89"/>
    </row>
    <row r="2935" spans="1:5" x14ac:dyDescent="0.25">
      <c r="A2935" s="10"/>
      <c r="B2935" s="10"/>
      <c r="C2935" s="87"/>
      <c r="D2935" s="89"/>
      <c r="E2935" s="89"/>
    </row>
    <row r="2936" spans="1:5" x14ac:dyDescent="0.25">
      <c r="A2936" s="10"/>
      <c r="B2936" s="10"/>
      <c r="C2936" s="87"/>
      <c r="D2936" s="89"/>
      <c r="E2936" s="89"/>
    </row>
    <row r="2937" spans="1:5" x14ac:dyDescent="0.25">
      <c r="A2937" s="10"/>
      <c r="B2937" s="10"/>
      <c r="C2937" s="87"/>
      <c r="D2937" s="89"/>
      <c r="E2937" s="89"/>
    </row>
    <row r="2938" spans="1:5" x14ac:dyDescent="0.25">
      <c r="A2938" s="10"/>
      <c r="B2938" s="10"/>
      <c r="C2938" s="87"/>
      <c r="D2938" s="89"/>
      <c r="E2938" s="89"/>
    </row>
    <row r="2939" spans="1:5" x14ac:dyDescent="0.25">
      <c r="A2939" s="10"/>
      <c r="B2939" s="10"/>
      <c r="C2939" s="87"/>
      <c r="D2939" s="89"/>
      <c r="E2939" s="89"/>
    </row>
    <row r="2940" spans="1:5" x14ac:dyDescent="0.25">
      <c r="A2940" s="10"/>
      <c r="B2940" s="10"/>
      <c r="C2940" s="87"/>
      <c r="D2940" s="89"/>
      <c r="E2940" s="89"/>
    </row>
    <row r="2941" spans="1:5" x14ac:dyDescent="0.25">
      <c r="A2941" s="10"/>
      <c r="B2941" s="10"/>
      <c r="C2941" s="87"/>
      <c r="D2941" s="89"/>
      <c r="E2941" s="89"/>
    </row>
    <row r="2942" spans="1:5" x14ac:dyDescent="0.25">
      <c r="A2942" s="10"/>
      <c r="B2942" s="10"/>
      <c r="C2942" s="87"/>
      <c r="D2942" s="89"/>
      <c r="E2942" s="89"/>
    </row>
    <row r="2943" spans="1:5" x14ac:dyDescent="0.25">
      <c r="A2943" s="10"/>
      <c r="B2943" s="10"/>
      <c r="C2943" s="87"/>
      <c r="D2943" s="89"/>
      <c r="E2943" s="89"/>
    </row>
    <row r="2944" spans="1:5" x14ac:dyDescent="0.25">
      <c r="A2944" s="10"/>
      <c r="B2944" s="10"/>
      <c r="C2944" s="87"/>
      <c r="D2944" s="89"/>
      <c r="E2944" s="89"/>
    </row>
    <row r="2945" spans="1:5" x14ac:dyDescent="0.25">
      <c r="A2945" s="10"/>
      <c r="B2945" s="10"/>
      <c r="C2945" s="87"/>
      <c r="D2945" s="89"/>
      <c r="E2945" s="89"/>
    </row>
    <row r="2946" spans="1:5" x14ac:dyDescent="0.25">
      <c r="A2946" s="10"/>
      <c r="B2946" s="10"/>
      <c r="C2946" s="87"/>
      <c r="D2946" s="89"/>
      <c r="E2946" s="89"/>
    </row>
    <row r="2947" spans="1:5" x14ac:dyDescent="0.25">
      <c r="A2947" s="10"/>
      <c r="B2947" s="10"/>
      <c r="C2947" s="87"/>
      <c r="D2947" s="89"/>
      <c r="E2947" s="89"/>
    </row>
    <row r="2948" spans="1:5" x14ac:dyDescent="0.25">
      <c r="A2948" s="10"/>
      <c r="B2948" s="10"/>
      <c r="C2948" s="87"/>
      <c r="D2948" s="89"/>
      <c r="E2948" s="89"/>
    </row>
    <row r="2949" spans="1:5" x14ac:dyDescent="0.25">
      <c r="A2949" s="10"/>
      <c r="B2949" s="10"/>
      <c r="C2949" s="87"/>
      <c r="D2949" s="89"/>
      <c r="E2949" s="89"/>
    </row>
    <row r="2950" spans="1:5" x14ac:dyDescent="0.25">
      <c r="A2950" s="10"/>
      <c r="B2950" s="10"/>
      <c r="C2950" s="87"/>
      <c r="D2950" s="89"/>
      <c r="E2950" s="89"/>
    </row>
    <row r="2951" spans="1:5" x14ac:dyDescent="0.25">
      <c r="A2951" s="10"/>
      <c r="B2951" s="10"/>
      <c r="C2951" s="87"/>
      <c r="D2951" s="89"/>
      <c r="E2951" s="89"/>
    </row>
    <row r="2952" spans="1:5" x14ac:dyDescent="0.25">
      <c r="A2952" s="10"/>
      <c r="B2952" s="10"/>
      <c r="C2952" s="87"/>
      <c r="D2952" s="89"/>
      <c r="E2952" s="89"/>
    </row>
    <row r="2953" spans="1:5" x14ac:dyDescent="0.25">
      <c r="A2953" s="10"/>
      <c r="B2953" s="10"/>
      <c r="C2953" s="87"/>
      <c r="D2953" s="89"/>
      <c r="E2953" s="89"/>
    </row>
    <row r="2954" spans="1:5" x14ac:dyDescent="0.25">
      <c r="A2954" s="10"/>
      <c r="B2954" s="10"/>
      <c r="C2954" s="87"/>
      <c r="D2954" s="89"/>
      <c r="E2954" s="89"/>
    </row>
    <row r="2955" spans="1:5" x14ac:dyDescent="0.25">
      <c r="A2955" s="10"/>
      <c r="B2955" s="10"/>
      <c r="C2955" s="87"/>
      <c r="D2955" s="89"/>
      <c r="E2955" s="89"/>
    </row>
    <row r="2956" spans="1:5" x14ac:dyDescent="0.25">
      <c r="A2956" s="10"/>
      <c r="B2956" s="10"/>
      <c r="C2956" s="87"/>
      <c r="D2956" s="89"/>
      <c r="E2956" s="89"/>
    </row>
    <row r="2957" spans="1:5" x14ac:dyDescent="0.25">
      <c r="A2957" s="10"/>
      <c r="B2957" s="10"/>
      <c r="C2957" s="87"/>
      <c r="D2957" s="89"/>
      <c r="E2957" s="89"/>
    </row>
    <row r="2958" spans="1:5" x14ac:dyDescent="0.25">
      <c r="A2958" s="10"/>
      <c r="B2958" s="10"/>
      <c r="C2958" s="87"/>
      <c r="D2958" s="89"/>
      <c r="E2958" s="89"/>
    </row>
    <row r="2959" spans="1:5" x14ac:dyDescent="0.25">
      <c r="A2959" s="10"/>
      <c r="B2959" s="10"/>
      <c r="C2959" s="87"/>
      <c r="D2959" s="89"/>
      <c r="E2959" s="89"/>
    </row>
    <row r="2960" spans="1:5" x14ac:dyDescent="0.25">
      <c r="A2960" s="10"/>
      <c r="B2960" s="10"/>
      <c r="C2960" s="87"/>
      <c r="D2960" s="89"/>
      <c r="E2960" s="89"/>
    </row>
    <row r="2961" spans="1:5" x14ac:dyDescent="0.25">
      <c r="A2961" s="10"/>
      <c r="B2961" s="10"/>
      <c r="C2961" s="87"/>
      <c r="D2961" s="89"/>
      <c r="E2961" s="89"/>
    </row>
    <row r="2962" spans="1:5" x14ac:dyDescent="0.25">
      <c r="A2962" s="10"/>
      <c r="B2962" s="10"/>
      <c r="C2962" s="87"/>
      <c r="D2962" s="89"/>
      <c r="E2962" s="89"/>
    </row>
    <row r="2963" spans="1:5" x14ac:dyDescent="0.25">
      <c r="A2963" s="10"/>
      <c r="B2963" s="10"/>
      <c r="C2963" s="87"/>
      <c r="D2963" s="89"/>
      <c r="E2963" s="89"/>
    </row>
    <row r="2964" spans="1:5" x14ac:dyDescent="0.25">
      <c r="A2964" s="10"/>
      <c r="B2964" s="10"/>
      <c r="C2964" s="87"/>
      <c r="D2964" s="89"/>
      <c r="E2964" s="89"/>
    </row>
    <row r="2965" spans="1:5" x14ac:dyDescent="0.25">
      <c r="A2965" s="10"/>
      <c r="B2965" s="10"/>
      <c r="C2965" s="87"/>
      <c r="D2965" s="89"/>
      <c r="E2965" s="89"/>
    </row>
    <row r="2966" spans="1:5" x14ac:dyDescent="0.25">
      <c r="A2966" s="10"/>
      <c r="B2966" s="10"/>
      <c r="C2966" s="87"/>
      <c r="D2966" s="89"/>
      <c r="E2966" s="89"/>
    </row>
    <row r="2967" spans="1:5" x14ac:dyDescent="0.25">
      <c r="A2967" s="10"/>
      <c r="B2967" s="10"/>
      <c r="C2967" s="87"/>
      <c r="D2967" s="89"/>
      <c r="E2967" s="89"/>
    </row>
    <row r="2968" spans="1:5" x14ac:dyDescent="0.25">
      <c r="A2968" s="10"/>
      <c r="B2968" s="10"/>
      <c r="C2968" s="87"/>
      <c r="D2968" s="89"/>
      <c r="E2968" s="89"/>
    </row>
    <row r="2969" spans="1:5" x14ac:dyDescent="0.25">
      <c r="A2969" s="10"/>
      <c r="B2969" s="10"/>
      <c r="C2969" s="87"/>
      <c r="D2969" s="89"/>
      <c r="E2969" s="89"/>
    </row>
    <row r="2970" spans="1:5" x14ac:dyDescent="0.25">
      <c r="A2970" s="10"/>
      <c r="B2970" s="10"/>
      <c r="C2970" s="87"/>
      <c r="D2970" s="89"/>
      <c r="E2970" s="89"/>
    </row>
    <row r="2971" spans="1:5" x14ac:dyDescent="0.25">
      <c r="A2971" s="10"/>
      <c r="B2971" s="10"/>
      <c r="C2971" s="87"/>
      <c r="D2971" s="89"/>
      <c r="E2971" s="89"/>
    </row>
    <row r="2972" spans="1:5" x14ac:dyDescent="0.25">
      <c r="A2972" s="10"/>
      <c r="B2972" s="10"/>
      <c r="C2972" s="87"/>
      <c r="D2972" s="89"/>
      <c r="E2972" s="89"/>
    </row>
    <row r="2973" spans="1:5" x14ac:dyDescent="0.25">
      <c r="A2973" s="10"/>
      <c r="B2973" s="10"/>
      <c r="C2973" s="87"/>
      <c r="D2973" s="89"/>
      <c r="E2973" s="89"/>
    </row>
    <row r="2974" spans="1:5" x14ac:dyDescent="0.25">
      <c r="A2974" s="10"/>
      <c r="B2974" s="10"/>
      <c r="C2974" s="87"/>
      <c r="D2974" s="89"/>
      <c r="E2974" s="89"/>
    </row>
    <row r="2975" spans="1:5" x14ac:dyDescent="0.25">
      <c r="A2975" s="10"/>
      <c r="B2975" s="10"/>
      <c r="C2975" s="87"/>
      <c r="D2975" s="89"/>
      <c r="E2975" s="89"/>
    </row>
    <row r="2976" spans="1:5" x14ac:dyDescent="0.25">
      <c r="A2976" s="10"/>
      <c r="B2976" s="10"/>
      <c r="C2976" s="87"/>
      <c r="D2976" s="89"/>
      <c r="E2976" s="89"/>
    </row>
    <row r="2977" spans="1:5" x14ac:dyDescent="0.25">
      <c r="A2977" s="10"/>
      <c r="B2977" s="10"/>
      <c r="C2977" s="87"/>
      <c r="D2977" s="89"/>
      <c r="E2977" s="89"/>
    </row>
    <row r="2978" spans="1:5" x14ac:dyDescent="0.25">
      <c r="A2978" s="10"/>
      <c r="B2978" s="10"/>
      <c r="C2978" s="87"/>
      <c r="D2978" s="89"/>
      <c r="E2978" s="89"/>
    </row>
    <row r="2979" spans="1:5" x14ac:dyDescent="0.25">
      <c r="A2979" s="10"/>
      <c r="B2979" s="10"/>
      <c r="C2979" s="87"/>
      <c r="D2979" s="89"/>
      <c r="E2979" s="89"/>
    </row>
    <row r="2980" spans="1:5" x14ac:dyDescent="0.25">
      <c r="A2980" s="10"/>
      <c r="B2980" s="10"/>
      <c r="C2980" s="87"/>
      <c r="D2980" s="89"/>
      <c r="E2980" s="89"/>
    </row>
    <row r="2981" spans="1:5" x14ac:dyDescent="0.25">
      <c r="A2981" s="10"/>
      <c r="B2981" s="10"/>
      <c r="C2981" s="87"/>
      <c r="D2981" s="89"/>
      <c r="E2981" s="89"/>
    </row>
    <row r="2982" spans="1:5" x14ac:dyDescent="0.25">
      <c r="A2982" s="10"/>
      <c r="B2982" s="10"/>
      <c r="C2982" s="87"/>
      <c r="D2982" s="89"/>
      <c r="E2982" s="89"/>
    </row>
    <row r="2983" spans="1:5" x14ac:dyDescent="0.25">
      <c r="A2983" s="10"/>
      <c r="B2983" s="10"/>
      <c r="C2983" s="87"/>
      <c r="D2983" s="89"/>
      <c r="E2983" s="89"/>
    </row>
    <row r="2984" spans="1:5" x14ac:dyDescent="0.25">
      <c r="A2984" s="10"/>
      <c r="B2984" s="10"/>
      <c r="C2984" s="87"/>
      <c r="D2984" s="89"/>
      <c r="E2984" s="89"/>
    </row>
    <row r="2985" spans="1:5" x14ac:dyDescent="0.25">
      <c r="A2985" s="10"/>
      <c r="B2985" s="10"/>
      <c r="C2985" s="87"/>
      <c r="D2985" s="89"/>
      <c r="E2985" s="89"/>
    </row>
    <row r="2986" spans="1:5" x14ac:dyDescent="0.25">
      <c r="A2986" s="10"/>
      <c r="B2986" s="10"/>
      <c r="C2986" s="87"/>
      <c r="D2986" s="89"/>
      <c r="E2986" s="89"/>
    </row>
    <row r="2987" spans="1:5" x14ac:dyDescent="0.25">
      <c r="A2987" s="10"/>
      <c r="B2987" s="10"/>
      <c r="C2987" s="87"/>
      <c r="D2987" s="89"/>
      <c r="E2987" s="89"/>
    </row>
    <row r="2988" spans="1:5" x14ac:dyDescent="0.25">
      <c r="A2988" s="10"/>
      <c r="B2988" s="10"/>
      <c r="C2988" s="87"/>
      <c r="D2988" s="89"/>
      <c r="E2988" s="89"/>
    </row>
    <row r="2989" spans="1:5" x14ac:dyDescent="0.25">
      <c r="A2989" s="10"/>
      <c r="B2989" s="10"/>
      <c r="C2989" s="87"/>
      <c r="D2989" s="89"/>
      <c r="E2989" s="89"/>
    </row>
    <row r="2990" spans="1:5" x14ac:dyDescent="0.25">
      <c r="A2990" s="10"/>
      <c r="B2990" s="10"/>
      <c r="C2990" s="87"/>
      <c r="D2990" s="89"/>
      <c r="E2990" s="89"/>
    </row>
    <row r="2991" spans="1:5" x14ac:dyDescent="0.25">
      <c r="A2991" s="10"/>
      <c r="B2991" s="10"/>
      <c r="C2991" s="87"/>
      <c r="D2991" s="89"/>
      <c r="E2991" s="89"/>
    </row>
    <row r="2992" spans="1:5" x14ac:dyDescent="0.25">
      <c r="A2992" s="10"/>
      <c r="B2992" s="10"/>
      <c r="C2992" s="87"/>
      <c r="D2992" s="89"/>
      <c r="E2992" s="89"/>
    </row>
    <row r="2993" spans="1:5" x14ac:dyDescent="0.25">
      <c r="A2993" s="10"/>
      <c r="B2993" s="10"/>
      <c r="C2993" s="87"/>
      <c r="D2993" s="89"/>
      <c r="E2993" s="89"/>
    </row>
    <row r="2994" spans="1:5" x14ac:dyDescent="0.25">
      <c r="A2994" s="10"/>
      <c r="B2994" s="10"/>
      <c r="C2994" s="87"/>
      <c r="D2994" s="89"/>
      <c r="E2994" s="89"/>
    </row>
    <row r="2995" spans="1:5" x14ac:dyDescent="0.25">
      <c r="A2995" s="10"/>
      <c r="B2995" s="10"/>
      <c r="C2995" s="87"/>
      <c r="D2995" s="89"/>
      <c r="E2995" s="89"/>
    </row>
    <row r="2996" spans="1:5" x14ac:dyDescent="0.25">
      <c r="A2996" s="10"/>
      <c r="B2996" s="10"/>
      <c r="C2996" s="87"/>
      <c r="D2996" s="89"/>
      <c r="E2996" s="89"/>
    </row>
    <row r="2997" spans="1:5" x14ac:dyDescent="0.25">
      <c r="A2997" s="10"/>
      <c r="B2997" s="10"/>
      <c r="C2997" s="87"/>
      <c r="D2997" s="89"/>
      <c r="E2997" s="89"/>
    </row>
    <row r="2998" spans="1:5" x14ac:dyDescent="0.25">
      <c r="A2998" s="10"/>
      <c r="B2998" s="10"/>
      <c r="C2998" s="87"/>
      <c r="D2998" s="89"/>
      <c r="E2998" s="89"/>
    </row>
    <row r="2999" spans="1:5" x14ac:dyDescent="0.25">
      <c r="A2999" s="10"/>
      <c r="B2999" s="10"/>
      <c r="C2999" s="87"/>
      <c r="D2999" s="89"/>
      <c r="E2999" s="89"/>
    </row>
    <row r="3000" spans="1:5" x14ac:dyDescent="0.25">
      <c r="A3000" s="10"/>
      <c r="B3000" s="10"/>
      <c r="C3000" s="87"/>
      <c r="D3000" s="89"/>
      <c r="E3000" s="89"/>
    </row>
    <row r="3001" spans="1:5" x14ac:dyDescent="0.25">
      <c r="A3001" s="10"/>
      <c r="B3001" s="10"/>
      <c r="C3001" s="87"/>
      <c r="D3001" s="89"/>
      <c r="E3001" s="89"/>
    </row>
    <row r="3002" spans="1:5" x14ac:dyDescent="0.25">
      <c r="A3002" s="10"/>
      <c r="B3002" s="10"/>
      <c r="C3002" s="87"/>
      <c r="D3002" s="89"/>
      <c r="E3002" s="89"/>
    </row>
    <row r="3003" spans="1:5" x14ac:dyDescent="0.25">
      <c r="A3003" s="10"/>
      <c r="B3003" s="10"/>
      <c r="C3003" s="87"/>
      <c r="D3003" s="89"/>
      <c r="E3003" s="89"/>
    </row>
    <row r="3004" spans="1:5" x14ac:dyDescent="0.25">
      <c r="A3004" s="10"/>
      <c r="B3004" s="10"/>
      <c r="C3004" s="87"/>
      <c r="D3004" s="89"/>
      <c r="E3004" s="89"/>
    </row>
    <row r="3005" spans="1:5" x14ac:dyDescent="0.25">
      <c r="A3005" s="10"/>
      <c r="B3005" s="10"/>
      <c r="C3005" s="87"/>
      <c r="D3005" s="89"/>
      <c r="E3005" s="89"/>
    </row>
    <row r="3006" spans="1:5" x14ac:dyDescent="0.25">
      <c r="A3006" s="10"/>
      <c r="B3006" s="10"/>
      <c r="C3006" s="87"/>
      <c r="D3006" s="89"/>
      <c r="E3006" s="89"/>
    </row>
    <row r="3007" spans="1:5" x14ac:dyDescent="0.25">
      <c r="A3007" s="10"/>
      <c r="B3007" s="10"/>
      <c r="C3007" s="87"/>
      <c r="D3007" s="89"/>
      <c r="E3007" s="89"/>
    </row>
    <row r="3008" spans="1:5" x14ac:dyDescent="0.25">
      <c r="A3008" s="10"/>
      <c r="B3008" s="10"/>
      <c r="C3008" s="87"/>
      <c r="D3008" s="89"/>
      <c r="E3008" s="89"/>
    </row>
    <row r="3009" spans="1:5" x14ac:dyDescent="0.25">
      <c r="A3009" s="10"/>
      <c r="B3009" s="10"/>
      <c r="C3009" s="87"/>
      <c r="D3009" s="89"/>
      <c r="E3009" s="89"/>
    </row>
    <row r="3010" spans="1:5" x14ac:dyDescent="0.25">
      <c r="A3010" s="10"/>
      <c r="B3010" s="10"/>
      <c r="C3010" s="87"/>
      <c r="D3010" s="89"/>
      <c r="E3010" s="89"/>
    </row>
    <row r="3011" spans="1:5" x14ac:dyDescent="0.25">
      <c r="A3011" s="10"/>
      <c r="B3011" s="10"/>
      <c r="C3011" s="87"/>
      <c r="D3011" s="89"/>
      <c r="E3011" s="89"/>
    </row>
    <row r="3012" spans="1:5" x14ac:dyDescent="0.25">
      <c r="A3012" s="10"/>
      <c r="B3012" s="10"/>
      <c r="C3012" s="87"/>
      <c r="D3012" s="89"/>
      <c r="E3012" s="89"/>
    </row>
    <row r="3013" spans="1:5" x14ac:dyDescent="0.25">
      <c r="A3013" s="10"/>
      <c r="B3013" s="10"/>
      <c r="C3013" s="87"/>
      <c r="D3013" s="89"/>
      <c r="E3013" s="89"/>
    </row>
    <row r="3014" spans="1:5" x14ac:dyDescent="0.25">
      <c r="A3014" s="10"/>
      <c r="B3014" s="10"/>
      <c r="C3014" s="87"/>
      <c r="D3014" s="89"/>
      <c r="E3014" s="89"/>
    </row>
    <row r="3015" spans="1:5" x14ac:dyDescent="0.25">
      <c r="A3015" s="10"/>
      <c r="B3015" s="10"/>
      <c r="C3015" s="87"/>
      <c r="D3015" s="89"/>
      <c r="E3015" s="89"/>
    </row>
    <row r="3016" spans="1:5" x14ac:dyDescent="0.25">
      <c r="A3016" s="10"/>
      <c r="B3016" s="10"/>
      <c r="C3016" s="87"/>
      <c r="D3016" s="89"/>
      <c r="E3016" s="89"/>
    </row>
    <row r="3017" spans="1:5" x14ac:dyDescent="0.25">
      <c r="A3017" s="10"/>
      <c r="B3017" s="10"/>
      <c r="C3017" s="87"/>
      <c r="D3017" s="89"/>
      <c r="E3017" s="89"/>
    </row>
    <row r="3018" spans="1:5" x14ac:dyDescent="0.25">
      <c r="A3018" s="10"/>
      <c r="B3018" s="10"/>
      <c r="C3018" s="87"/>
      <c r="D3018" s="89"/>
      <c r="E3018" s="89"/>
    </row>
    <row r="3019" spans="1:5" x14ac:dyDescent="0.25">
      <c r="A3019" s="10"/>
      <c r="B3019" s="10"/>
      <c r="C3019" s="87"/>
      <c r="D3019" s="89"/>
      <c r="E3019" s="89"/>
    </row>
    <row r="3020" spans="1:5" x14ac:dyDescent="0.25">
      <c r="A3020" s="10"/>
      <c r="B3020" s="10"/>
      <c r="C3020" s="87"/>
      <c r="D3020" s="89"/>
      <c r="E3020" s="89"/>
    </row>
    <row r="3021" spans="1:5" x14ac:dyDescent="0.25">
      <c r="A3021" s="10"/>
      <c r="B3021" s="10"/>
      <c r="C3021" s="87"/>
      <c r="D3021" s="89"/>
      <c r="E3021" s="89"/>
    </row>
    <row r="3022" spans="1:5" x14ac:dyDescent="0.25">
      <c r="A3022" s="10"/>
      <c r="B3022" s="10"/>
      <c r="C3022" s="87"/>
      <c r="D3022" s="89"/>
      <c r="E3022" s="89"/>
    </row>
    <row r="3023" spans="1:5" x14ac:dyDescent="0.25">
      <c r="A3023" s="10"/>
      <c r="B3023" s="10"/>
      <c r="C3023" s="87"/>
      <c r="D3023" s="89"/>
      <c r="E3023" s="89"/>
    </row>
    <row r="3024" spans="1:5" x14ac:dyDescent="0.25">
      <c r="A3024" s="10"/>
      <c r="B3024" s="10"/>
      <c r="C3024" s="87"/>
      <c r="D3024" s="89"/>
      <c r="E3024" s="89"/>
    </row>
    <row r="3025" spans="1:5" x14ac:dyDescent="0.25">
      <c r="A3025" s="10"/>
      <c r="B3025" s="10"/>
      <c r="C3025" s="87"/>
      <c r="D3025" s="89"/>
      <c r="E3025" s="89"/>
    </row>
    <row r="3026" spans="1:5" x14ac:dyDescent="0.25">
      <c r="A3026" s="10"/>
      <c r="B3026" s="10"/>
      <c r="C3026" s="87"/>
      <c r="D3026" s="89"/>
      <c r="E3026" s="89"/>
    </row>
    <row r="3027" spans="1:5" x14ac:dyDescent="0.25">
      <c r="A3027" s="10"/>
      <c r="B3027" s="10"/>
      <c r="C3027" s="87"/>
      <c r="D3027" s="89"/>
      <c r="E3027" s="89"/>
    </row>
    <row r="3028" spans="1:5" x14ac:dyDescent="0.25">
      <c r="A3028" s="10"/>
      <c r="B3028" s="10"/>
      <c r="C3028" s="87"/>
      <c r="D3028" s="89"/>
      <c r="E3028" s="89"/>
    </row>
    <row r="3029" spans="1:5" x14ac:dyDescent="0.25">
      <c r="A3029" s="10"/>
      <c r="B3029" s="10"/>
      <c r="C3029" s="87"/>
      <c r="D3029" s="89"/>
      <c r="E3029" s="89"/>
    </row>
    <row r="3030" spans="1:5" x14ac:dyDescent="0.25">
      <c r="A3030" s="10"/>
      <c r="B3030" s="10"/>
      <c r="C3030" s="87"/>
      <c r="D3030" s="89"/>
      <c r="E3030" s="89"/>
    </row>
    <row r="3031" spans="1:5" x14ac:dyDescent="0.25">
      <c r="A3031" s="10"/>
      <c r="B3031" s="10"/>
      <c r="C3031" s="87"/>
      <c r="D3031" s="89"/>
      <c r="E3031" s="89"/>
    </row>
    <row r="3032" spans="1:5" x14ac:dyDescent="0.25">
      <c r="A3032" s="10"/>
      <c r="B3032" s="10"/>
      <c r="C3032" s="87"/>
      <c r="D3032" s="89"/>
      <c r="E3032" s="89"/>
    </row>
    <row r="3033" spans="1:5" x14ac:dyDescent="0.25">
      <c r="A3033" s="10"/>
      <c r="B3033" s="10"/>
      <c r="C3033" s="87"/>
      <c r="D3033" s="89"/>
      <c r="E3033" s="89"/>
    </row>
    <row r="3034" spans="1:5" x14ac:dyDescent="0.25">
      <c r="A3034" s="10"/>
      <c r="B3034" s="10"/>
      <c r="C3034" s="87"/>
      <c r="D3034" s="89"/>
      <c r="E3034" s="89"/>
    </row>
    <row r="3035" spans="1:5" x14ac:dyDescent="0.25">
      <c r="A3035" s="10"/>
      <c r="B3035" s="10"/>
      <c r="C3035" s="87"/>
      <c r="D3035" s="89"/>
      <c r="E3035" s="89"/>
    </row>
    <row r="3036" spans="1:5" x14ac:dyDescent="0.25">
      <c r="A3036" s="10"/>
      <c r="B3036" s="10"/>
      <c r="C3036" s="87"/>
      <c r="D3036" s="89"/>
      <c r="E3036" s="89"/>
    </row>
    <row r="3037" spans="1:5" x14ac:dyDescent="0.25">
      <c r="A3037" s="10"/>
      <c r="B3037" s="10"/>
      <c r="C3037" s="87"/>
      <c r="D3037" s="89"/>
      <c r="E3037" s="89"/>
    </row>
    <row r="3038" spans="1:5" x14ac:dyDescent="0.25">
      <c r="A3038" s="10"/>
      <c r="B3038" s="10"/>
      <c r="C3038" s="87"/>
      <c r="D3038" s="89"/>
      <c r="E3038" s="89"/>
    </row>
    <row r="3039" spans="1:5" x14ac:dyDescent="0.25">
      <c r="A3039" s="10"/>
      <c r="B3039" s="10"/>
      <c r="C3039" s="87"/>
      <c r="D3039" s="89"/>
      <c r="E3039" s="89"/>
    </row>
    <row r="3040" spans="1:5" x14ac:dyDescent="0.25">
      <c r="A3040" s="10"/>
      <c r="B3040" s="10"/>
      <c r="C3040" s="87"/>
      <c r="D3040" s="89"/>
      <c r="E3040" s="89"/>
    </row>
    <row r="3041" spans="1:5" x14ac:dyDescent="0.25">
      <c r="A3041" s="10"/>
      <c r="B3041" s="10"/>
      <c r="C3041" s="87"/>
      <c r="D3041" s="89"/>
      <c r="E3041" s="89"/>
    </row>
    <row r="3042" spans="1:5" x14ac:dyDescent="0.25">
      <c r="A3042" s="10"/>
      <c r="B3042" s="10"/>
      <c r="C3042" s="87"/>
      <c r="D3042" s="89"/>
      <c r="E3042" s="89"/>
    </row>
    <row r="3043" spans="1:5" x14ac:dyDescent="0.25">
      <c r="A3043" s="10"/>
      <c r="B3043" s="10"/>
      <c r="C3043" s="87"/>
      <c r="D3043" s="89"/>
      <c r="E3043" s="89"/>
    </row>
    <row r="3044" spans="1:5" x14ac:dyDescent="0.25">
      <c r="A3044" s="10"/>
      <c r="B3044" s="10"/>
      <c r="C3044" s="87"/>
      <c r="D3044" s="89"/>
      <c r="E3044" s="89"/>
    </row>
    <row r="3045" spans="1:5" x14ac:dyDescent="0.25">
      <c r="A3045" s="10"/>
      <c r="B3045" s="10"/>
      <c r="C3045" s="87"/>
      <c r="D3045" s="89"/>
      <c r="E3045" s="89"/>
    </row>
    <row r="3046" spans="1:5" x14ac:dyDescent="0.25">
      <c r="A3046" s="10"/>
      <c r="B3046" s="10"/>
      <c r="C3046" s="87"/>
      <c r="D3046" s="89"/>
      <c r="E3046" s="89"/>
    </row>
    <row r="3047" spans="1:5" x14ac:dyDescent="0.25">
      <c r="A3047" s="10"/>
      <c r="B3047" s="10"/>
      <c r="C3047" s="87"/>
      <c r="D3047" s="89"/>
      <c r="E3047" s="89"/>
    </row>
    <row r="3048" spans="1:5" x14ac:dyDescent="0.25">
      <c r="A3048" s="10"/>
      <c r="B3048" s="10"/>
      <c r="C3048" s="87"/>
      <c r="D3048" s="89"/>
      <c r="E3048" s="89"/>
    </row>
    <row r="3049" spans="1:5" x14ac:dyDescent="0.25">
      <c r="A3049" s="10"/>
      <c r="B3049" s="10"/>
      <c r="C3049" s="87"/>
      <c r="D3049" s="89"/>
      <c r="E3049" s="89"/>
    </row>
    <row r="3050" spans="1:5" x14ac:dyDescent="0.25">
      <c r="A3050" s="10"/>
      <c r="B3050" s="10"/>
      <c r="C3050" s="87"/>
      <c r="D3050" s="89"/>
      <c r="E3050" s="89"/>
    </row>
    <row r="3051" spans="1:5" x14ac:dyDescent="0.25">
      <c r="A3051" s="10"/>
      <c r="B3051" s="10"/>
      <c r="C3051" s="87"/>
      <c r="D3051" s="89"/>
      <c r="E3051" s="89"/>
    </row>
    <row r="3052" spans="1:5" x14ac:dyDescent="0.25">
      <c r="A3052" s="10"/>
      <c r="B3052" s="10"/>
      <c r="C3052" s="87"/>
      <c r="D3052" s="89"/>
      <c r="E3052" s="89"/>
    </row>
    <row r="3053" spans="1:5" x14ac:dyDescent="0.25">
      <c r="A3053" s="10"/>
      <c r="B3053" s="10"/>
      <c r="C3053" s="87"/>
      <c r="D3053" s="89"/>
      <c r="E3053" s="89"/>
    </row>
    <row r="3054" spans="1:5" x14ac:dyDescent="0.25">
      <c r="A3054" s="10"/>
      <c r="B3054" s="10"/>
      <c r="C3054" s="87"/>
      <c r="D3054" s="89"/>
      <c r="E3054" s="89"/>
    </row>
    <row r="3055" spans="1:5" x14ac:dyDescent="0.25">
      <c r="A3055" s="10"/>
      <c r="B3055" s="10"/>
      <c r="C3055" s="87"/>
      <c r="D3055" s="89"/>
      <c r="E3055" s="89"/>
    </row>
    <row r="3056" spans="1:5" x14ac:dyDescent="0.25">
      <c r="A3056" s="10"/>
      <c r="B3056" s="10"/>
      <c r="C3056" s="87"/>
      <c r="D3056" s="89"/>
      <c r="E3056" s="89"/>
    </row>
    <row r="3057" spans="1:5" x14ac:dyDescent="0.25">
      <c r="A3057" s="10"/>
      <c r="B3057" s="10"/>
      <c r="C3057" s="87"/>
      <c r="D3057" s="89"/>
      <c r="E3057" s="89"/>
    </row>
    <row r="3058" spans="1:5" x14ac:dyDescent="0.25">
      <c r="A3058" s="10"/>
      <c r="B3058" s="10"/>
      <c r="C3058" s="87"/>
      <c r="D3058" s="89"/>
      <c r="E3058" s="89"/>
    </row>
    <row r="3059" spans="1:5" x14ac:dyDescent="0.25">
      <c r="A3059" s="10"/>
      <c r="B3059" s="10"/>
      <c r="C3059" s="87"/>
      <c r="D3059" s="89"/>
      <c r="E3059" s="89"/>
    </row>
    <row r="3060" spans="1:5" x14ac:dyDescent="0.25">
      <c r="A3060" s="10"/>
      <c r="B3060" s="10"/>
      <c r="C3060" s="87"/>
      <c r="D3060" s="89"/>
      <c r="E3060" s="89"/>
    </row>
    <row r="3061" spans="1:5" x14ac:dyDescent="0.25">
      <c r="A3061" s="10"/>
      <c r="B3061" s="10"/>
      <c r="C3061" s="87"/>
      <c r="D3061" s="89"/>
      <c r="E3061" s="89"/>
    </row>
    <row r="3062" spans="1:5" x14ac:dyDescent="0.25">
      <c r="A3062" s="10"/>
      <c r="B3062" s="10"/>
      <c r="C3062" s="87"/>
      <c r="D3062" s="89"/>
      <c r="E3062" s="89"/>
    </row>
    <row r="3063" spans="1:5" x14ac:dyDescent="0.25">
      <c r="A3063" s="10"/>
      <c r="B3063" s="10"/>
      <c r="C3063" s="87"/>
      <c r="D3063" s="89"/>
      <c r="E3063" s="89"/>
    </row>
    <row r="3064" spans="1:5" x14ac:dyDescent="0.25">
      <c r="A3064" s="10"/>
      <c r="B3064" s="10"/>
      <c r="C3064" s="87"/>
      <c r="D3064" s="89"/>
      <c r="E3064" s="89"/>
    </row>
    <row r="3065" spans="1:5" x14ac:dyDescent="0.25">
      <c r="A3065" s="10"/>
      <c r="B3065" s="10"/>
      <c r="C3065" s="87"/>
      <c r="D3065" s="89"/>
      <c r="E3065" s="89"/>
    </row>
    <row r="3066" spans="1:5" x14ac:dyDescent="0.25">
      <c r="A3066" s="10"/>
      <c r="B3066" s="10"/>
      <c r="C3066" s="87"/>
      <c r="D3066" s="89"/>
      <c r="E3066" s="89"/>
    </row>
    <row r="3067" spans="1:5" x14ac:dyDescent="0.25">
      <c r="A3067" s="10"/>
      <c r="B3067" s="10"/>
      <c r="C3067" s="87"/>
      <c r="D3067" s="89"/>
      <c r="E3067" s="89"/>
    </row>
    <row r="3068" spans="1:5" x14ac:dyDescent="0.25">
      <c r="A3068" s="10"/>
      <c r="B3068" s="10"/>
      <c r="C3068" s="87"/>
      <c r="D3068" s="89"/>
      <c r="E3068" s="89"/>
    </row>
    <row r="3069" spans="1:5" x14ac:dyDescent="0.25">
      <c r="A3069" s="10"/>
      <c r="B3069" s="10"/>
      <c r="C3069" s="87"/>
      <c r="D3069" s="89"/>
      <c r="E3069" s="89"/>
    </row>
    <row r="3070" spans="1:5" x14ac:dyDescent="0.25">
      <c r="A3070" s="10"/>
      <c r="B3070" s="10"/>
      <c r="C3070" s="87"/>
      <c r="D3070" s="89"/>
      <c r="E3070" s="89"/>
    </row>
    <row r="3071" spans="1:5" x14ac:dyDescent="0.25">
      <c r="A3071" s="10"/>
      <c r="B3071" s="10"/>
      <c r="C3071" s="87"/>
      <c r="D3071" s="89"/>
      <c r="E3071" s="89"/>
    </row>
    <row r="3072" spans="1:5" x14ac:dyDescent="0.25">
      <c r="A3072" s="10"/>
      <c r="B3072" s="10"/>
      <c r="C3072" s="87"/>
      <c r="D3072" s="89"/>
      <c r="E3072" s="89"/>
    </row>
    <row r="3073" spans="1:5" x14ac:dyDescent="0.25">
      <c r="A3073" s="10"/>
      <c r="B3073" s="10"/>
      <c r="C3073" s="87"/>
      <c r="D3073" s="89"/>
      <c r="E3073" s="89"/>
    </row>
    <row r="3074" spans="1:5" x14ac:dyDescent="0.25">
      <c r="A3074" s="10"/>
      <c r="B3074" s="10"/>
      <c r="C3074" s="87"/>
      <c r="D3074" s="89"/>
      <c r="E3074" s="89"/>
    </row>
    <row r="3075" spans="1:5" x14ac:dyDescent="0.25">
      <c r="A3075" s="10"/>
      <c r="B3075" s="10"/>
      <c r="C3075" s="87"/>
      <c r="D3075" s="89"/>
      <c r="E3075" s="89"/>
    </row>
    <row r="3076" spans="1:5" x14ac:dyDescent="0.25">
      <c r="A3076" s="10"/>
      <c r="B3076" s="10"/>
      <c r="C3076" s="87"/>
      <c r="D3076" s="89"/>
      <c r="E3076" s="89"/>
    </row>
    <row r="3077" spans="1:5" x14ac:dyDescent="0.25">
      <c r="A3077" s="10"/>
      <c r="B3077" s="10"/>
      <c r="C3077" s="87"/>
      <c r="D3077" s="89"/>
      <c r="E3077" s="89"/>
    </row>
    <row r="3078" spans="1:5" x14ac:dyDescent="0.25">
      <c r="A3078" s="10"/>
      <c r="B3078" s="10"/>
      <c r="C3078" s="87"/>
      <c r="D3078" s="89"/>
      <c r="E3078" s="89"/>
    </row>
    <row r="3079" spans="1:5" x14ac:dyDescent="0.25">
      <c r="A3079" s="10"/>
      <c r="B3079" s="10"/>
      <c r="C3079" s="87"/>
      <c r="D3079" s="89"/>
      <c r="E3079" s="89"/>
    </row>
    <row r="3080" spans="1:5" x14ac:dyDescent="0.25">
      <c r="A3080" s="10"/>
      <c r="B3080" s="10"/>
      <c r="C3080" s="87"/>
      <c r="D3080" s="89"/>
      <c r="E3080" s="89"/>
    </row>
    <row r="3081" spans="1:5" x14ac:dyDescent="0.25">
      <c r="A3081" s="10"/>
      <c r="B3081" s="10"/>
      <c r="C3081" s="87"/>
      <c r="D3081" s="89"/>
      <c r="E3081" s="89"/>
    </row>
    <row r="3082" spans="1:5" x14ac:dyDescent="0.25">
      <c r="A3082" s="10"/>
      <c r="B3082" s="10"/>
      <c r="C3082" s="87"/>
      <c r="D3082" s="89"/>
      <c r="E3082" s="89"/>
    </row>
    <row r="3083" spans="1:5" x14ac:dyDescent="0.25">
      <c r="A3083" s="10"/>
      <c r="B3083" s="10"/>
      <c r="C3083" s="87"/>
      <c r="D3083" s="89"/>
      <c r="E3083" s="89"/>
    </row>
    <row r="3084" spans="1:5" x14ac:dyDescent="0.25">
      <c r="A3084" s="10"/>
      <c r="B3084" s="10"/>
      <c r="C3084" s="87"/>
      <c r="D3084" s="89"/>
      <c r="E3084" s="89"/>
    </row>
    <row r="3085" spans="1:5" x14ac:dyDescent="0.25">
      <c r="A3085" s="10"/>
      <c r="B3085" s="10"/>
      <c r="C3085" s="87"/>
      <c r="D3085" s="89"/>
      <c r="E3085" s="89"/>
    </row>
    <row r="3086" spans="1:5" x14ac:dyDescent="0.25">
      <c r="A3086" s="10"/>
      <c r="B3086" s="10"/>
      <c r="C3086" s="87"/>
      <c r="D3086" s="89"/>
      <c r="E3086" s="89"/>
    </row>
    <row r="3087" spans="1:5" x14ac:dyDescent="0.25">
      <c r="A3087" s="10"/>
      <c r="B3087" s="10"/>
      <c r="C3087" s="87"/>
      <c r="D3087" s="89"/>
      <c r="E3087" s="89"/>
    </row>
    <row r="3088" spans="1:5" x14ac:dyDescent="0.25">
      <c r="A3088" s="10"/>
      <c r="B3088" s="10"/>
      <c r="C3088" s="87"/>
      <c r="D3088" s="89"/>
      <c r="E3088" s="89"/>
    </row>
    <row r="3089" spans="1:5" x14ac:dyDescent="0.25">
      <c r="A3089" s="10"/>
      <c r="B3089" s="10"/>
      <c r="C3089" s="87"/>
      <c r="D3089" s="89"/>
      <c r="E3089" s="89"/>
    </row>
    <row r="3090" spans="1:5" x14ac:dyDescent="0.25">
      <c r="A3090" s="10"/>
      <c r="B3090" s="10"/>
      <c r="C3090" s="87"/>
      <c r="D3090" s="89"/>
      <c r="E3090" s="89"/>
    </row>
    <row r="3091" spans="1:5" x14ac:dyDescent="0.25">
      <c r="A3091" s="10"/>
      <c r="B3091" s="10"/>
      <c r="C3091" s="87"/>
      <c r="D3091" s="89"/>
      <c r="E3091" s="89"/>
    </row>
    <row r="3092" spans="1:5" x14ac:dyDescent="0.25">
      <c r="A3092" s="10"/>
      <c r="B3092" s="10"/>
      <c r="C3092" s="87"/>
      <c r="D3092" s="89"/>
      <c r="E3092" s="89"/>
    </row>
    <row r="3093" spans="1:5" x14ac:dyDescent="0.25">
      <c r="A3093" s="10"/>
      <c r="B3093" s="10"/>
      <c r="C3093" s="87"/>
      <c r="D3093" s="89"/>
      <c r="E3093" s="89"/>
    </row>
    <row r="3094" spans="1:5" x14ac:dyDescent="0.25">
      <c r="A3094" s="10"/>
      <c r="B3094" s="10"/>
      <c r="C3094" s="87"/>
      <c r="D3094" s="89"/>
      <c r="E3094" s="89"/>
    </row>
    <row r="3095" spans="1:5" x14ac:dyDescent="0.25">
      <c r="A3095" s="10"/>
      <c r="B3095" s="10"/>
      <c r="C3095" s="87"/>
      <c r="D3095" s="89"/>
      <c r="E3095" s="89"/>
    </row>
    <row r="3096" spans="1:5" x14ac:dyDescent="0.25">
      <c r="A3096" s="10"/>
      <c r="B3096" s="10"/>
      <c r="C3096" s="87"/>
      <c r="D3096" s="89"/>
      <c r="E3096" s="89"/>
    </row>
    <row r="3097" spans="1:5" x14ac:dyDescent="0.25">
      <c r="A3097" s="10"/>
      <c r="B3097" s="10"/>
      <c r="C3097" s="87"/>
      <c r="D3097" s="89"/>
      <c r="E3097" s="89"/>
    </row>
    <row r="3098" spans="1:5" x14ac:dyDescent="0.25">
      <c r="A3098" s="10"/>
      <c r="B3098" s="10"/>
      <c r="C3098" s="87"/>
      <c r="D3098" s="89"/>
      <c r="E3098" s="89"/>
    </row>
    <row r="3099" spans="1:5" x14ac:dyDescent="0.25">
      <c r="A3099" s="10"/>
      <c r="B3099" s="10"/>
      <c r="C3099" s="87"/>
      <c r="D3099" s="89"/>
      <c r="E3099" s="89"/>
    </row>
    <row r="3100" spans="1:5" x14ac:dyDescent="0.25">
      <c r="A3100" s="10"/>
      <c r="B3100" s="10"/>
      <c r="C3100" s="87"/>
      <c r="D3100" s="89"/>
      <c r="E3100" s="89"/>
    </row>
    <row r="3101" spans="1:5" x14ac:dyDescent="0.25">
      <c r="A3101" s="10"/>
      <c r="B3101" s="10"/>
      <c r="C3101" s="87"/>
      <c r="D3101" s="89"/>
      <c r="E3101" s="89"/>
    </row>
    <row r="3102" spans="1:5" x14ac:dyDescent="0.25">
      <c r="A3102" s="10"/>
      <c r="B3102" s="10"/>
      <c r="C3102" s="87"/>
      <c r="D3102" s="89"/>
      <c r="E3102" s="89"/>
    </row>
    <row r="3103" spans="1:5" x14ac:dyDescent="0.25">
      <c r="A3103" s="10"/>
      <c r="B3103" s="10"/>
      <c r="C3103" s="87"/>
      <c r="D3103" s="89"/>
      <c r="E3103" s="89"/>
    </row>
    <row r="3104" spans="1:5" x14ac:dyDescent="0.25">
      <c r="A3104" s="10"/>
      <c r="B3104" s="10"/>
      <c r="C3104" s="87"/>
      <c r="D3104" s="89"/>
      <c r="E3104" s="89"/>
    </row>
    <row r="3105" spans="1:5" x14ac:dyDescent="0.25">
      <c r="A3105" s="10"/>
      <c r="B3105" s="10"/>
      <c r="C3105" s="87"/>
      <c r="D3105" s="89"/>
      <c r="E3105" s="89"/>
    </row>
    <row r="3106" spans="1:5" x14ac:dyDescent="0.25">
      <c r="A3106" s="10"/>
      <c r="B3106" s="10"/>
      <c r="C3106" s="87"/>
      <c r="D3106" s="89"/>
      <c r="E3106" s="89"/>
    </row>
    <row r="3107" spans="1:5" x14ac:dyDescent="0.25">
      <c r="A3107" s="10"/>
      <c r="B3107" s="10"/>
      <c r="C3107" s="87"/>
      <c r="D3107" s="89"/>
      <c r="E3107" s="89"/>
    </row>
    <row r="3108" spans="1:5" x14ac:dyDescent="0.25">
      <c r="A3108" s="10"/>
      <c r="B3108" s="10"/>
      <c r="C3108" s="87"/>
      <c r="D3108" s="89"/>
      <c r="E3108" s="89"/>
    </row>
    <row r="3109" spans="1:5" x14ac:dyDescent="0.25">
      <c r="A3109" s="10"/>
      <c r="B3109" s="10"/>
      <c r="C3109" s="87"/>
      <c r="D3109" s="89"/>
      <c r="E3109" s="89"/>
    </row>
    <row r="3110" spans="1:5" x14ac:dyDescent="0.25">
      <c r="A3110" s="10"/>
      <c r="B3110" s="10"/>
      <c r="C3110" s="87"/>
      <c r="D3110" s="89"/>
      <c r="E3110" s="89"/>
    </row>
    <row r="3111" spans="1:5" x14ac:dyDescent="0.25">
      <c r="A3111" s="10"/>
      <c r="B3111" s="10"/>
      <c r="C3111" s="87"/>
      <c r="D3111" s="89"/>
      <c r="E3111" s="89"/>
    </row>
    <row r="3112" spans="1:5" x14ac:dyDescent="0.25">
      <c r="A3112" s="10"/>
      <c r="B3112" s="10"/>
      <c r="C3112" s="87"/>
      <c r="D3112" s="89"/>
      <c r="E3112" s="89"/>
    </row>
    <row r="3113" spans="1:5" x14ac:dyDescent="0.25">
      <c r="A3113" s="10"/>
      <c r="B3113" s="10"/>
      <c r="C3113" s="87"/>
      <c r="D3113" s="89"/>
      <c r="E3113" s="89"/>
    </row>
    <row r="3114" spans="1:5" x14ac:dyDescent="0.25">
      <c r="A3114" s="10"/>
      <c r="B3114" s="10"/>
      <c r="C3114" s="87"/>
      <c r="D3114" s="89"/>
      <c r="E3114" s="89"/>
    </row>
    <row r="3115" spans="1:5" x14ac:dyDescent="0.25">
      <c r="A3115" s="10"/>
      <c r="B3115" s="10"/>
      <c r="C3115" s="87"/>
      <c r="D3115" s="89"/>
      <c r="E3115" s="89"/>
    </row>
    <row r="3116" spans="1:5" x14ac:dyDescent="0.25">
      <c r="A3116" s="10"/>
      <c r="B3116" s="10"/>
      <c r="C3116" s="87"/>
      <c r="D3116" s="89"/>
      <c r="E3116" s="89"/>
    </row>
    <row r="3117" spans="1:5" x14ac:dyDescent="0.25">
      <c r="A3117" s="10"/>
      <c r="B3117" s="10"/>
      <c r="C3117" s="87"/>
      <c r="D3117" s="89"/>
      <c r="E3117" s="89"/>
    </row>
    <row r="3118" spans="1:5" x14ac:dyDescent="0.25">
      <c r="A3118" s="10"/>
      <c r="B3118" s="10"/>
      <c r="C3118" s="87"/>
      <c r="D3118" s="89"/>
      <c r="E3118" s="89"/>
    </row>
    <row r="3119" spans="1:5" x14ac:dyDescent="0.25">
      <c r="A3119" s="10"/>
      <c r="B3119" s="10"/>
      <c r="C3119" s="87"/>
      <c r="D3119" s="89"/>
      <c r="E3119" s="89"/>
    </row>
    <row r="3120" spans="1:5" x14ac:dyDescent="0.25">
      <c r="A3120" s="10"/>
      <c r="B3120" s="10"/>
      <c r="C3120" s="87"/>
      <c r="D3120" s="89"/>
      <c r="E3120" s="89"/>
    </row>
    <row r="3121" spans="1:5" x14ac:dyDescent="0.25">
      <c r="A3121" s="10"/>
      <c r="B3121" s="10"/>
      <c r="C3121" s="87"/>
      <c r="D3121" s="89"/>
      <c r="E3121" s="89"/>
    </row>
    <row r="3122" spans="1:5" x14ac:dyDescent="0.25">
      <c r="A3122" s="10"/>
      <c r="B3122" s="10"/>
      <c r="C3122" s="87"/>
      <c r="D3122" s="89"/>
      <c r="E3122" s="89"/>
    </row>
    <row r="3123" spans="1:5" x14ac:dyDescent="0.25">
      <c r="A3123" s="10"/>
      <c r="B3123" s="10"/>
      <c r="C3123" s="87"/>
      <c r="D3123" s="89"/>
      <c r="E3123" s="89"/>
    </row>
    <row r="3124" spans="1:5" x14ac:dyDescent="0.25">
      <c r="A3124" s="10"/>
      <c r="B3124" s="10"/>
      <c r="C3124" s="87"/>
      <c r="D3124" s="89"/>
      <c r="E3124" s="89"/>
    </row>
    <row r="3125" spans="1:5" x14ac:dyDescent="0.25">
      <c r="A3125" s="10"/>
      <c r="B3125" s="10"/>
      <c r="C3125" s="87"/>
      <c r="D3125" s="89"/>
      <c r="E3125" s="89"/>
    </row>
    <row r="3126" spans="1:5" x14ac:dyDescent="0.25">
      <c r="A3126" s="10"/>
      <c r="B3126" s="10"/>
      <c r="C3126" s="87"/>
      <c r="D3126" s="89"/>
      <c r="E3126" s="89"/>
    </row>
    <row r="3127" spans="1:5" x14ac:dyDescent="0.25">
      <c r="A3127" s="10"/>
      <c r="B3127" s="10"/>
      <c r="C3127" s="87"/>
      <c r="D3127" s="89"/>
      <c r="E3127" s="89"/>
    </row>
    <row r="3128" spans="1:5" x14ac:dyDescent="0.25">
      <c r="A3128" s="10"/>
      <c r="B3128" s="10"/>
      <c r="C3128" s="87"/>
      <c r="D3128" s="89"/>
      <c r="E3128" s="89"/>
    </row>
    <row r="3129" spans="1:5" x14ac:dyDescent="0.25">
      <c r="A3129" s="10"/>
      <c r="B3129" s="10"/>
      <c r="C3129" s="87"/>
      <c r="D3129" s="89"/>
      <c r="E3129" s="89"/>
    </row>
    <row r="3130" spans="1:5" x14ac:dyDescent="0.25">
      <c r="A3130" s="10"/>
      <c r="B3130" s="10"/>
      <c r="C3130" s="87"/>
      <c r="D3130" s="89"/>
      <c r="E3130" s="89"/>
    </row>
    <row r="3131" spans="1:5" x14ac:dyDescent="0.25">
      <c r="A3131" s="10"/>
      <c r="B3131" s="10"/>
      <c r="C3131" s="87"/>
      <c r="D3131" s="89"/>
      <c r="E3131" s="89"/>
    </row>
    <row r="3132" spans="1:5" x14ac:dyDescent="0.25">
      <c r="A3132" s="10"/>
      <c r="B3132" s="10"/>
      <c r="C3132" s="87"/>
      <c r="D3132" s="89"/>
      <c r="E3132" s="89"/>
    </row>
    <row r="3133" spans="1:5" x14ac:dyDescent="0.25">
      <c r="A3133" s="10"/>
      <c r="B3133" s="10"/>
      <c r="C3133" s="87"/>
      <c r="D3133" s="89"/>
      <c r="E3133" s="89"/>
    </row>
    <row r="3134" spans="1:5" x14ac:dyDescent="0.25">
      <c r="A3134" s="10"/>
      <c r="B3134" s="10"/>
      <c r="C3134" s="87"/>
      <c r="D3134" s="89"/>
      <c r="E3134" s="89"/>
    </row>
    <row r="3135" spans="1:5" x14ac:dyDescent="0.25">
      <c r="A3135" s="10"/>
      <c r="B3135" s="10"/>
      <c r="C3135" s="87"/>
      <c r="D3135" s="89"/>
      <c r="E3135" s="89"/>
    </row>
    <row r="3136" spans="1:5" x14ac:dyDescent="0.25">
      <c r="A3136" s="10"/>
      <c r="B3136" s="10"/>
      <c r="C3136" s="87"/>
      <c r="D3136" s="89"/>
      <c r="E3136" s="89"/>
    </row>
    <row r="3137" spans="1:5" x14ac:dyDescent="0.25">
      <c r="A3137" s="10"/>
      <c r="B3137" s="10"/>
      <c r="C3137" s="87"/>
      <c r="D3137" s="89"/>
      <c r="E3137" s="89"/>
    </row>
    <row r="3138" spans="1:5" x14ac:dyDescent="0.25">
      <c r="A3138" s="10"/>
      <c r="B3138" s="10"/>
      <c r="C3138" s="87"/>
      <c r="D3138" s="89"/>
      <c r="E3138" s="89"/>
    </row>
    <row r="3139" spans="1:5" x14ac:dyDescent="0.25">
      <c r="A3139" s="10"/>
      <c r="B3139" s="10"/>
      <c r="C3139" s="87"/>
      <c r="D3139" s="89"/>
      <c r="E3139" s="89"/>
    </row>
    <row r="3140" spans="1:5" x14ac:dyDescent="0.25">
      <c r="A3140" s="10"/>
      <c r="B3140" s="10"/>
      <c r="C3140" s="87"/>
      <c r="D3140" s="89"/>
      <c r="E3140" s="89"/>
    </row>
    <row r="3141" spans="1:5" x14ac:dyDescent="0.25">
      <c r="A3141" s="10"/>
      <c r="B3141" s="10"/>
      <c r="C3141" s="87"/>
      <c r="D3141" s="89"/>
      <c r="E3141" s="89"/>
    </row>
    <row r="3142" spans="1:5" x14ac:dyDescent="0.25">
      <c r="A3142" s="10"/>
      <c r="B3142" s="10"/>
      <c r="C3142" s="87"/>
      <c r="D3142" s="89"/>
      <c r="E3142" s="89"/>
    </row>
    <row r="3143" spans="1:5" x14ac:dyDescent="0.25">
      <c r="A3143" s="10"/>
      <c r="B3143" s="10"/>
      <c r="C3143" s="87"/>
      <c r="D3143" s="89"/>
      <c r="E3143" s="89"/>
    </row>
    <row r="3144" spans="1:5" x14ac:dyDescent="0.25">
      <c r="A3144" s="10"/>
      <c r="B3144" s="10"/>
      <c r="C3144" s="87"/>
      <c r="D3144" s="89"/>
      <c r="E3144" s="89"/>
    </row>
    <row r="3145" spans="1:5" x14ac:dyDescent="0.25">
      <c r="A3145" s="10"/>
      <c r="B3145" s="10"/>
      <c r="C3145" s="87"/>
      <c r="D3145" s="89"/>
      <c r="E3145" s="89"/>
    </row>
    <row r="3146" spans="1:5" x14ac:dyDescent="0.25">
      <c r="A3146" s="10"/>
      <c r="B3146" s="10"/>
      <c r="C3146" s="87"/>
      <c r="D3146" s="89"/>
      <c r="E3146" s="89"/>
    </row>
    <row r="3147" spans="1:5" x14ac:dyDescent="0.25">
      <c r="A3147" s="10"/>
      <c r="B3147" s="10"/>
      <c r="C3147" s="87"/>
      <c r="D3147" s="89"/>
      <c r="E3147" s="89"/>
    </row>
    <row r="3148" spans="1:5" x14ac:dyDescent="0.25">
      <c r="A3148" s="10"/>
      <c r="B3148" s="10"/>
      <c r="C3148" s="87"/>
      <c r="D3148" s="89"/>
      <c r="E3148" s="89"/>
    </row>
    <row r="3149" spans="1:5" x14ac:dyDescent="0.25">
      <c r="A3149" s="10"/>
      <c r="B3149" s="10"/>
      <c r="C3149" s="87"/>
      <c r="D3149" s="89"/>
      <c r="E3149" s="89"/>
    </row>
    <row r="3150" spans="1:5" x14ac:dyDescent="0.25">
      <c r="A3150" s="10"/>
      <c r="B3150" s="10"/>
      <c r="C3150" s="87"/>
      <c r="D3150" s="89"/>
      <c r="E3150" s="89"/>
    </row>
    <row r="3151" spans="1:5" x14ac:dyDescent="0.25">
      <c r="A3151" s="10"/>
      <c r="B3151" s="10"/>
      <c r="C3151" s="87"/>
      <c r="D3151" s="89"/>
      <c r="E3151" s="89"/>
    </row>
    <row r="3152" spans="1:5" x14ac:dyDescent="0.25">
      <c r="A3152" s="10"/>
      <c r="B3152" s="10"/>
      <c r="C3152" s="87"/>
      <c r="D3152" s="89"/>
      <c r="E3152" s="89"/>
    </row>
    <row r="3153" spans="1:5" x14ac:dyDescent="0.25">
      <c r="A3153" s="10"/>
      <c r="B3153" s="10"/>
      <c r="C3153" s="87"/>
      <c r="D3153" s="89"/>
      <c r="E3153" s="89"/>
    </row>
    <row r="3154" spans="1:5" x14ac:dyDescent="0.25">
      <c r="A3154" s="10"/>
      <c r="B3154" s="10"/>
      <c r="C3154" s="87"/>
      <c r="D3154" s="89"/>
      <c r="E3154" s="89"/>
    </row>
    <row r="3155" spans="1:5" x14ac:dyDescent="0.25">
      <c r="A3155" s="10"/>
      <c r="B3155" s="10"/>
      <c r="C3155" s="87"/>
      <c r="D3155" s="89"/>
      <c r="E3155" s="89"/>
    </row>
    <row r="3156" spans="1:5" x14ac:dyDescent="0.25">
      <c r="A3156" s="10"/>
      <c r="B3156" s="10"/>
      <c r="C3156" s="87"/>
      <c r="D3156" s="89"/>
      <c r="E3156" s="89"/>
    </row>
    <row r="3157" spans="1:5" x14ac:dyDescent="0.25">
      <c r="A3157" s="10"/>
      <c r="B3157" s="10"/>
      <c r="C3157" s="87"/>
      <c r="D3157" s="89"/>
      <c r="E3157" s="89"/>
    </row>
    <row r="3158" spans="1:5" x14ac:dyDescent="0.25">
      <c r="A3158" s="10"/>
      <c r="B3158" s="10"/>
      <c r="C3158" s="87"/>
      <c r="D3158" s="89"/>
      <c r="E3158" s="89"/>
    </row>
    <row r="3159" spans="1:5" x14ac:dyDescent="0.25">
      <c r="A3159" s="10"/>
      <c r="B3159" s="10"/>
      <c r="C3159" s="87"/>
      <c r="D3159" s="89"/>
      <c r="E3159" s="89"/>
    </row>
    <row r="3160" spans="1:5" x14ac:dyDescent="0.25">
      <c r="A3160" s="10"/>
      <c r="B3160" s="10"/>
      <c r="C3160" s="87"/>
      <c r="D3160" s="89"/>
      <c r="E3160" s="89"/>
    </row>
    <row r="3161" spans="1:5" x14ac:dyDescent="0.25">
      <c r="A3161" s="10"/>
      <c r="B3161" s="10"/>
      <c r="C3161" s="87"/>
      <c r="D3161" s="89"/>
      <c r="E3161" s="89"/>
    </row>
    <row r="3162" spans="1:5" x14ac:dyDescent="0.25">
      <c r="A3162" s="10"/>
      <c r="B3162" s="10"/>
      <c r="C3162" s="87"/>
      <c r="D3162" s="89"/>
      <c r="E3162" s="89"/>
    </row>
    <row r="3163" spans="1:5" x14ac:dyDescent="0.25">
      <c r="A3163" s="10"/>
      <c r="B3163" s="10"/>
      <c r="C3163" s="87"/>
      <c r="D3163" s="89"/>
      <c r="E3163" s="89"/>
    </row>
    <row r="3164" spans="1:5" x14ac:dyDescent="0.25">
      <c r="A3164" s="10"/>
      <c r="B3164" s="10"/>
      <c r="C3164" s="87"/>
      <c r="D3164" s="89"/>
      <c r="E3164" s="89"/>
    </row>
    <row r="3165" spans="1:5" x14ac:dyDescent="0.25">
      <c r="A3165" s="10"/>
      <c r="B3165" s="10"/>
      <c r="C3165" s="87"/>
      <c r="D3165" s="89"/>
      <c r="E3165" s="89"/>
    </row>
    <row r="3166" spans="1:5" x14ac:dyDescent="0.25">
      <c r="A3166" s="10"/>
      <c r="B3166" s="10"/>
      <c r="C3166" s="87"/>
      <c r="D3166" s="89"/>
      <c r="E3166" s="89"/>
    </row>
    <row r="3167" spans="1:5" x14ac:dyDescent="0.25">
      <c r="A3167" s="10"/>
      <c r="B3167" s="10"/>
      <c r="C3167" s="87"/>
      <c r="D3167" s="89"/>
      <c r="E3167" s="89"/>
    </row>
    <row r="3168" spans="1:5" x14ac:dyDescent="0.25">
      <c r="A3168" s="10"/>
      <c r="B3168" s="10"/>
      <c r="C3168" s="87"/>
      <c r="D3168" s="89"/>
      <c r="E3168" s="89"/>
    </row>
    <row r="3169" spans="1:5" x14ac:dyDescent="0.25">
      <c r="A3169" s="10"/>
      <c r="B3169" s="10"/>
      <c r="C3169" s="87"/>
      <c r="D3169" s="89"/>
      <c r="E3169" s="89"/>
    </row>
    <row r="3170" spans="1:5" x14ac:dyDescent="0.25">
      <c r="A3170" s="10"/>
      <c r="B3170" s="10"/>
      <c r="C3170" s="87"/>
      <c r="D3170" s="89"/>
      <c r="E3170" s="89"/>
    </row>
    <row r="3171" spans="1:5" x14ac:dyDescent="0.25">
      <c r="A3171" s="10"/>
      <c r="B3171" s="10"/>
      <c r="C3171" s="87"/>
      <c r="D3171" s="89"/>
      <c r="E3171" s="89"/>
    </row>
    <row r="3172" spans="1:5" x14ac:dyDescent="0.25">
      <c r="A3172" s="10"/>
      <c r="B3172" s="10"/>
      <c r="C3172" s="87"/>
      <c r="D3172" s="89"/>
      <c r="E3172" s="89"/>
    </row>
    <row r="3173" spans="1:5" x14ac:dyDescent="0.25">
      <c r="A3173" s="10"/>
      <c r="B3173" s="10"/>
      <c r="C3173" s="87"/>
      <c r="D3173" s="89"/>
      <c r="E3173" s="89"/>
    </row>
    <row r="3174" spans="1:5" x14ac:dyDescent="0.25">
      <c r="A3174" s="10"/>
      <c r="B3174" s="10"/>
      <c r="C3174" s="87"/>
      <c r="D3174" s="89"/>
      <c r="E3174" s="89"/>
    </row>
    <row r="3175" spans="1:5" x14ac:dyDescent="0.25">
      <c r="A3175" s="10"/>
      <c r="B3175" s="10"/>
      <c r="C3175" s="87"/>
      <c r="D3175" s="89"/>
      <c r="E3175" s="89"/>
    </row>
    <row r="3176" spans="1:5" x14ac:dyDescent="0.25">
      <c r="A3176" s="10"/>
      <c r="B3176" s="10"/>
      <c r="C3176" s="87"/>
      <c r="D3176" s="89"/>
      <c r="E3176" s="89"/>
    </row>
    <row r="3177" spans="1:5" x14ac:dyDescent="0.25">
      <c r="A3177" s="10"/>
      <c r="B3177" s="10"/>
      <c r="C3177" s="87"/>
      <c r="D3177" s="89"/>
      <c r="E3177" s="89"/>
    </row>
    <row r="3178" spans="1:5" x14ac:dyDescent="0.25">
      <c r="A3178" s="10"/>
      <c r="B3178" s="10"/>
      <c r="C3178" s="87"/>
      <c r="D3178" s="89"/>
      <c r="E3178" s="89"/>
    </row>
    <row r="3179" spans="1:5" x14ac:dyDescent="0.25">
      <c r="A3179" s="10"/>
      <c r="B3179" s="10"/>
      <c r="C3179" s="87"/>
      <c r="D3179" s="89"/>
      <c r="E3179" s="89"/>
    </row>
    <row r="3180" spans="1:5" x14ac:dyDescent="0.25">
      <c r="A3180" s="10"/>
      <c r="B3180" s="10"/>
      <c r="C3180" s="87"/>
      <c r="D3180" s="89"/>
      <c r="E3180" s="89"/>
    </row>
    <row r="3181" spans="1:5" x14ac:dyDescent="0.25">
      <c r="A3181" s="10"/>
      <c r="B3181" s="10"/>
      <c r="C3181" s="87"/>
      <c r="D3181" s="89"/>
      <c r="E3181" s="89"/>
    </row>
    <row r="3182" spans="1:5" x14ac:dyDescent="0.25">
      <c r="A3182" s="10"/>
      <c r="B3182" s="10"/>
      <c r="C3182" s="87"/>
      <c r="D3182" s="89"/>
      <c r="E3182" s="89"/>
    </row>
    <row r="3183" spans="1:5" x14ac:dyDescent="0.25">
      <c r="A3183" s="10"/>
      <c r="B3183" s="10"/>
      <c r="C3183" s="87"/>
      <c r="D3183" s="89"/>
      <c r="E3183" s="89"/>
    </row>
    <row r="3184" spans="1:5" x14ac:dyDescent="0.25">
      <c r="A3184" s="10"/>
      <c r="B3184" s="10"/>
      <c r="C3184" s="87"/>
      <c r="D3184" s="89"/>
      <c r="E3184" s="89"/>
    </row>
    <row r="3185" spans="1:5" x14ac:dyDescent="0.25">
      <c r="A3185" s="10"/>
      <c r="B3185" s="10"/>
      <c r="C3185" s="87"/>
      <c r="D3185" s="89"/>
      <c r="E3185" s="89"/>
    </row>
    <row r="3186" spans="1:5" x14ac:dyDescent="0.25">
      <c r="A3186" s="10"/>
      <c r="B3186" s="10"/>
      <c r="C3186" s="87"/>
      <c r="D3186" s="89"/>
      <c r="E3186" s="89"/>
    </row>
    <row r="3187" spans="1:5" x14ac:dyDescent="0.25">
      <c r="A3187" s="10"/>
      <c r="B3187" s="10"/>
      <c r="C3187" s="87"/>
      <c r="D3187" s="89"/>
      <c r="E3187" s="89"/>
    </row>
    <row r="3188" spans="1:5" x14ac:dyDescent="0.25">
      <c r="A3188" s="10"/>
      <c r="B3188" s="10"/>
      <c r="C3188" s="87"/>
      <c r="D3188" s="89"/>
      <c r="E3188" s="89"/>
    </row>
    <row r="3189" spans="1:5" x14ac:dyDescent="0.25">
      <c r="A3189" s="10"/>
      <c r="B3189" s="10"/>
      <c r="C3189" s="87"/>
      <c r="D3189" s="89"/>
      <c r="E3189" s="89"/>
    </row>
    <row r="3190" spans="1:5" x14ac:dyDescent="0.25">
      <c r="A3190" s="10"/>
      <c r="B3190" s="10"/>
      <c r="C3190" s="87"/>
      <c r="D3190" s="89"/>
      <c r="E3190" s="89"/>
    </row>
    <row r="3191" spans="1:5" x14ac:dyDescent="0.25">
      <c r="A3191" s="10"/>
      <c r="B3191" s="10"/>
      <c r="C3191" s="87"/>
      <c r="D3191" s="89"/>
      <c r="E3191" s="89"/>
    </row>
    <row r="3192" spans="1:5" x14ac:dyDescent="0.25">
      <c r="A3192" s="10"/>
      <c r="B3192" s="10"/>
      <c r="C3192" s="87"/>
      <c r="D3192" s="89"/>
      <c r="E3192" s="89"/>
    </row>
    <row r="3193" spans="1:5" x14ac:dyDescent="0.25">
      <c r="A3193" s="10"/>
      <c r="B3193" s="10"/>
      <c r="C3193" s="87"/>
      <c r="D3193" s="89"/>
      <c r="E3193" s="89"/>
    </row>
    <row r="3194" spans="1:5" x14ac:dyDescent="0.25">
      <c r="A3194" s="10"/>
      <c r="B3194" s="10"/>
      <c r="C3194" s="87"/>
      <c r="D3194" s="89"/>
      <c r="E3194" s="89"/>
    </row>
    <row r="3195" spans="1:5" x14ac:dyDescent="0.25">
      <c r="A3195" s="10"/>
      <c r="B3195" s="10"/>
      <c r="C3195" s="87"/>
      <c r="D3195" s="89"/>
      <c r="E3195" s="89"/>
    </row>
    <row r="3196" spans="1:5" x14ac:dyDescent="0.25">
      <c r="A3196" s="10"/>
      <c r="B3196" s="10"/>
      <c r="C3196" s="87"/>
      <c r="D3196" s="89"/>
      <c r="E3196" s="89"/>
    </row>
    <row r="3197" spans="1:5" x14ac:dyDescent="0.25">
      <c r="A3197" s="10"/>
      <c r="B3197" s="10"/>
      <c r="C3197" s="87"/>
      <c r="D3197" s="89"/>
      <c r="E3197" s="89"/>
    </row>
    <row r="3198" spans="1:5" x14ac:dyDescent="0.25">
      <c r="A3198" s="10"/>
      <c r="B3198" s="10"/>
      <c r="C3198" s="87"/>
      <c r="D3198" s="89"/>
      <c r="E3198" s="89"/>
    </row>
    <row r="3199" spans="1:5" x14ac:dyDescent="0.25">
      <c r="A3199" s="10"/>
      <c r="B3199" s="10"/>
      <c r="C3199" s="87"/>
      <c r="D3199" s="89"/>
      <c r="E3199" s="89"/>
    </row>
    <row r="3200" spans="1:5" x14ac:dyDescent="0.25">
      <c r="A3200" s="10"/>
      <c r="B3200" s="10"/>
      <c r="C3200" s="87"/>
      <c r="D3200" s="89"/>
      <c r="E3200" s="89"/>
    </row>
    <row r="3201" spans="1:5" x14ac:dyDescent="0.25">
      <c r="A3201" s="10"/>
      <c r="B3201" s="10"/>
      <c r="C3201" s="87"/>
      <c r="D3201" s="89"/>
      <c r="E3201" s="89"/>
    </row>
    <row r="3202" spans="1:5" x14ac:dyDescent="0.25">
      <c r="A3202" s="10"/>
      <c r="B3202" s="10"/>
      <c r="C3202" s="87"/>
      <c r="D3202" s="89"/>
      <c r="E3202" s="89"/>
    </row>
    <row r="3203" spans="1:5" x14ac:dyDescent="0.25">
      <c r="A3203" s="10"/>
      <c r="B3203" s="10"/>
      <c r="C3203" s="87"/>
      <c r="D3203" s="89"/>
      <c r="E3203" s="89"/>
    </row>
    <row r="3204" spans="1:5" x14ac:dyDescent="0.25">
      <c r="A3204" s="10"/>
      <c r="B3204" s="10"/>
      <c r="C3204" s="87"/>
      <c r="D3204" s="89"/>
      <c r="E3204" s="89"/>
    </row>
    <row r="3205" spans="1:5" x14ac:dyDescent="0.25">
      <c r="A3205" s="10"/>
      <c r="B3205" s="10"/>
      <c r="C3205" s="87"/>
      <c r="D3205" s="89"/>
      <c r="E3205" s="89"/>
    </row>
    <row r="3206" spans="1:5" x14ac:dyDescent="0.25">
      <c r="A3206" s="10"/>
      <c r="B3206" s="10"/>
      <c r="C3206" s="87"/>
      <c r="D3206" s="89"/>
      <c r="E3206" s="89"/>
    </row>
    <row r="3207" spans="1:5" x14ac:dyDescent="0.25">
      <c r="A3207" s="10"/>
      <c r="B3207" s="10"/>
      <c r="C3207" s="87"/>
      <c r="D3207" s="89"/>
      <c r="E3207" s="89"/>
    </row>
    <row r="3208" spans="1:5" x14ac:dyDescent="0.25">
      <c r="A3208" s="10"/>
      <c r="B3208" s="10"/>
      <c r="C3208" s="87"/>
      <c r="D3208" s="89"/>
      <c r="E3208" s="89"/>
    </row>
    <row r="3209" spans="1:5" x14ac:dyDescent="0.25">
      <c r="A3209" s="10"/>
      <c r="B3209" s="10"/>
      <c r="C3209" s="87"/>
      <c r="D3209" s="89"/>
      <c r="E3209" s="89"/>
    </row>
    <row r="3210" spans="1:5" x14ac:dyDescent="0.25">
      <c r="A3210" s="10"/>
      <c r="B3210" s="10"/>
      <c r="C3210" s="87"/>
      <c r="D3210" s="89"/>
      <c r="E3210" s="89"/>
    </row>
    <row r="3211" spans="1:5" x14ac:dyDescent="0.25">
      <c r="A3211" s="10"/>
      <c r="B3211" s="10"/>
      <c r="C3211" s="87"/>
      <c r="D3211" s="89"/>
      <c r="E3211" s="89"/>
    </row>
    <row r="3212" spans="1:5" x14ac:dyDescent="0.25">
      <c r="A3212" s="10"/>
      <c r="B3212" s="10"/>
      <c r="C3212" s="87"/>
      <c r="D3212" s="89"/>
      <c r="E3212" s="89"/>
    </row>
    <row r="3213" spans="1:5" x14ac:dyDescent="0.25">
      <c r="A3213" s="10"/>
      <c r="B3213" s="10"/>
      <c r="C3213" s="87"/>
      <c r="D3213" s="89"/>
      <c r="E3213" s="89"/>
    </row>
    <row r="3214" spans="1:5" x14ac:dyDescent="0.25">
      <c r="A3214" s="10"/>
      <c r="B3214" s="10"/>
      <c r="C3214" s="87"/>
      <c r="D3214" s="89"/>
      <c r="E3214" s="89"/>
    </row>
    <row r="3215" spans="1:5" x14ac:dyDescent="0.25">
      <c r="A3215" s="10"/>
      <c r="B3215" s="10"/>
      <c r="C3215" s="87"/>
      <c r="D3215" s="89"/>
      <c r="E3215" s="89"/>
    </row>
    <row r="3216" spans="1:5" x14ac:dyDescent="0.25">
      <c r="A3216" s="10"/>
      <c r="B3216" s="10"/>
      <c r="C3216" s="87"/>
      <c r="D3216" s="89"/>
      <c r="E3216" s="89"/>
    </row>
    <row r="3217" spans="1:5" x14ac:dyDescent="0.25">
      <c r="A3217" s="10"/>
      <c r="B3217" s="10"/>
      <c r="C3217" s="87"/>
      <c r="D3217" s="89"/>
      <c r="E3217" s="89"/>
    </row>
    <row r="3218" spans="1:5" x14ac:dyDescent="0.25">
      <c r="A3218" s="10"/>
      <c r="B3218" s="10"/>
      <c r="C3218" s="87"/>
      <c r="D3218" s="89"/>
      <c r="E3218" s="89"/>
    </row>
    <row r="3219" spans="1:5" x14ac:dyDescent="0.25">
      <c r="A3219" s="10"/>
      <c r="B3219" s="10"/>
      <c r="C3219" s="87"/>
      <c r="D3219" s="89"/>
      <c r="E3219" s="89"/>
    </row>
    <row r="3220" spans="1:5" x14ac:dyDescent="0.25">
      <c r="A3220" s="10"/>
      <c r="B3220" s="10"/>
      <c r="C3220" s="87"/>
      <c r="D3220" s="89"/>
      <c r="E3220" s="89"/>
    </row>
    <row r="3221" spans="1:5" x14ac:dyDescent="0.25">
      <c r="A3221" s="10"/>
      <c r="B3221" s="10"/>
      <c r="C3221" s="87"/>
      <c r="D3221" s="89"/>
      <c r="E3221" s="89"/>
    </row>
    <row r="3222" spans="1:5" x14ac:dyDescent="0.25">
      <c r="A3222" s="10"/>
      <c r="B3222" s="10"/>
      <c r="C3222" s="87"/>
      <c r="D3222" s="89"/>
      <c r="E3222" s="89"/>
    </row>
    <row r="3223" spans="1:5" x14ac:dyDescent="0.25">
      <c r="A3223" s="10"/>
      <c r="B3223" s="10"/>
      <c r="C3223" s="87"/>
      <c r="D3223" s="89"/>
      <c r="E3223" s="89"/>
    </row>
    <row r="3224" spans="1:5" x14ac:dyDescent="0.25">
      <c r="A3224" s="10"/>
      <c r="B3224" s="10"/>
      <c r="C3224" s="87"/>
      <c r="D3224" s="89"/>
      <c r="E3224" s="89"/>
    </row>
    <row r="3225" spans="1:5" x14ac:dyDescent="0.25">
      <c r="A3225" s="10"/>
      <c r="B3225" s="10"/>
      <c r="C3225" s="87"/>
      <c r="D3225" s="89"/>
      <c r="E3225" s="89"/>
    </row>
    <row r="3226" spans="1:5" x14ac:dyDescent="0.25">
      <c r="A3226" s="10"/>
      <c r="B3226" s="10"/>
      <c r="C3226" s="87"/>
      <c r="D3226" s="89"/>
      <c r="E3226" s="89"/>
    </row>
    <row r="3227" spans="1:5" x14ac:dyDescent="0.25">
      <c r="A3227" s="10"/>
      <c r="B3227" s="10"/>
      <c r="C3227" s="87"/>
      <c r="D3227" s="89"/>
      <c r="E3227" s="89"/>
    </row>
    <row r="3228" spans="1:5" x14ac:dyDescent="0.25">
      <c r="A3228" s="10"/>
      <c r="B3228" s="10"/>
      <c r="C3228" s="87"/>
      <c r="D3228" s="89"/>
      <c r="E3228" s="89"/>
    </row>
    <row r="3229" spans="1:5" x14ac:dyDescent="0.25">
      <c r="A3229" s="10"/>
      <c r="B3229" s="10"/>
      <c r="C3229" s="87"/>
      <c r="D3229" s="89"/>
      <c r="E3229" s="89"/>
    </row>
    <row r="3230" spans="1:5" x14ac:dyDescent="0.25">
      <c r="A3230" s="10"/>
      <c r="B3230" s="10"/>
      <c r="C3230" s="87"/>
      <c r="D3230" s="89"/>
      <c r="E3230" s="89"/>
    </row>
    <row r="3231" spans="1:5" x14ac:dyDescent="0.25">
      <c r="A3231" s="10"/>
      <c r="B3231" s="10"/>
      <c r="C3231" s="87"/>
      <c r="D3231" s="89"/>
      <c r="E3231" s="89"/>
    </row>
    <row r="3232" spans="1:5" x14ac:dyDescent="0.25">
      <c r="A3232" s="10"/>
      <c r="B3232" s="10"/>
      <c r="C3232" s="87"/>
      <c r="D3232" s="89"/>
      <c r="E3232" s="89"/>
    </row>
    <row r="3233" spans="1:5" x14ac:dyDescent="0.25">
      <c r="A3233" s="10"/>
      <c r="B3233" s="10"/>
      <c r="C3233" s="87"/>
      <c r="D3233" s="89"/>
      <c r="E3233" s="89"/>
    </row>
    <row r="3234" spans="1:5" x14ac:dyDescent="0.25">
      <c r="A3234" s="10"/>
      <c r="B3234" s="10"/>
      <c r="C3234" s="87"/>
      <c r="D3234" s="89"/>
      <c r="E3234" s="89"/>
    </row>
    <row r="3235" spans="1:5" x14ac:dyDescent="0.25">
      <c r="A3235" s="10"/>
      <c r="B3235" s="10"/>
      <c r="C3235" s="87"/>
      <c r="D3235" s="89"/>
      <c r="E3235" s="89"/>
    </row>
    <row r="3236" spans="1:5" x14ac:dyDescent="0.25">
      <c r="A3236" s="10"/>
      <c r="B3236" s="10"/>
      <c r="C3236" s="87"/>
      <c r="D3236" s="89"/>
      <c r="E3236" s="89"/>
    </row>
    <row r="3237" spans="1:5" x14ac:dyDescent="0.25">
      <c r="A3237" s="10"/>
      <c r="B3237" s="10"/>
      <c r="C3237" s="87"/>
      <c r="D3237" s="89"/>
      <c r="E3237" s="89"/>
    </row>
    <row r="3238" spans="1:5" x14ac:dyDescent="0.25">
      <c r="A3238" s="10"/>
      <c r="B3238" s="10"/>
      <c r="C3238" s="87"/>
      <c r="D3238" s="89"/>
      <c r="E3238" s="89"/>
    </row>
    <row r="3239" spans="1:5" x14ac:dyDescent="0.25">
      <c r="A3239" s="10"/>
      <c r="B3239" s="10"/>
      <c r="C3239" s="87"/>
      <c r="D3239" s="89"/>
      <c r="E3239" s="89"/>
    </row>
    <row r="3240" spans="1:5" x14ac:dyDescent="0.25">
      <c r="A3240" s="10"/>
      <c r="B3240" s="10"/>
      <c r="C3240" s="87"/>
      <c r="D3240" s="89"/>
      <c r="E3240" s="89"/>
    </row>
    <row r="3241" spans="1:5" x14ac:dyDescent="0.25">
      <c r="A3241" s="10"/>
      <c r="B3241" s="10"/>
      <c r="C3241" s="87"/>
      <c r="D3241" s="89"/>
      <c r="E3241" s="89"/>
    </row>
    <row r="3242" spans="1:5" x14ac:dyDescent="0.25">
      <c r="A3242" s="10"/>
      <c r="B3242" s="10"/>
      <c r="C3242" s="87"/>
      <c r="D3242" s="89"/>
      <c r="E3242" s="89"/>
    </row>
    <row r="3243" spans="1:5" x14ac:dyDescent="0.25">
      <c r="A3243" s="10"/>
      <c r="B3243" s="10"/>
      <c r="C3243" s="87"/>
      <c r="D3243" s="89"/>
      <c r="E3243" s="89"/>
    </row>
    <row r="3244" spans="1:5" x14ac:dyDescent="0.25">
      <c r="A3244" s="10"/>
      <c r="B3244" s="10"/>
      <c r="C3244" s="87"/>
      <c r="D3244" s="89"/>
      <c r="E3244" s="89"/>
    </row>
    <row r="3245" spans="1:5" x14ac:dyDescent="0.25">
      <c r="A3245" s="10"/>
      <c r="B3245" s="10"/>
      <c r="C3245" s="87"/>
      <c r="D3245" s="89"/>
      <c r="E3245" s="89"/>
    </row>
    <row r="3246" spans="1:5" x14ac:dyDescent="0.25">
      <c r="A3246" s="10"/>
      <c r="B3246" s="10"/>
      <c r="C3246" s="87"/>
      <c r="D3246" s="89"/>
      <c r="E3246" s="89"/>
    </row>
    <row r="3247" spans="1:5" x14ac:dyDescent="0.25">
      <c r="A3247" s="10"/>
      <c r="B3247" s="10"/>
      <c r="C3247" s="87"/>
      <c r="D3247" s="89"/>
      <c r="E3247" s="89"/>
    </row>
    <row r="3248" spans="1:5" x14ac:dyDescent="0.25">
      <c r="A3248" s="10"/>
      <c r="B3248" s="10"/>
      <c r="C3248" s="87"/>
      <c r="D3248" s="89"/>
      <c r="E3248" s="89"/>
    </row>
    <row r="3249" spans="1:5" x14ac:dyDescent="0.25">
      <c r="A3249" s="10"/>
      <c r="B3249" s="10"/>
      <c r="C3249" s="87"/>
      <c r="D3249" s="89"/>
      <c r="E3249" s="89"/>
    </row>
    <row r="3250" spans="1:5" x14ac:dyDescent="0.25">
      <c r="A3250" s="10"/>
      <c r="B3250" s="10"/>
      <c r="C3250" s="87"/>
      <c r="D3250" s="89"/>
      <c r="E3250" s="89"/>
    </row>
    <row r="3251" spans="1:5" x14ac:dyDescent="0.25">
      <c r="A3251" s="10"/>
      <c r="B3251" s="10"/>
      <c r="C3251" s="87"/>
      <c r="D3251" s="89"/>
      <c r="E3251" s="89"/>
    </row>
    <row r="3252" spans="1:5" x14ac:dyDescent="0.25">
      <c r="A3252" s="10"/>
      <c r="B3252" s="10"/>
      <c r="C3252" s="87"/>
      <c r="D3252" s="89"/>
      <c r="E3252" s="89"/>
    </row>
    <row r="3253" spans="1:5" x14ac:dyDescent="0.25">
      <c r="A3253" s="10"/>
      <c r="B3253" s="10"/>
      <c r="C3253" s="87"/>
      <c r="D3253" s="89"/>
      <c r="E3253" s="89"/>
    </row>
    <row r="3254" spans="1:5" x14ac:dyDescent="0.25">
      <c r="A3254" s="10"/>
      <c r="B3254" s="10"/>
      <c r="C3254" s="87"/>
      <c r="D3254" s="89"/>
      <c r="E3254" s="89"/>
    </row>
    <row r="3255" spans="1:5" x14ac:dyDescent="0.25">
      <c r="A3255" s="10"/>
      <c r="B3255" s="10"/>
      <c r="C3255" s="87"/>
      <c r="D3255" s="89"/>
      <c r="E3255" s="89"/>
    </row>
    <row r="3256" spans="1:5" x14ac:dyDescent="0.25">
      <c r="A3256" s="10"/>
      <c r="B3256" s="10"/>
      <c r="C3256" s="87"/>
      <c r="D3256" s="89"/>
      <c r="E3256" s="89"/>
    </row>
    <row r="3257" spans="1:5" x14ac:dyDescent="0.25">
      <c r="A3257" s="10"/>
      <c r="B3257" s="10"/>
      <c r="C3257" s="87"/>
      <c r="D3257" s="89"/>
      <c r="E3257" s="89"/>
    </row>
    <row r="3258" spans="1:5" x14ac:dyDescent="0.25">
      <c r="A3258" s="10"/>
      <c r="B3258" s="10"/>
      <c r="C3258" s="87"/>
      <c r="D3258" s="89"/>
      <c r="E3258" s="89"/>
    </row>
    <row r="3259" spans="1:5" x14ac:dyDescent="0.25">
      <c r="A3259" s="10"/>
      <c r="B3259" s="10"/>
      <c r="C3259" s="87"/>
      <c r="D3259" s="89"/>
      <c r="E3259" s="89"/>
    </row>
    <row r="3260" spans="1:5" x14ac:dyDescent="0.25">
      <c r="A3260" s="10"/>
      <c r="B3260" s="10"/>
      <c r="C3260" s="87"/>
      <c r="D3260" s="89"/>
      <c r="E3260" s="89"/>
    </row>
    <row r="3261" spans="1:5" x14ac:dyDescent="0.25">
      <c r="A3261" s="10"/>
      <c r="B3261" s="10"/>
      <c r="C3261" s="87"/>
      <c r="D3261" s="89"/>
      <c r="E3261" s="89"/>
    </row>
    <row r="3262" spans="1:5" x14ac:dyDescent="0.25">
      <c r="A3262" s="10"/>
      <c r="B3262" s="10"/>
      <c r="C3262" s="87"/>
      <c r="D3262" s="89"/>
      <c r="E3262" s="89"/>
    </row>
    <row r="3263" spans="1:5" x14ac:dyDescent="0.25">
      <c r="A3263" s="10"/>
      <c r="B3263" s="10"/>
      <c r="C3263" s="87"/>
      <c r="D3263" s="89"/>
      <c r="E3263" s="89"/>
    </row>
    <row r="3264" spans="1:5" x14ac:dyDescent="0.25">
      <c r="A3264" s="10"/>
      <c r="B3264" s="10"/>
      <c r="C3264" s="87"/>
      <c r="D3264" s="89"/>
      <c r="E3264" s="89"/>
    </row>
    <row r="3265" spans="1:5" x14ac:dyDescent="0.25">
      <c r="A3265" s="10"/>
      <c r="B3265" s="10"/>
      <c r="C3265" s="87"/>
      <c r="D3265" s="89"/>
      <c r="E3265" s="89"/>
    </row>
    <row r="3266" spans="1:5" x14ac:dyDescent="0.25">
      <c r="A3266" s="10"/>
      <c r="B3266" s="10"/>
      <c r="C3266" s="87"/>
      <c r="D3266" s="89"/>
      <c r="E3266" s="89"/>
    </row>
    <row r="3267" spans="1:5" x14ac:dyDescent="0.25">
      <c r="A3267" s="10"/>
      <c r="B3267" s="10"/>
      <c r="C3267" s="87"/>
      <c r="D3267" s="89"/>
      <c r="E3267" s="89"/>
    </row>
    <row r="3268" spans="1:5" x14ac:dyDescent="0.25">
      <c r="A3268" s="10"/>
      <c r="B3268" s="10"/>
      <c r="C3268" s="87"/>
      <c r="D3268" s="89"/>
      <c r="E3268" s="89"/>
    </row>
    <row r="3269" spans="1:5" x14ac:dyDescent="0.25">
      <c r="A3269" s="10"/>
      <c r="B3269" s="10"/>
      <c r="C3269" s="87"/>
      <c r="D3269" s="89"/>
      <c r="E3269" s="89"/>
    </row>
    <row r="3270" spans="1:5" x14ac:dyDescent="0.25">
      <c r="A3270" s="10"/>
      <c r="B3270" s="10"/>
      <c r="C3270" s="87"/>
      <c r="D3270" s="89"/>
      <c r="E3270" s="89"/>
    </row>
    <row r="3271" spans="1:5" x14ac:dyDescent="0.25">
      <c r="A3271" s="10"/>
      <c r="B3271" s="10"/>
      <c r="C3271" s="87"/>
      <c r="D3271" s="89"/>
      <c r="E3271" s="89"/>
    </row>
    <row r="3272" spans="1:5" x14ac:dyDescent="0.25">
      <c r="A3272" s="10"/>
      <c r="B3272" s="10"/>
      <c r="C3272" s="87"/>
      <c r="D3272" s="89"/>
      <c r="E3272" s="89"/>
    </row>
    <row r="3273" spans="1:5" x14ac:dyDescent="0.25">
      <c r="A3273" s="10"/>
      <c r="B3273" s="10"/>
      <c r="C3273" s="87"/>
      <c r="D3273" s="89"/>
      <c r="E3273" s="89"/>
    </row>
    <row r="3274" spans="1:5" x14ac:dyDescent="0.25">
      <c r="A3274" s="10"/>
      <c r="B3274" s="10"/>
      <c r="C3274" s="87"/>
      <c r="D3274" s="89"/>
      <c r="E3274" s="89"/>
    </row>
    <row r="3275" spans="1:5" x14ac:dyDescent="0.25">
      <c r="A3275" s="10"/>
      <c r="B3275" s="10"/>
      <c r="C3275" s="87"/>
      <c r="D3275" s="89"/>
      <c r="E3275" s="89"/>
    </row>
    <row r="3276" spans="1:5" x14ac:dyDescent="0.25">
      <c r="A3276" s="10"/>
      <c r="B3276" s="10"/>
      <c r="C3276" s="87"/>
      <c r="D3276" s="89"/>
      <c r="E3276" s="89"/>
    </row>
    <row r="3277" spans="1:5" x14ac:dyDescent="0.25">
      <c r="A3277" s="10"/>
      <c r="B3277" s="10"/>
      <c r="C3277" s="87"/>
      <c r="D3277" s="89"/>
      <c r="E3277" s="89"/>
    </row>
    <row r="3278" spans="1:5" x14ac:dyDescent="0.25">
      <c r="A3278" s="10"/>
      <c r="B3278" s="10"/>
      <c r="C3278" s="87"/>
      <c r="D3278" s="89"/>
      <c r="E3278" s="89"/>
    </row>
    <row r="3279" spans="1:5" x14ac:dyDescent="0.25">
      <c r="A3279" s="10"/>
      <c r="B3279" s="10"/>
      <c r="C3279" s="87"/>
      <c r="D3279" s="89"/>
      <c r="E3279" s="89"/>
    </row>
    <row r="3280" spans="1:5" x14ac:dyDescent="0.25">
      <c r="A3280" s="10"/>
      <c r="B3280" s="10"/>
      <c r="C3280" s="87"/>
      <c r="D3280" s="89"/>
      <c r="E3280" s="89"/>
    </row>
    <row r="3281" spans="1:5" x14ac:dyDescent="0.25">
      <c r="A3281" s="10"/>
      <c r="B3281" s="10"/>
      <c r="C3281" s="87"/>
      <c r="D3281" s="89"/>
      <c r="E3281" s="89"/>
    </row>
    <row r="3282" spans="1:5" x14ac:dyDescent="0.25">
      <c r="A3282" s="10"/>
      <c r="B3282" s="10"/>
      <c r="C3282" s="87"/>
      <c r="D3282" s="89"/>
      <c r="E3282" s="89"/>
    </row>
    <row r="3283" spans="1:5" x14ac:dyDescent="0.25">
      <c r="A3283" s="10"/>
      <c r="B3283" s="10"/>
      <c r="C3283" s="87"/>
      <c r="D3283" s="89"/>
      <c r="E3283" s="89"/>
    </row>
    <row r="3284" spans="1:5" x14ac:dyDescent="0.25">
      <c r="A3284" s="10"/>
      <c r="B3284" s="10"/>
      <c r="C3284" s="87"/>
      <c r="D3284" s="89"/>
      <c r="E3284" s="89"/>
    </row>
    <row r="3285" spans="1:5" x14ac:dyDescent="0.25">
      <c r="A3285" s="10"/>
      <c r="B3285" s="10"/>
      <c r="C3285" s="87"/>
      <c r="D3285" s="89"/>
      <c r="E3285" s="89"/>
    </row>
    <row r="3286" spans="1:5" x14ac:dyDescent="0.25">
      <c r="A3286" s="10"/>
      <c r="B3286" s="10"/>
      <c r="C3286" s="87"/>
      <c r="D3286" s="89"/>
      <c r="E3286" s="89"/>
    </row>
    <row r="3287" spans="1:5" x14ac:dyDescent="0.25">
      <c r="A3287" s="10"/>
      <c r="B3287" s="10"/>
      <c r="C3287" s="87"/>
      <c r="D3287" s="89"/>
      <c r="E3287" s="89"/>
    </row>
    <row r="3288" spans="1:5" x14ac:dyDescent="0.25">
      <c r="A3288" s="10"/>
      <c r="B3288" s="10"/>
      <c r="C3288" s="87"/>
      <c r="D3288" s="89"/>
      <c r="E3288" s="89"/>
    </row>
    <row r="3289" spans="1:5" x14ac:dyDescent="0.25">
      <c r="A3289" s="10"/>
      <c r="B3289" s="10"/>
      <c r="C3289" s="87"/>
      <c r="D3289" s="89"/>
      <c r="E3289" s="89"/>
    </row>
    <row r="3290" spans="1:5" x14ac:dyDescent="0.25">
      <c r="A3290" s="10"/>
      <c r="B3290" s="10"/>
      <c r="C3290" s="87"/>
      <c r="D3290" s="89"/>
      <c r="E3290" s="89"/>
    </row>
    <row r="3291" spans="1:5" x14ac:dyDescent="0.25">
      <c r="A3291" s="10"/>
      <c r="B3291" s="10"/>
      <c r="C3291" s="87"/>
      <c r="D3291" s="89"/>
      <c r="E3291" s="89"/>
    </row>
    <row r="3292" spans="1:5" x14ac:dyDescent="0.25">
      <c r="A3292" s="10"/>
      <c r="B3292" s="10"/>
      <c r="C3292" s="87"/>
      <c r="D3292" s="89"/>
      <c r="E3292" s="89"/>
    </row>
    <row r="3293" spans="1:5" x14ac:dyDescent="0.25">
      <c r="A3293" s="10"/>
      <c r="B3293" s="10"/>
      <c r="C3293" s="87"/>
      <c r="D3293" s="89"/>
      <c r="E3293" s="89"/>
    </row>
    <row r="3294" spans="1:5" x14ac:dyDescent="0.25">
      <c r="A3294" s="10"/>
      <c r="B3294" s="10"/>
      <c r="C3294" s="87"/>
      <c r="D3294" s="89"/>
      <c r="E3294" s="89"/>
    </row>
    <row r="3295" spans="1:5" x14ac:dyDescent="0.25">
      <c r="A3295" s="10"/>
      <c r="B3295" s="10"/>
      <c r="C3295" s="87"/>
      <c r="D3295" s="89"/>
      <c r="E3295" s="89"/>
    </row>
    <row r="3296" spans="1:5" x14ac:dyDescent="0.25">
      <c r="A3296" s="10"/>
      <c r="B3296" s="10"/>
      <c r="C3296" s="87"/>
      <c r="D3296" s="89"/>
      <c r="E3296" s="89"/>
    </row>
    <row r="3297" spans="1:5" x14ac:dyDescent="0.25">
      <c r="A3297" s="10"/>
      <c r="B3297" s="10"/>
      <c r="C3297" s="87"/>
      <c r="D3297" s="89"/>
      <c r="E3297" s="89"/>
    </row>
    <row r="3298" spans="1:5" x14ac:dyDescent="0.25">
      <c r="A3298" s="10"/>
      <c r="B3298" s="10"/>
      <c r="C3298" s="87"/>
      <c r="D3298" s="89"/>
      <c r="E3298" s="89"/>
    </row>
    <row r="3299" spans="1:5" x14ac:dyDescent="0.25">
      <c r="A3299" s="10"/>
      <c r="B3299" s="10"/>
      <c r="C3299" s="87"/>
      <c r="D3299" s="89"/>
      <c r="E3299" s="89"/>
    </row>
    <row r="3300" spans="1:5" x14ac:dyDescent="0.25">
      <c r="A3300" s="10"/>
      <c r="B3300" s="10"/>
      <c r="C3300" s="87"/>
      <c r="D3300" s="89"/>
      <c r="E3300" s="89"/>
    </row>
    <row r="3301" spans="1:5" x14ac:dyDescent="0.25">
      <c r="A3301" s="10"/>
      <c r="B3301" s="10"/>
      <c r="C3301" s="87"/>
      <c r="D3301" s="89"/>
      <c r="E3301" s="89"/>
    </row>
    <row r="3302" spans="1:5" x14ac:dyDescent="0.25">
      <c r="A3302" s="10"/>
      <c r="B3302" s="10"/>
      <c r="C3302" s="87"/>
      <c r="D3302" s="89"/>
      <c r="E3302" s="89"/>
    </row>
    <row r="3303" spans="1:5" x14ac:dyDescent="0.25">
      <c r="A3303" s="10"/>
      <c r="B3303" s="10"/>
      <c r="C3303" s="87"/>
      <c r="D3303" s="89"/>
      <c r="E3303" s="89"/>
    </row>
    <row r="3304" spans="1:5" x14ac:dyDescent="0.25">
      <c r="A3304" s="10"/>
      <c r="B3304" s="10"/>
      <c r="C3304" s="87"/>
      <c r="D3304" s="89"/>
      <c r="E3304" s="89"/>
    </row>
    <row r="3305" spans="1:5" x14ac:dyDescent="0.25">
      <c r="A3305" s="10"/>
      <c r="B3305" s="10"/>
      <c r="C3305" s="87"/>
      <c r="D3305" s="89"/>
      <c r="E3305" s="89"/>
    </row>
    <row r="3306" spans="1:5" x14ac:dyDescent="0.25">
      <c r="A3306" s="10"/>
      <c r="B3306" s="10"/>
      <c r="C3306" s="87"/>
      <c r="D3306" s="89"/>
      <c r="E3306" s="89"/>
    </row>
    <row r="3307" spans="1:5" x14ac:dyDescent="0.25">
      <c r="A3307" s="10"/>
      <c r="B3307" s="10"/>
      <c r="C3307" s="87"/>
      <c r="D3307" s="89"/>
      <c r="E3307" s="89"/>
    </row>
    <row r="3308" spans="1:5" x14ac:dyDescent="0.25">
      <c r="A3308" s="10"/>
      <c r="B3308" s="10"/>
      <c r="C3308" s="87"/>
      <c r="D3308" s="89"/>
      <c r="E3308" s="89"/>
    </row>
    <row r="3309" spans="1:5" x14ac:dyDescent="0.25">
      <c r="A3309" s="10"/>
      <c r="B3309" s="10"/>
      <c r="C3309" s="87"/>
      <c r="D3309" s="89"/>
      <c r="E3309" s="89"/>
    </row>
    <row r="3310" spans="1:5" x14ac:dyDescent="0.25">
      <c r="A3310" s="10"/>
      <c r="B3310" s="10"/>
      <c r="C3310" s="87"/>
      <c r="D3310" s="89"/>
      <c r="E3310" s="89"/>
    </row>
    <row r="3311" spans="1:5" x14ac:dyDescent="0.25">
      <c r="A3311" s="10"/>
      <c r="B3311" s="10"/>
      <c r="C3311" s="87"/>
      <c r="D3311" s="89"/>
      <c r="E3311" s="89"/>
    </row>
    <row r="3312" spans="1:5" x14ac:dyDescent="0.25">
      <c r="A3312" s="10"/>
      <c r="B3312" s="10"/>
      <c r="C3312" s="87"/>
      <c r="D3312" s="89"/>
      <c r="E3312" s="89"/>
    </row>
    <row r="3313" spans="1:5" x14ac:dyDescent="0.25">
      <c r="A3313" s="10"/>
      <c r="B3313" s="10"/>
      <c r="C3313" s="87"/>
      <c r="D3313" s="89"/>
      <c r="E3313" s="89"/>
    </row>
    <row r="3314" spans="1:5" x14ac:dyDescent="0.25">
      <c r="A3314" s="10"/>
      <c r="B3314" s="10"/>
      <c r="C3314" s="87"/>
      <c r="D3314" s="89"/>
      <c r="E3314" s="89"/>
    </row>
    <row r="3315" spans="1:5" x14ac:dyDescent="0.25">
      <c r="A3315" s="10"/>
      <c r="B3315" s="10"/>
      <c r="C3315" s="87"/>
      <c r="D3315" s="89"/>
      <c r="E3315" s="89"/>
    </row>
    <row r="3316" spans="1:5" x14ac:dyDescent="0.25">
      <c r="A3316" s="10"/>
      <c r="B3316" s="10"/>
      <c r="C3316" s="87"/>
      <c r="D3316" s="89"/>
      <c r="E3316" s="89"/>
    </row>
    <row r="3317" spans="1:5" x14ac:dyDescent="0.25">
      <c r="A3317" s="10"/>
      <c r="B3317" s="10"/>
      <c r="C3317" s="87"/>
      <c r="D3317" s="89"/>
      <c r="E3317" s="89"/>
    </row>
    <row r="3318" spans="1:5" x14ac:dyDescent="0.25">
      <c r="A3318" s="10"/>
      <c r="B3318" s="10"/>
      <c r="C3318" s="87"/>
      <c r="D3318" s="89"/>
      <c r="E3318" s="89"/>
    </row>
    <row r="3319" spans="1:5" x14ac:dyDescent="0.25">
      <c r="A3319" s="10"/>
      <c r="B3319" s="10"/>
      <c r="C3319" s="87"/>
      <c r="D3319" s="89"/>
      <c r="E3319" s="89"/>
    </row>
    <row r="3320" spans="1:5" x14ac:dyDescent="0.25">
      <c r="A3320" s="10"/>
      <c r="B3320" s="10"/>
      <c r="C3320" s="87"/>
      <c r="D3320" s="89"/>
      <c r="E3320" s="89"/>
    </row>
    <row r="3321" spans="1:5" x14ac:dyDescent="0.25">
      <c r="A3321" s="10"/>
      <c r="B3321" s="10"/>
      <c r="C3321" s="87"/>
      <c r="D3321" s="89"/>
      <c r="E3321" s="89"/>
    </row>
    <row r="3322" spans="1:5" x14ac:dyDescent="0.25">
      <c r="A3322" s="10"/>
      <c r="B3322" s="10"/>
      <c r="C3322" s="87"/>
      <c r="D3322" s="89"/>
      <c r="E3322" s="89"/>
    </row>
    <row r="3323" spans="1:5" x14ac:dyDescent="0.25">
      <c r="A3323" s="10"/>
      <c r="B3323" s="10"/>
      <c r="C3323" s="87"/>
      <c r="D3323" s="89"/>
      <c r="E3323" s="89"/>
    </row>
    <row r="3324" spans="1:5" x14ac:dyDescent="0.25">
      <c r="A3324" s="10"/>
      <c r="B3324" s="10"/>
      <c r="C3324" s="87"/>
      <c r="D3324" s="89"/>
      <c r="E3324" s="89"/>
    </row>
    <row r="3325" spans="1:5" x14ac:dyDescent="0.25">
      <c r="A3325" s="10"/>
      <c r="B3325" s="10"/>
      <c r="C3325" s="87"/>
      <c r="D3325" s="89"/>
      <c r="E3325" s="89"/>
    </row>
    <row r="3326" spans="1:5" x14ac:dyDescent="0.25">
      <c r="A3326" s="10"/>
      <c r="B3326" s="10"/>
      <c r="C3326" s="87"/>
      <c r="D3326" s="89"/>
      <c r="E3326" s="89"/>
    </row>
    <row r="3327" spans="1:5" x14ac:dyDescent="0.25">
      <c r="A3327" s="10"/>
      <c r="B3327" s="10"/>
      <c r="C3327" s="87"/>
      <c r="D3327" s="89"/>
      <c r="E3327" s="89"/>
    </row>
    <row r="3328" spans="1:5" x14ac:dyDescent="0.25">
      <c r="A3328" s="10"/>
      <c r="B3328" s="10"/>
      <c r="C3328" s="87"/>
      <c r="D3328" s="89"/>
      <c r="E3328" s="89"/>
    </row>
    <row r="3329" spans="1:5" x14ac:dyDescent="0.25">
      <c r="A3329" s="10"/>
      <c r="B3329" s="10"/>
      <c r="C3329" s="87"/>
      <c r="D3329" s="89"/>
      <c r="E3329" s="89"/>
    </row>
    <row r="3330" spans="1:5" x14ac:dyDescent="0.25">
      <c r="A3330" s="10"/>
      <c r="B3330" s="10"/>
      <c r="C3330" s="87"/>
      <c r="D3330" s="89"/>
      <c r="E3330" s="89"/>
    </row>
    <row r="3331" spans="1:5" x14ac:dyDescent="0.25">
      <c r="A3331" s="10"/>
      <c r="B3331" s="10"/>
      <c r="C3331" s="87"/>
      <c r="D3331" s="89"/>
      <c r="E3331" s="89"/>
    </row>
    <row r="3332" spans="1:5" x14ac:dyDescent="0.25">
      <c r="A3332" s="10"/>
      <c r="B3332" s="10"/>
      <c r="C3332" s="87"/>
      <c r="D3332" s="89"/>
      <c r="E3332" s="89"/>
    </row>
    <row r="3333" spans="1:5" x14ac:dyDescent="0.25">
      <c r="A3333" s="10"/>
      <c r="B3333" s="10"/>
      <c r="C3333" s="87"/>
      <c r="D3333" s="89"/>
      <c r="E3333" s="89"/>
    </row>
    <row r="3334" spans="1:5" x14ac:dyDescent="0.25">
      <c r="A3334" s="10"/>
      <c r="B3334" s="10"/>
      <c r="C3334" s="87"/>
      <c r="D3334" s="89"/>
      <c r="E3334" s="89"/>
    </row>
    <row r="3335" spans="1:5" x14ac:dyDescent="0.25">
      <c r="A3335" s="10"/>
      <c r="B3335" s="10"/>
      <c r="C3335" s="87"/>
      <c r="D3335" s="89"/>
      <c r="E3335" s="89"/>
    </row>
    <row r="3336" spans="1:5" x14ac:dyDescent="0.25">
      <c r="A3336" s="10"/>
      <c r="B3336" s="10"/>
      <c r="C3336" s="87"/>
      <c r="D3336" s="89"/>
      <c r="E3336" s="89"/>
    </row>
    <row r="3337" spans="1:5" x14ac:dyDescent="0.25">
      <c r="A3337" s="10"/>
      <c r="B3337" s="10"/>
      <c r="C3337" s="87"/>
      <c r="D3337" s="89"/>
      <c r="E3337" s="89"/>
    </row>
    <row r="3338" spans="1:5" x14ac:dyDescent="0.25">
      <c r="A3338" s="10"/>
      <c r="B3338" s="10"/>
      <c r="C3338" s="87"/>
      <c r="D3338" s="89"/>
      <c r="E3338" s="89"/>
    </row>
    <row r="3339" spans="1:5" x14ac:dyDescent="0.25">
      <c r="A3339" s="10"/>
      <c r="B3339" s="10"/>
      <c r="C3339" s="87"/>
      <c r="D3339" s="89"/>
      <c r="E3339" s="89"/>
    </row>
    <row r="3340" spans="1:5" x14ac:dyDescent="0.25">
      <c r="A3340" s="10"/>
      <c r="B3340" s="10"/>
      <c r="C3340" s="87"/>
      <c r="D3340" s="89"/>
      <c r="E3340" s="89"/>
    </row>
    <row r="3341" spans="1:5" x14ac:dyDescent="0.25">
      <c r="A3341" s="10"/>
      <c r="B3341" s="10"/>
      <c r="C3341" s="87"/>
      <c r="D3341" s="89"/>
      <c r="E3341" s="89"/>
    </row>
    <row r="3342" spans="1:5" x14ac:dyDescent="0.25">
      <c r="A3342" s="10"/>
      <c r="B3342" s="10"/>
      <c r="C3342" s="87"/>
      <c r="D3342" s="89"/>
      <c r="E3342" s="89"/>
    </row>
    <row r="3343" spans="1:5" x14ac:dyDescent="0.25">
      <c r="A3343" s="10"/>
      <c r="B3343" s="10"/>
      <c r="C3343" s="87"/>
      <c r="D3343" s="89"/>
      <c r="E3343" s="89"/>
    </row>
    <row r="3344" spans="1:5" x14ac:dyDescent="0.25">
      <c r="A3344" s="10"/>
      <c r="B3344" s="10"/>
      <c r="C3344" s="87"/>
      <c r="D3344" s="89"/>
      <c r="E3344" s="89"/>
    </row>
    <row r="3345" spans="1:5" x14ac:dyDescent="0.25">
      <c r="A3345" s="10"/>
      <c r="B3345" s="10"/>
      <c r="C3345" s="87"/>
      <c r="D3345" s="89"/>
      <c r="E3345" s="89"/>
    </row>
    <row r="3346" spans="1:5" x14ac:dyDescent="0.25">
      <c r="A3346" s="10"/>
      <c r="B3346" s="10"/>
      <c r="C3346" s="87"/>
      <c r="D3346" s="89"/>
      <c r="E3346" s="89"/>
    </row>
    <row r="3347" spans="1:5" x14ac:dyDescent="0.25">
      <c r="A3347" s="10"/>
      <c r="B3347" s="10"/>
      <c r="C3347" s="87"/>
      <c r="D3347" s="89"/>
      <c r="E3347" s="89"/>
    </row>
    <row r="3348" spans="1:5" x14ac:dyDescent="0.25">
      <c r="A3348" s="10"/>
      <c r="B3348" s="10"/>
      <c r="C3348" s="87"/>
      <c r="D3348" s="89"/>
      <c r="E3348" s="89"/>
    </row>
    <row r="3349" spans="1:5" x14ac:dyDescent="0.25">
      <c r="A3349" s="10"/>
      <c r="B3349" s="10"/>
      <c r="C3349" s="87"/>
      <c r="D3349" s="89"/>
      <c r="E3349" s="89"/>
    </row>
    <row r="3350" spans="1:5" x14ac:dyDescent="0.25">
      <c r="A3350" s="10"/>
      <c r="B3350" s="10"/>
      <c r="C3350" s="87"/>
      <c r="D3350" s="89"/>
      <c r="E3350" s="89"/>
    </row>
    <row r="3351" spans="1:5" x14ac:dyDescent="0.25">
      <c r="A3351" s="10"/>
      <c r="B3351" s="10"/>
      <c r="C3351" s="87"/>
      <c r="D3351" s="89"/>
      <c r="E3351" s="89"/>
    </row>
    <row r="3352" spans="1:5" x14ac:dyDescent="0.25">
      <c r="A3352" s="10"/>
      <c r="B3352" s="10"/>
      <c r="C3352" s="87"/>
      <c r="D3352" s="89"/>
      <c r="E3352" s="89"/>
    </row>
    <row r="3353" spans="1:5" x14ac:dyDescent="0.25">
      <c r="A3353" s="10"/>
      <c r="B3353" s="10"/>
      <c r="C3353" s="87"/>
      <c r="D3353" s="89"/>
      <c r="E3353" s="89"/>
    </row>
    <row r="3354" spans="1:5" x14ac:dyDescent="0.25">
      <c r="A3354" s="10"/>
      <c r="B3354" s="10"/>
      <c r="C3354" s="87"/>
      <c r="D3354" s="89"/>
      <c r="E3354" s="89"/>
    </row>
    <row r="3355" spans="1:5" x14ac:dyDescent="0.25">
      <c r="A3355" s="10"/>
      <c r="B3355" s="10"/>
      <c r="C3355" s="87"/>
      <c r="D3355" s="89"/>
      <c r="E3355" s="89"/>
    </row>
    <row r="3356" spans="1:5" x14ac:dyDescent="0.25">
      <c r="A3356" s="10"/>
      <c r="B3356" s="10"/>
      <c r="C3356" s="87"/>
      <c r="D3356" s="89"/>
      <c r="E3356" s="89"/>
    </row>
    <row r="3357" spans="1:5" x14ac:dyDescent="0.25">
      <c r="A3357" s="10"/>
      <c r="B3357" s="10"/>
      <c r="C3357" s="87"/>
      <c r="D3357" s="89"/>
      <c r="E3357" s="89"/>
    </row>
    <row r="3358" spans="1:5" x14ac:dyDescent="0.25">
      <c r="A3358" s="10"/>
      <c r="B3358" s="10"/>
      <c r="C3358" s="87"/>
      <c r="D3358" s="89"/>
      <c r="E3358" s="89"/>
    </row>
    <row r="3359" spans="1:5" x14ac:dyDescent="0.25">
      <c r="A3359" s="10"/>
      <c r="B3359" s="10"/>
      <c r="C3359" s="87"/>
      <c r="D3359" s="89"/>
      <c r="E3359" s="89"/>
    </row>
    <row r="3360" spans="1:5" x14ac:dyDescent="0.25">
      <c r="A3360" s="10"/>
      <c r="B3360" s="10"/>
      <c r="C3360" s="87"/>
      <c r="D3360" s="89"/>
      <c r="E3360" s="89"/>
    </row>
    <row r="3361" spans="1:5" x14ac:dyDescent="0.25">
      <c r="A3361" s="10"/>
      <c r="B3361" s="10"/>
      <c r="C3361" s="87"/>
      <c r="D3361" s="89"/>
      <c r="E3361" s="89"/>
    </row>
    <row r="3362" spans="1:5" x14ac:dyDescent="0.25">
      <c r="A3362" s="10"/>
      <c r="B3362" s="10"/>
      <c r="C3362" s="87"/>
      <c r="D3362" s="89"/>
      <c r="E3362" s="89"/>
    </row>
    <row r="3363" spans="1:5" x14ac:dyDescent="0.25">
      <c r="A3363" s="10"/>
      <c r="B3363" s="10"/>
      <c r="C3363" s="87"/>
      <c r="D3363" s="89"/>
      <c r="E3363" s="89"/>
    </row>
    <row r="3364" spans="1:5" x14ac:dyDescent="0.25">
      <c r="A3364" s="10"/>
      <c r="B3364" s="10"/>
      <c r="C3364" s="87"/>
      <c r="D3364" s="89"/>
      <c r="E3364" s="89"/>
    </row>
    <row r="3365" spans="1:5" x14ac:dyDescent="0.25">
      <c r="A3365" s="10"/>
      <c r="B3365" s="10"/>
      <c r="C3365" s="87"/>
      <c r="D3365" s="89"/>
      <c r="E3365" s="89"/>
    </row>
    <row r="3366" spans="1:5" x14ac:dyDescent="0.25">
      <c r="A3366" s="10"/>
      <c r="B3366" s="10"/>
      <c r="C3366" s="87"/>
      <c r="D3366" s="89"/>
      <c r="E3366" s="89"/>
    </row>
    <row r="3367" spans="1:5" x14ac:dyDescent="0.25">
      <c r="A3367" s="10"/>
      <c r="B3367" s="10"/>
      <c r="C3367" s="87"/>
      <c r="D3367" s="89"/>
      <c r="E3367" s="89"/>
    </row>
    <row r="3368" spans="1:5" x14ac:dyDescent="0.25">
      <c r="A3368" s="10"/>
      <c r="B3368" s="10"/>
      <c r="C3368" s="87"/>
      <c r="D3368" s="89"/>
      <c r="E3368" s="89"/>
    </row>
    <row r="3369" spans="1:5" x14ac:dyDescent="0.25">
      <c r="A3369" s="10"/>
      <c r="B3369" s="10"/>
      <c r="C3369" s="87"/>
      <c r="D3369" s="89"/>
      <c r="E3369" s="89"/>
    </row>
    <row r="3370" spans="1:5" x14ac:dyDescent="0.25">
      <c r="A3370" s="10"/>
      <c r="B3370" s="10"/>
      <c r="C3370" s="87"/>
      <c r="D3370" s="89"/>
      <c r="E3370" s="89"/>
    </row>
    <row r="3371" spans="1:5" x14ac:dyDescent="0.25">
      <c r="A3371" s="10"/>
      <c r="B3371" s="10"/>
      <c r="C3371" s="87"/>
      <c r="D3371" s="89"/>
      <c r="E3371" s="89"/>
    </row>
    <row r="3372" spans="1:5" x14ac:dyDescent="0.25">
      <c r="A3372" s="10"/>
      <c r="B3372" s="10"/>
      <c r="C3372" s="87"/>
      <c r="D3372" s="89"/>
      <c r="E3372" s="89"/>
    </row>
    <row r="3373" spans="1:5" x14ac:dyDescent="0.25">
      <c r="A3373" s="10"/>
      <c r="B3373" s="10"/>
      <c r="C3373" s="87"/>
      <c r="D3373" s="89"/>
      <c r="E3373" s="89"/>
    </row>
    <row r="3374" spans="1:5" x14ac:dyDescent="0.25">
      <c r="A3374" s="10"/>
      <c r="B3374" s="10"/>
      <c r="C3374" s="87"/>
      <c r="D3374" s="89"/>
      <c r="E3374" s="89"/>
    </row>
    <row r="3375" spans="1:5" x14ac:dyDescent="0.25">
      <c r="A3375" s="10"/>
      <c r="B3375" s="10"/>
      <c r="C3375" s="87"/>
      <c r="D3375" s="89"/>
      <c r="E3375" s="89"/>
    </row>
    <row r="3376" spans="1:5" x14ac:dyDescent="0.25">
      <c r="A3376" s="10"/>
      <c r="B3376" s="10"/>
      <c r="C3376" s="87"/>
      <c r="D3376" s="89"/>
      <c r="E3376" s="89"/>
    </row>
    <row r="3377" spans="1:5" x14ac:dyDescent="0.25">
      <c r="A3377" s="10"/>
      <c r="B3377" s="10"/>
      <c r="C3377" s="87"/>
      <c r="D3377" s="89"/>
      <c r="E3377" s="89"/>
    </row>
    <row r="3378" spans="1:5" x14ac:dyDescent="0.25">
      <c r="A3378" s="10"/>
      <c r="B3378" s="10"/>
      <c r="C3378" s="87"/>
      <c r="D3378" s="89"/>
      <c r="E3378" s="89"/>
    </row>
    <row r="3379" spans="1:5" x14ac:dyDescent="0.25">
      <c r="A3379" s="10"/>
      <c r="B3379" s="10"/>
      <c r="C3379" s="87"/>
      <c r="D3379" s="89"/>
      <c r="E3379" s="89"/>
    </row>
    <row r="3380" spans="1:5" x14ac:dyDescent="0.25">
      <c r="A3380" s="10"/>
      <c r="B3380" s="10"/>
      <c r="C3380" s="87"/>
      <c r="D3380" s="89"/>
      <c r="E3380" s="89"/>
    </row>
    <row r="3381" spans="1:5" x14ac:dyDescent="0.25">
      <c r="A3381" s="10"/>
      <c r="B3381" s="10"/>
      <c r="C3381" s="87"/>
      <c r="D3381" s="89"/>
      <c r="E3381" s="89"/>
    </row>
    <row r="3382" spans="1:5" x14ac:dyDescent="0.25">
      <c r="A3382" s="10"/>
      <c r="B3382" s="10"/>
      <c r="C3382" s="87"/>
      <c r="D3382" s="89"/>
      <c r="E3382" s="89"/>
    </row>
    <row r="3383" spans="1:5" x14ac:dyDescent="0.25">
      <c r="A3383" s="10"/>
      <c r="B3383" s="10"/>
      <c r="C3383" s="87"/>
      <c r="D3383" s="89"/>
      <c r="E3383" s="89"/>
    </row>
    <row r="3384" spans="1:5" x14ac:dyDescent="0.25">
      <c r="A3384" s="10"/>
      <c r="B3384" s="10"/>
      <c r="C3384" s="87"/>
      <c r="D3384" s="89"/>
      <c r="E3384" s="89"/>
    </row>
    <row r="3385" spans="1:5" x14ac:dyDescent="0.25">
      <c r="A3385" s="10"/>
      <c r="B3385" s="10"/>
      <c r="C3385" s="87"/>
      <c r="D3385" s="89"/>
      <c r="E3385" s="89"/>
    </row>
    <row r="3386" spans="1:5" x14ac:dyDescent="0.25">
      <c r="A3386" s="10"/>
      <c r="B3386" s="10"/>
      <c r="C3386" s="87"/>
      <c r="D3386" s="89"/>
      <c r="E3386" s="89"/>
    </row>
    <row r="3387" spans="1:5" x14ac:dyDescent="0.25">
      <c r="A3387" s="10"/>
      <c r="B3387" s="10"/>
      <c r="C3387" s="87"/>
      <c r="D3387" s="89"/>
      <c r="E3387" s="89"/>
    </row>
    <row r="3388" spans="1:5" x14ac:dyDescent="0.25">
      <c r="A3388" s="10"/>
      <c r="B3388" s="10"/>
      <c r="C3388" s="87"/>
      <c r="D3388" s="89"/>
      <c r="E3388" s="89"/>
    </row>
    <row r="3389" spans="1:5" x14ac:dyDescent="0.25">
      <c r="A3389" s="10"/>
      <c r="B3389" s="10"/>
      <c r="C3389" s="87"/>
      <c r="D3389" s="89"/>
      <c r="E3389" s="89"/>
    </row>
    <row r="3390" spans="1:5" x14ac:dyDescent="0.25">
      <c r="A3390" s="10"/>
      <c r="B3390" s="10"/>
      <c r="C3390" s="87"/>
      <c r="D3390" s="89"/>
      <c r="E3390" s="89"/>
    </row>
    <row r="3391" spans="1:5" x14ac:dyDescent="0.25">
      <c r="A3391" s="10"/>
      <c r="B3391" s="10"/>
      <c r="C3391" s="87"/>
      <c r="D3391" s="89"/>
      <c r="E3391" s="89"/>
    </row>
    <row r="3392" spans="1:5" x14ac:dyDescent="0.25">
      <c r="A3392" s="10"/>
      <c r="B3392" s="10"/>
      <c r="C3392" s="87"/>
      <c r="D3392" s="89"/>
      <c r="E3392" s="89"/>
    </row>
    <row r="3393" spans="1:5" x14ac:dyDescent="0.25">
      <c r="A3393" s="10"/>
      <c r="B3393" s="10"/>
      <c r="C3393" s="87"/>
      <c r="D3393" s="89"/>
      <c r="E3393" s="89"/>
    </row>
    <row r="3394" spans="1:5" x14ac:dyDescent="0.25">
      <c r="A3394" s="10"/>
      <c r="B3394" s="10"/>
      <c r="C3394" s="87"/>
      <c r="D3394" s="89"/>
      <c r="E3394" s="89"/>
    </row>
    <row r="3395" spans="1:5" x14ac:dyDescent="0.25">
      <c r="A3395" s="10"/>
      <c r="B3395" s="10"/>
      <c r="C3395" s="87"/>
      <c r="D3395" s="89"/>
      <c r="E3395" s="89"/>
    </row>
    <row r="3396" spans="1:5" x14ac:dyDescent="0.25">
      <c r="A3396" s="10"/>
      <c r="B3396" s="10"/>
      <c r="C3396" s="87"/>
      <c r="D3396" s="89"/>
      <c r="E3396" s="89"/>
    </row>
    <row r="3397" spans="1:5" x14ac:dyDescent="0.25">
      <c r="A3397" s="10"/>
      <c r="B3397" s="10"/>
      <c r="C3397" s="87"/>
      <c r="D3397" s="89"/>
      <c r="E3397" s="89"/>
    </row>
    <row r="3398" spans="1:5" x14ac:dyDescent="0.25">
      <c r="A3398" s="10"/>
      <c r="B3398" s="10"/>
      <c r="C3398" s="87"/>
      <c r="D3398" s="89"/>
      <c r="E3398" s="89"/>
    </row>
    <row r="3399" spans="1:5" x14ac:dyDescent="0.25">
      <c r="A3399" s="10"/>
      <c r="B3399" s="10"/>
      <c r="C3399" s="87"/>
      <c r="D3399" s="89"/>
      <c r="E3399" s="89"/>
    </row>
    <row r="3400" spans="1:5" x14ac:dyDescent="0.25">
      <c r="A3400" s="10"/>
      <c r="B3400" s="10"/>
      <c r="C3400" s="87"/>
      <c r="D3400" s="89"/>
      <c r="E3400" s="89"/>
    </row>
    <row r="3401" spans="1:5" x14ac:dyDescent="0.25">
      <c r="A3401" s="10"/>
      <c r="B3401" s="10"/>
      <c r="C3401" s="87"/>
      <c r="D3401" s="89"/>
      <c r="E3401" s="89"/>
    </row>
    <row r="3402" spans="1:5" x14ac:dyDescent="0.25">
      <c r="A3402" s="10"/>
      <c r="B3402" s="10"/>
      <c r="C3402" s="87"/>
      <c r="D3402" s="89"/>
      <c r="E3402" s="89"/>
    </row>
    <row r="3403" spans="1:5" x14ac:dyDescent="0.25">
      <c r="A3403" s="10"/>
      <c r="B3403" s="10"/>
      <c r="C3403" s="87"/>
      <c r="D3403" s="89"/>
      <c r="E3403" s="89"/>
    </row>
    <row r="3404" spans="1:5" x14ac:dyDescent="0.25">
      <c r="A3404" s="10"/>
      <c r="B3404" s="10"/>
      <c r="C3404" s="87"/>
      <c r="D3404" s="89"/>
      <c r="E3404" s="89"/>
    </row>
    <row r="3405" spans="1:5" x14ac:dyDescent="0.25">
      <c r="A3405" s="10"/>
      <c r="B3405" s="10"/>
      <c r="C3405" s="87"/>
      <c r="D3405" s="89"/>
      <c r="E3405" s="89"/>
    </row>
    <row r="3406" spans="1:5" x14ac:dyDescent="0.25">
      <c r="A3406" s="10"/>
      <c r="B3406" s="10"/>
      <c r="C3406" s="87"/>
      <c r="D3406" s="89"/>
      <c r="E3406" s="89"/>
    </row>
    <row r="3407" spans="1:5" x14ac:dyDescent="0.25">
      <c r="A3407" s="10"/>
      <c r="B3407" s="10"/>
      <c r="C3407" s="87"/>
      <c r="D3407" s="89"/>
      <c r="E3407" s="89"/>
    </row>
    <row r="3408" spans="1:5" x14ac:dyDescent="0.25">
      <c r="A3408" s="10"/>
      <c r="B3408" s="10"/>
      <c r="C3408" s="87"/>
      <c r="D3408" s="89"/>
      <c r="E3408" s="89"/>
    </row>
    <row r="3409" spans="1:5" x14ac:dyDescent="0.25">
      <c r="A3409" s="10"/>
      <c r="B3409" s="10"/>
      <c r="C3409" s="87"/>
      <c r="D3409" s="89"/>
      <c r="E3409" s="89"/>
    </row>
    <row r="3410" spans="1:5" x14ac:dyDescent="0.25">
      <c r="A3410" s="10"/>
      <c r="B3410" s="10"/>
      <c r="C3410" s="87"/>
      <c r="D3410" s="89"/>
      <c r="E3410" s="89"/>
    </row>
    <row r="3411" spans="1:5" x14ac:dyDescent="0.25">
      <c r="A3411" s="10"/>
      <c r="B3411" s="10"/>
      <c r="C3411" s="87"/>
      <c r="D3411" s="89"/>
      <c r="E3411" s="89"/>
    </row>
    <row r="3412" spans="1:5" x14ac:dyDescent="0.25">
      <c r="A3412" s="10"/>
      <c r="B3412" s="10"/>
      <c r="C3412" s="87"/>
      <c r="D3412" s="89"/>
      <c r="E3412" s="89"/>
    </row>
    <row r="3413" spans="1:5" x14ac:dyDescent="0.25">
      <c r="A3413" s="10"/>
      <c r="B3413" s="10"/>
      <c r="C3413" s="87"/>
      <c r="D3413" s="89"/>
      <c r="E3413" s="89"/>
    </row>
    <row r="3414" spans="1:5" x14ac:dyDescent="0.25">
      <c r="A3414" s="10"/>
      <c r="B3414" s="10"/>
      <c r="C3414" s="87"/>
      <c r="D3414" s="89"/>
      <c r="E3414" s="89"/>
    </row>
    <row r="3415" spans="1:5" x14ac:dyDescent="0.25">
      <c r="A3415" s="10"/>
      <c r="B3415" s="10"/>
      <c r="C3415" s="87"/>
      <c r="D3415" s="89"/>
      <c r="E3415" s="89"/>
    </row>
    <row r="3416" spans="1:5" x14ac:dyDescent="0.25">
      <c r="A3416" s="10"/>
      <c r="B3416" s="10"/>
      <c r="C3416" s="87"/>
      <c r="D3416" s="89"/>
      <c r="E3416" s="89"/>
    </row>
    <row r="3417" spans="1:5" x14ac:dyDescent="0.25">
      <c r="A3417" s="10"/>
      <c r="B3417" s="10"/>
      <c r="C3417" s="87"/>
      <c r="D3417" s="89"/>
      <c r="E3417" s="89"/>
    </row>
    <row r="3418" spans="1:5" x14ac:dyDescent="0.25">
      <c r="A3418" s="10"/>
      <c r="B3418" s="10"/>
      <c r="C3418" s="87"/>
      <c r="D3418" s="89"/>
      <c r="E3418" s="89"/>
    </row>
    <row r="3419" spans="1:5" x14ac:dyDescent="0.25">
      <c r="A3419" s="10"/>
      <c r="B3419" s="10"/>
      <c r="C3419" s="87"/>
      <c r="D3419" s="89"/>
      <c r="E3419" s="89"/>
    </row>
    <row r="3420" spans="1:5" x14ac:dyDescent="0.25">
      <c r="A3420" s="10"/>
      <c r="B3420" s="10"/>
      <c r="C3420" s="87"/>
      <c r="D3420" s="89"/>
      <c r="E3420" s="89"/>
    </row>
    <row r="3421" spans="1:5" x14ac:dyDescent="0.25">
      <c r="A3421" s="10"/>
      <c r="B3421" s="10"/>
      <c r="C3421" s="87"/>
      <c r="D3421" s="89"/>
      <c r="E3421" s="89"/>
    </row>
    <row r="3422" spans="1:5" x14ac:dyDescent="0.25">
      <c r="A3422" s="10"/>
      <c r="B3422" s="10"/>
      <c r="C3422" s="87"/>
      <c r="D3422" s="89"/>
      <c r="E3422" s="89"/>
    </row>
    <row r="3423" spans="1:5" x14ac:dyDescent="0.25">
      <c r="A3423" s="10"/>
      <c r="B3423" s="10"/>
      <c r="C3423" s="87"/>
      <c r="D3423" s="89"/>
      <c r="E3423" s="89"/>
    </row>
    <row r="3424" spans="1:5" x14ac:dyDescent="0.25">
      <c r="A3424" s="10"/>
      <c r="B3424" s="10"/>
      <c r="C3424" s="87"/>
      <c r="D3424" s="89"/>
      <c r="E3424" s="89"/>
    </row>
    <row r="3425" spans="1:5" x14ac:dyDescent="0.25">
      <c r="A3425" s="10"/>
      <c r="B3425" s="10"/>
      <c r="C3425" s="87"/>
      <c r="D3425" s="89"/>
      <c r="E3425" s="89"/>
    </row>
    <row r="3426" spans="1:5" x14ac:dyDescent="0.25">
      <c r="A3426" s="10"/>
      <c r="B3426" s="10"/>
      <c r="C3426" s="87"/>
      <c r="D3426" s="89"/>
      <c r="E3426" s="89"/>
    </row>
    <row r="3427" spans="1:5" x14ac:dyDescent="0.25">
      <c r="A3427" s="10"/>
      <c r="B3427" s="10"/>
      <c r="C3427" s="87"/>
      <c r="D3427" s="89"/>
      <c r="E3427" s="89"/>
    </row>
    <row r="3428" spans="1:5" x14ac:dyDescent="0.25">
      <c r="A3428" s="10"/>
      <c r="B3428" s="10"/>
      <c r="C3428" s="87"/>
      <c r="D3428" s="89"/>
      <c r="E3428" s="89"/>
    </row>
    <row r="3429" spans="1:5" x14ac:dyDescent="0.25">
      <c r="A3429" s="10"/>
      <c r="B3429" s="10"/>
      <c r="C3429" s="87"/>
      <c r="D3429" s="89"/>
      <c r="E3429" s="89"/>
    </row>
    <row r="3430" spans="1:5" x14ac:dyDescent="0.25">
      <c r="A3430" s="10"/>
      <c r="B3430" s="10"/>
      <c r="C3430" s="87"/>
      <c r="D3430" s="89"/>
      <c r="E3430" s="89"/>
    </row>
    <row r="3431" spans="1:5" x14ac:dyDescent="0.25">
      <c r="A3431" s="10"/>
      <c r="B3431" s="10"/>
      <c r="C3431" s="87"/>
      <c r="D3431" s="89"/>
      <c r="E3431" s="89"/>
    </row>
    <row r="3432" spans="1:5" x14ac:dyDescent="0.25">
      <c r="A3432" s="10"/>
      <c r="B3432" s="10"/>
      <c r="C3432" s="87"/>
      <c r="D3432" s="89"/>
      <c r="E3432" s="89"/>
    </row>
    <row r="3433" spans="1:5" x14ac:dyDescent="0.25">
      <c r="A3433" s="10"/>
      <c r="B3433" s="10"/>
      <c r="C3433" s="87"/>
      <c r="D3433" s="89"/>
      <c r="E3433" s="89"/>
    </row>
    <row r="3434" spans="1:5" x14ac:dyDescent="0.25">
      <c r="A3434" s="10"/>
      <c r="B3434" s="10"/>
      <c r="C3434" s="87"/>
      <c r="D3434" s="89"/>
      <c r="E3434" s="89"/>
    </row>
    <row r="3435" spans="1:5" x14ac:dyDescent="0.25">
      <c r="A3435" s="10"/>
      <c r="B3435" s="10"/>
      <c r="C3435" s="87"/>
      <c r="D3435" s="89"/>
      <c r="E3435" s="89"/>
    </row>
    <row r="3436" spans="1:5" x14ac:dyDescent="0.25">
      <c r="A3436" s="10"/>
      <c r="B3436" s="10"/>
      <c r="C3436" s="87"/>
      <c r="D3436" s="89"/>
      <c r="E3436" s="89"/>
    </row>
    <row r="3437" spans="1:5" x14ac:dyDescent="0.25">
      <c r="A3437" s="10"/>
      <c r="B3437" s="10"/>
      <c r="C3437" s="87"/>
      <c r="D3437" s="89"/>
      <c r="E3437" s="89"/>
    </row>
    <row r="3438" spans="1:5" x14ac:dyDescent="0.25">
      <c r="A3438" s="10"/>
      <c r="B3438" s="10"/>
      <c r="C3438" s="87"/>
      <c r="D3438" s="89"/>
      <c r="E3438" s="89"/>
    </row>
    <row r="3439" spans="1:5" x14ac:dyDescent="0.25">
      <c r="A3439" s="10"/>
      <c r="B3439" s="10"/>
      <c r="C3439" s="87"/>
      <c r="D3439" s="89"/>
      <c r="E3439" s="89"/>
    </row>
    <row r="3440" spans="1:5" x14ac:dyDescent="0.25">
      <c r="A3440" s="10"/>
      <c r="B3440" s="10"/>
      <c r="C3440" s="87"/>
      <c r="D3440" s="89"/>
      <c r="E3440" s="89"/>
    </row>
    <row r="3441" spans="1:5" x14ac:dyDescent="0.25">
      <c r="A3441" s="10"/>
      <c r="B3441" s="10"/>
      <c r="C3441" s="87"/>
      <c r="D3441" s="89"/>
      <c r="E3441" s="89"/>
    </row>
    <row r="3442" spans="1:5" x14ac:dyDescent="0.25">
      <c r="A3442" s="10"/>
      <c r="B3442" s="10"/>
      <c r="C3442" s="87"/>
      <c r="D3442" s="89"/>
      <c r="E3442" s="89"/>
    </row>
    <row r="3443" spans="1:5" x14ac:dyDescent="0.25">
      <c r="A3443" s="10"/>
      <c r="B3443" s="10"/>
      <c r="C3443" s="87"/>
      <c r="D3443" s="89"/>
      <c r="E3443" s="89"/>
    </row>
    <row r="3444" spans="1:5" x14ac:dyDescent="0.25">
      <c r="A3444" s="10"/>
      <c r="B3444" s="10"/>
      <c r="C3444" s="87"/>
      <c r="D3444" s="89"/>
      <c r="E3444" s="89"/>
    </row>
    <row r="3445" spans="1:5" x14ac:dyDescent="0.25">
      <c r="A3445" s="10"/>
      <c r="B3445" s="10"/>
      <c r="C3445" s="87"/>
      <c r="D3445" s="89"/>
      <c r="E3445" s="89"/>
    </row>
    <row r="3446" spans="1:5" x14ac:dyDescent="0.25">
      <c r="A3446" s="10"/>
      <c r="B3446" s="10"/>
      <c r="C3446" s="87"/>
      <c r="D3446" s="89"/>
      <c r="E3446" s="89"/>
    </row>
    <row r="3447" spans="1:5" x14ac:dyDescent="0.25">
      <c r="A3447" s="10"/>
      <c r="B3447" s="10"/>
      <c r="C3447" s="87"/>
      <c r="D3447" s="89"/>
      <c r="E3447" s="89"/>
    </row>
    <row r="3448" spans="1:5" x14ac:dyDescent="0.25">
      <c r="A3448" s="10"/>
      <c r="B3448" s="10"/>
      <c r="C3448" s="87"/>
      <c r="D3448" s="89"/>
      <c r="E3448" s="89"/>
    </row>
    <row r="3449" spans="1:5" x14ac:dyDescent="0.25">
      <c r="A3449" s="10"/>
      <c r="B3449" s="10"/>
      <c r="C3449" s="87"/>
      <c r="D3449" s="89"/>
      <c r="E3449" s="89"/>
    </row>
    <row r="3450" spans="1:5" x14ac:dyDescent="0.25">
      <c r="A3450" s="10"/>
      <c r="B3450" s="10"/>
      <c r="C3450" s="87"/>
      <c r="D3450" s="89"/>
      <c r="E3450" s="89"/>
    </row>
    <row r="3451" spans="1:5" x14ac:dyDescent="0.25">
      <c r="A3451" s="10"/>
      <c r="B3451" s="10"/>
      <c r="C3451" s="87"/>
      <c r="D3451" s="89"/>
      <c r="E3451" s="89"/>
    </row>
    <row r="3452" spans="1:5" x14ac:dyDescent="0.25">
      <c r="A3452" s="10"/>
      <c r="B3452" s="10"/>
      <c r="C3452" s="87"/>
      <c r="D3452" s="89"/>
      <c r="E3452" s="89"/>
    </row>
    <row r="3453" spans="1:5" x14ac:dyDescent="0.25">
      <c r="A3453" s="10"/>
      <c r="B3453" s="10"/>
      <c r="C3453" s="87"/>
      <c r="D3453" s="89"/>
      <c r="E3453" s="89"/>
    </row>
    <row r="3454" spans="1:5" x14ac:dyDescent="0.25">
      <c r="A3454" s="10"/>
      <c r="B3454" s="10"/>
      <c r="C3454" s="87"/>
      <c r="D3454" s="89"/>
      <c r="E3454" s="89"/>
    </row>
    <row r="3455" spans="1:5" x14ac:dyDescent="0.25">
      <c r="A3455" s="10"/>
      <c r="B3455" s="10"/>
      <c r="C3455" s="87"/>
      <c r="D3455" s="89"/>
      <c r="E3455" s="89"/>
    </row>
    <row r="3456" spans="1:5" x14ac:dyDescent="0.25">
      <c r="A3456" s="10"/>
      <c r="B3456" s="10"/>
      <c r="C3456" s="87"/>
      <c r="D3456" s="89"/>
      <c r="E3456" s="89"/>
    </row>
    <row r="3457" spans="1:5" x14ac:dyDescent="0.25">
      <c r="A3457" s="10"/>
      <c r="B3457" s="10"/>
      <c r="C3457" s="87"/>
      <c r="D3457" s="89"/>
      <c r="E3457" s="89"/>
    </row>
    <row r="3458" spans="1:5" x14ac:dyDescent="0.25">
      <c r="A3458" s="10"/>
      <c r="B3458" s="10"/>
      <c r="C3458" s="87"/>
      <c r="D3458" s="89"/>
      <c r="E3458" s="89"/>
    </row>
    <row r="3459" spans="1:5" x14ac:dyDescent="0.25">
      <c r="A3459" s="10"/>
      <c r="B3459" s="10"/>
      <c r="C3459" s="87"/>
      <c r="D3459" s="89"/>
      <c r="E3459" s="89"/>
    </row>
    <row r="3460" spans="1:5" x14ac:dyDescent="0.25">
      <c r="A3460" s="10"/>
      <c r="B3460" s="10"/>
      <c r="C3460" s="87"/>
      <c r="D3460" s="89"/>
      <c r="E3460" s="89"/>
    </row>
    <row r="3461" spans="1:5" x14ac:dyDescent="0.25">
      <c r="A3461" s="10"/>
      <c r="B3461" s="10"/>
      <c r="C3461" s="87"/>
      <c r="D3461" s="89"/>
      <c r="E3461" s="89"/>
    </row>
    <row r="3462" spans="1:5" x14ac:dyDescent="0.25">
      <c r="A3462" s="10"/>
      <c r="B3462" s="10"/>
      <c r="C3462" s="87"/>
      <c r="D3462" s="89"/>
      <c r="E3462" s="89"/>
    </row>
    <row r="3463" spans="1:5" x14ac:dyDescent="0.25">
      <c r="A3463" s="10"/>
      <c r="B3463" s="10"/>
      <c r="C3463" s="87"/>
      <c r="D3463" s="89"/>
      <c r="E3463" s="89"/>
    </row>
    <row r="3464" spans="1:5" x14ac:dyDescent="0.25">
      <c r="A3464" s="10"/>
      <c r="B3464" s="10"/>
      <c r="C3464" s="87"/>
      <c r="D3464" s="89"/>
      <c r="E3464" s="89"/>
    </row>
    <row r="3465" spans="1:5" x14ac:dyDescent="0.25">
      <c r="A3465" s="10"/>
      <c r="B3465" s="10"/>
      <c r="C3465" s="87"/>
      <c r="D3465" s="89"/>
      <c r="E3465" s="89"/>
    </row>
    <row r="3466" spans="1:5" x14ac:dyDescent="0.25">
      <c r="A3466" s="10"/>
      <c r="B3466" s="10"/>
      <c r="C3466" s="87"/>
      <c r="D3466" s="89"/>
      <c r="E3466" s="89"/>
    </row>
    <row r="3467" spans="1:5" x14ac:dyDescent="0.25">
      <c r="A3467" s="10"/>
      <c r="B3467" s="10"/>
      <c r="C3467" s="87"/>
      <c r="D3467" s="89"/>
      <c r="E3467" s="89"/>
    </row>
    <row r="3468" spans="1:5" x14ac:dyDescent="0.25">
      <c r="A3468" s="10"/>
      <c r="B3468" s="10"/>
      <c r="C3468" s="87"/>
      <c r="D3468" s="89"/>
      <c r="E3468" s="89"/>
    </row>
    <row r="3469" spans="1:5" x14ac:dyDescent="0.25">
      <c r="A3469" s="10"/>
      <c r="B3469" s="10"/>
      <c r="C3469" s="87"/>
      <c r="D3469" s="89"/>
      <c r="E3469" s="89"/>
    </row>
    <row r="3470" spans="1:5" x14ac:dyDescent="0.25">
      <c r="A3470" s="10"/>
      <c r="B3470" s="10"/>
      <c r="C3470" s="87"/>
      <c r="D3470" s="89"/>
      <c r="E3470" s="89"/>
    </row>
    <row r="3471" spans="1:5" x14ac:dyDescent="0.25">
      <c r="A3471" s="10"/>
      <c r="B3471" s="10"/>
      <c r="C3471" s="87"/>
      <c r="D3471" s="89"/>
      <c r="E3471" s="89"/>
    </row>
    <row r="3472" spans="1:5" x14ac:dyDescent="0.25">
      <c r="A3472" s="10"/>
      <c r="B3472" s="10"/>
      <c r="C3472" s="87"/>
      <c r="D3472" s="89"/>
      <c r="E3472" s="89"/>
    </row>
    <row r="3473" spans="1:5" x14ac:dyDescent="0.25">
      <c r="A3473" s="10"/>
      <c r="B3473" s="10"/>
      <c r="C3473" s="87"/>
      <c r="D3473" s="89"/>
      <c r="E3473" s="89"/>
    </row>
    <row r="3474" spans="1:5" x14ac:dyDescent="0.25">
      <c r="A3474" s="10"/>
      <c r="B3474" s="10"/>
      <c r="C3474" s="87"/>
      <c r="D3474" s="89"/>
      <c r="E3474" s="89"/>
    </row>
    <row r="3475" spans="1:5" x14ac:dyDescent="0.25">
      <c r="A3475" s="10"/>
      <c r="B3475" s="10"/>
      <c r="C3475" s="87"/>
      <c r="D3475" s="89"/>
      <c r="E3475" s="89"/>
    </row>
    <row r="3476" spans="1:5" x14ac:dyDescent="0.25">
      <c r="A3476" s="10"/>
      <c r="B3476" s="10"/>
      <c r="C3476" s="87"/>
      <c r="D3476" s="89"/>
      <c r="E3476" s="89"/>
    </row>
    <row r="3477" spans="1:5" x14ac:dyDescent="0.25">
      <c r="A3477" s="10"/>
      <c r="B3477" s="10"/>
      <c r="C3477" s="87"/>
      <c r="D3477" s="89"/>
      <c r="E3477" s="89"/>
    </row>
    <row r="3478" spans="1:5" x14ac:dyDescent="0.25">
      <c r="A3478" s="10"/>
      <c r="B3478" s="10"/>
      <c r="C3478" s="87"/>
      <c r="D3478" s="89"/>
      <c r="E3478" s="89"/>
    </row>
    <row r="3479" spans="1:5" x14ac:dyDescent="0.25">
      <c r="A3479" s="10"/>
      <c r="B3479" s="10"/>
      <c r="C3479" s="87"/>
      <c r="D3479" s="89"/>
      <c r="E3479" s="89"/>
    </row>
    <row r="3480" spans="1:5" x14ac:dyDescent="0.25">
      <c r="A3480" s="10"/>
      <c r="B3480" s="10"/>
      <c r="C3480" s="87"/>
      <c r="D3480" s="89"/>
      <c r="E3480" s="89"/>
    </row>
    <row r="3481" spans="1:5" x14ac:dyDescent="0.25">
      <c r="A3481" s="10"/>
      <c r="B3481" s="10"/>
      <c r="C3481" s="87"/>
      <c r="D3481" s="89"/>
      <c r="E3481" s="89"/>
    </row>
    <row r="3482" spans="1:5" x14ac:dyDescent="0.25">
      <c r="A3482" s="10"/>
      <c r="B3482" s="10"/>
      <c r="C3482" s="87"/>
      <c r="D3482" s="89"/>
      <c r="E3482" s="89"/>
    </row>
    <row r="3483" spans="1:5" x14ac:dyDescent="0.25">
      <c r="A3483" s="10"/>
      <c r="B3483" s="10"/>
      <c r="C3483" s="87"/>
      <c r="D3483" s="89"/>
      <c r="E3483" s="89"/>
    </row>
    <row r="3484" spans="1:5" x14ac:dyDescent="0.25">
      <c r="A3484" s="10"/>
      <c r="B3484" s="10"/>
      <c r="C3484" s="87"/>
      <c r="D3484" s="89"/>
      <c r="E3484" s="89"/>
    </row>
    <row r="3485" spans="1:5" x14ac:dyDescent="0.25">
      <c r="A3485" s="10"/>
      <c r="B3485" s="10"/>
      <c r="C3485" s="87"/>
      <c r="D3485" s="89"/>
      <c r="E3485" s="89"/>
    </row>
    <row r="3486" spans="1:5" x14ac:dyDescent="0.25">
      <c r="A3486" s="10"/>
      <c r="B3486" s="10"/>
      <c r="C3486" s="87"/>
      <c r="D3486" s="89"/>
      <c r="E3486" s="89"/>
    </row>
    <row r="3487" spans="1:5" x14ac:dyDescent="0.25">
      <c r="A3487" s="10"/>
      <c r="B3487" s="10"/>
      <c r="C3487" s="87"/>
      <c r="D3487" s="89"/>
      <c r="E3487" s="89"/>
    </row>
    <row r="3488" spans="1:5" x14ac:dyDescent="0.25">
      <c r="A3488" s="10"/>
      <c r="B3488" s="10"/>
      <c r="C3488" s="87"/>
      <c r="D3488" s="89"/>
      <c r="E3488" s="89"/>
    </row>
    <row r="3489" spans="1:5" x14ac:dyDescent="0.25">
      <c r="A3489" s="10"/>
      <c r="B3489" s="10"/>
      <c r="C3489" s="87"/>
      <c r="D3489" s="89"/>
      <c r="E3489" s="89"/>
    </row>
    <row r="3490" spans="1:5" x14ac:dyDescent="0.25">
      <c r="A3490" s="10"/>
      <c r="B3490" s="10"/>
      <c r="C3490" s="87"/>
      <c r="D3490" s="89"/>
      <c r="E3490" s="89"/>
    </row>
    <row r="3491" spans="1:5" x14ac:dyDescent="0.25">
      <c r="A3491" s="10"/>
      <c r="B3491" s="10"/>
      <c r="C3491" s="87"/>
      <c r="D3491" s="89"/>
      <c r="E3491" s="89"/>
    </row>
    <row r="3492" spans="1:5" x14ac:dyDescent="0.25">
      <c r="A3492" s="10"/>
      <c r="B3492" s="10"/>
      <c r="C3492" s="87"/>
      <c r="D3492" s="89"/>
      <c r="E3492" s="89"/>
    </row>
    <row r="3493" spans="1:5" x14ac:dyDescent="0.25">
      <c r="A3493" s="10"/>
      <c r="B3493" s="10"/>
      <c r="C3493" s="87"/>
      <c r="D3493" s="89"/>
      <c r="E3493" s="89"/>
    </row>
    <row r="3494" spans="1:5" x14ac:dyDescent="0.25">
      <c r="A3494" s="10"/>
      <c r="B3494" s="10"/>
      <c r="C3494" s="87"/>
      <c r="D3494" s="89"/>
      <c r="E3494" s="89"/>
    </row>
    <row r="3495" spans="1:5" x14ac:dyDescent="0.25">
      <c r="A3495" s="10"/>
      <c r="B3495" s="10"/>
      <c r="C3495" s="87"/>
      <c r="D3495" s="89"/>
      <c r="E3495" s="89"/>
    </row>
    <row r="3496" spans="1:5" x14ac:dyDescent="0.25">
      <c r="A3496" s="10"/>
      <c r="B3496" s="10"/>
      <c r="C3496" s="87"/>
      <c r="D3496" s="89"/>
      <c r="E3496" s="89"/>
    </row>
    <row r="3497" spans="1:5" x14ac:dyDescent="0.25">
      <c r="A3497" s="10"/>
      <c r="B3497" s="10"/>
      <c r="C3497" s="87"/>
      <c r="D3497" s="89"/>
      <c r="E3497" s="89"/>
    </row>
    <row r="3498" spans="1:5" x14ac:dyDescent="0.25">
      <c r="A3498" s="10"/>
      <c r="B3498" s="10"/>
      <c r="C3498" s="87"/>
      <c r="D3498" s="89"/>
      <c r="E3498" s="89"/>
    </row>
    <row r="3499" spans="1:5" x14ac:dyDescent="0.25">
      <c r="A3499" s="10"/>
      <c r="B3499" s="10"/>
      <c r="C3499" s="87"/>
      <c r="D3499" s="89"/>
      <c r="E3499" s="89"/>
    </row>
    <row r="3500" spans="1:5" x14ac:dyDescent="0.25">
      <c r="A3500" s="10"/>
      <c r="B3500" s="10"/>
      <c r="C3500" s="87"/>
      <c r="D3500" s="89"/>
      <c r="E3500" s="89"/>
    </row>
    <row r="3501" spans="1:5" x14ac:dyDescent="0.25">
      <c r="A3501" s="10"/>
      <c r="B3501" s="10"/>
      <c r="C3501" s="87"/>
      <c r="D3501" s="89"/>
      <c r="E3501" s="89"/>
    </row>
    <row r="3502" spans="1:5" x14ac:dyDescent="0.25">
      <c r="A3502" s="10"/>
      <c r="B3502" s="10"/>
      <c r="C3502" s="87"/>
      <c r="D3502" s="89"/>
      <c r="E3502" s="89"/>
    </row>
    <row r="3503" spans="1:5" x14ac:dyDescent="0.25">
      <c r="A3503" s="10"/>
      <c r="B3503" s="10"/>
      <c r="C3503" s="87"/>
      <c r="D3503" s="89"/>
      <c r="E3503" s="89"/>
    </row>
    <row r="3504" spans="1:5" x14ac:dyDescent="0.25">
      <c r="A3504" s="10"/>
      <c r="B3504" s="10"/>
      <c r="C3504" s="87"/>
      <c r="D3504" s="89"/>
      <c r="E3504" s="89"/>
    </row>
    <row r="3505" spans="1:5" x14ac:dyDescent="0.25">
      <c r="A3505" s="10"/>
      <c r="B3505" s="10"/>
      <c r="C3505" s="87"/>
      <c r="D3505" s="89"/>
      <c r="E3505" s="89"/>
    </row>
    <row r="3506" spans="1:5" x14ac:dyDescent="0.25">
      <c r="A3506" s="10"/>
      <c r="B3506" s="10"/>
      <c r="C3506" s="87"/>
      <c r="D3506" s="89"/>
      <c r="E3506" s="89"/>
    </row>
    <row r="3507" spans="1:5" x14ac:dyDescent="0.25">
      <c r="A3507" s="10"/>
      <c r="B3507" s="10"/>
      <c r="C3507" s="87"/>
      <c r="D3507" s="89"/>
      <c r="E3507" s="89"/>
    </row>
    <row r="3508" spans="1:5" x14ac:dyDescent="0.25">
      <c r="A3508" s="10"/>
      <c r="B3508" s="10"/>
      <c r="C3508" s="87"/>
      <c r="D3508" s="89"/>
      <c r="E3508" s="89"/>
    </row>
    <row r="3509" spans="1:5" x14ac:dyDescent="0.25">
      <c r="A3509" s="10"/>
      <c r="B3509" s="10"/>
      <c r="C3509" s="87"/>
      <c r="D3509" s="89"/>
      <c r="E3509" s="89"/>
    </row>
    <row r="3510" spans="1:5" x14ac:dyDescent="0.25">
      <c r="A3510" s="10"/>
      <c r="B3510" s="10"/>
      <c r="C3510" s="87"/>
      <c r="D3510" s="89"/>
      <c r="E3510" s="89"/>
    </row>
    <row r="3511" spans="1:5" x14ac:dyDescent="0.25">
      <c r="A3511" s="10"/>
      <c r="B3511" s="10"/>
      <c r="C3511" s="87"/>
      <c r="D3511" s="89"/>
      <c r="E3511" s="89"/>
    </row>
    <row r="3512" spans="1:5" x14ac:dyDescent="0.25">
      <c r="A3512" s="10"/>
      <c r="B3512" s="10"/>
      <c r="C3512" s="87"/>
      <c r="D3512" s="89"/>
      <c r="E3512" s="89"/>
    </row>
    <row r="3513" spans="1:5" x14ac:dyDescent="0.25">
      <c r="A3513" s="10"/>
      <c r="B3513" s="10"/>
      <c r="C3513" s="87"/>
      <c r="D3513" s="89"/>
      <c r="E3513" s="89"/>
    </row>
    <row r="3514" spans="1:5" x14ac:dyDescent="0.25">
      <c r="A3514" s="10"/>
      <c r="B3514" s="10"/>
      <c r="C3514" s="87"/>
      <c r="D3514" s="89"/>
      <c r="E3514" s="89"/>
    </row>
    <row r="3515" spans="1:5" x14ac:dyDescent="0.25">
      <c r="A3515" s="10"/>
      <c r="B3515" s="10"/>
      <c r="C3515" s="87"/>
      <c r="D3515" s="89"/>
      <c r="E3515" s="89"/>
    </row>
    <row r="3516" spans="1:5" x14ac:dyDescent="0.25">
      <c r="A3516" s="10"/>
      <c r="B3516" s="10"/>
      <c r="C3516" s="87"/>
      <c r="D3516" s="89"/>
      <c r="E3516" s="89"/>
    </row>
    <row r="3517" spans="1:5" x14ac:dyDescent="0.25">
      <c r="A3517" s="10"/>
      <c r="B3517" s="10"/>
      <c r="C3517" s="87"/>
      <c r="D3517" s="89"/>
      <c r="E3517" s="89"/>
    </row>
    <row r="3518" spans="1:5" x14ac:dyDescent="0.25">
      <c r="A3518" s="10"/>
      <c r="B3518" s="10"/>
      <c r="C3518" s="87"/>
      <c r="D3518" s="89"/>
      <c r="E3518" s="89"/>
    </row>
    <row r="3519" spans="1:5" x14ac:dyDescent="0.25">
      <c r="A3519" s="10"/>
      <c r="B3519" s="10"/>
      <c r="C3519" s="87"/>
      <c r="D3519" s="89"/>
      <c r="E3519" s="89"/>
    </row>
    <row r="3520" spans="1:5" x14ac:dyDescent="0.25">
      <c r="A3520" s="10"/>
      <c r="B3520" s="10"/>
      <c r="C3520" s="87"/>
      <c r="D3520" s="89"/>
      <c r="E3520" s="89"/>
    </row>
    <row r="3521" spans="1:5" x14ac:dyDescent="0.25">
      <c r="A3521" s="10"/>
      <c r="B3521" s="10"/>
      <c r="C3521" s="87"/>
      <c r="D3521" s="89"/>
      <c r="E3521" s="89"/>
    </row>
    <row r="3522" spans="1:5" x14ac:dyDescent="0.25">
      <c r="A3522" s="10"/>
      <c r="B3522" s="10"/>
      <c r="C3522" s="87"/>
      <c r="D3522" s="89"/>
      <c r="E3522" s="89"/>
    </row>
    <row r="3523" spans="1:5" x14ac:dyDescent="0.25">
      <c r="A3523" s="10"/>
      <c r="B3523" s="10"/>
      <c r="C3523" s="87"/>
      <c r="D3523" s="89"/>
      <c r="E3523" s="89"/>
    </row>
    <row r="3524" spans="1:5" x14ac:dyDescent="0.25">
      <c r="A3524" s="10"/>
      <c r="B3524" s="10"/>
      <c r="C3524" s="87"/>
      <c r="D3524" s="89"/>
      <c r="E3524" s="89"/>
    </row>
    <row r="3525" spans="1:5" x14ac:dyDescent="0.25">
      <c r="A3525" s="10"/>
      <c r="B3525" s="10"/>
      <c r="C3525" s="87"/>
      <c r="D3525" s="89"/>
      <c r="E3525" s="89"/>
    </row>
    <row r="3526" spans="1:5" x14ac:dyDescent="0.25">
      <c r="A3526" s="10"/>
      <c r="B3526" s="10"/>
      <c r="C3526" s="87"/>
      <c r="D3526" s="89"/>
      <c r="E3526" s="89"/>
    </row>
    <row r="3527" spans="1:5" x14ac:dyDescent="0.25">
      <c r="A3527" s="10"/>
      <c r="B3527" s="10"/>
      <c r="C3527" s="87"/>
      <c r="D3527" s="89"/>
      <c r="E3527" s="89"/>
    </row>
    <row r="3528" spans="1:5" x14ac:dyDescent="0.25">
      <c r="A3528" s="10"/>
      <c r="B3528" s="10"/>
      <c r="C3528" s="87"/>
      <c r="D3528" s="89"/>
      <c r="E3528" s="89"/>
    </row>
    <row r="3529" spans="1:5" x14ac:dyDescent="0.25">
      <c r="A3529" s="10"/>
      <c r="B3529" s="10"/>
      <c r="C3529" s="87"/>
      <c r="D3529" s="89"/>
      <c r="E3529" s="89"/>
    </row>
    <row r="3530" spans="1:5" x14ac:dyDescent="0.25">
      <c r="A3530" s="10"/>
      <c r="B3530" s="10"/>
      <c r="C3530" s="87"/>
      <c r="D3530" s="89"/>
      <c r="E3530" s="89"/>
    </row>
    <row r="3531" spans="1:5" x14ac:dyDescent="0.25">
      <c r="A3531" s="10"/>
      <c r="B3531" s="10"/>
      <c r="C3531" s="87"/>
      <c r="D3531" s="89"/>
      <c r="E3531" s="89"/>
    </row>
    <row r="3532" spans="1:5" x14ac:dyDescent="0.25">
      <c r="A3532" s="10"/>
      <c r="B3532" s="10"/>
      <c r="C3532" s="87"/>
      <c r="D3532" s="89"/>
      <c r="E3532" s="89"/>
    </row>
    <row r="3533" spans="1:5" x14ac:dyDescent="0.25">
      <c r="A3533" s="10"/>
      <c r="B3533" s="10"/>
      <c r="C3533" s="87"/>
      <c r="D3533" s="89"/>
      <c r="E3533" s="89"/>
    </row>
    <row r="3534" spans="1:5" x14ac:dyDescent="0.25">
      <c r="A3534" s="10"/>
      <c r="B3534" s="10"/>
      <c r="C3534" s="87"/>
      <c r="D3534" s="89"/>
      <c r="E3534" s="89"/>
    </row>
    <row r="3535" spans="1:5" x14ac:dyDescent="0.25">
      <c r="A3535" s="10"/>
      <c r="B3535" s="10"/>
      <c r="C3535" s="87"/>
      <c r="D3535" s="89"/>
      <c r="E3535" s="89"/>
    </row>
    <row r="3536" spans="1:5" x14ac:dyDescent="0.25">
      <c r="A3536" s="10"/>
      <c r="B3536" s="10"/>
      <c r="C3536" s="87"/>
      <c r="D3536" s="89"/>
      <c r="E3536" s="89"/>
    </row>
    <row r="3537" spans="1:5" x14ac:dyDescent="0.25">
      <c r="A3537" s="10"/>
      <c r="B3537" s="10"/>
      <c r="C3537" s="87"/>
      <c r="D3537" s="89"/>
      <c r="E3537" s="89"/>
    </row>
    <row r="3538" spans="1:5" x14ac:dyDescent="0.25">
      <c r="A3538" s="10"/>
      <c r="B3538" s="10"/>
      <c r="C3538" s="87"/>
      <c r="D3538" s="89"/>
      <c r="E3538" s="89"/>
    </row>
    <row r="3539" spans="1:5" x14ac:dyDescent="0.25">
      <c r="A3539" s="10"/>
      <c r="B3539" s="10"/>
      <c r="C3539" s="87"/>
      <c r="D3539" s="89"/>
      <c r="E3539" s="89"/>
    </row>
    <row r="3540" spans="1:5" x14ac:dyDescent="0.25">
      <c r="A3540" s="10"/>
      <c r="B3540" s="10"/>
      <c r="C3540" s="87"/>
      <c r="D3540" s="89"/>
      <c r="E3540" s="89"/>
    </row>
    <row r="3541" spans="1:5" x14ac:dyDescent="0.25">
      <c r="A3541" s="10"/>
      <c r="B3541" s="10"/>
      <c r="C3541" s="87"/>
      <c r="D3541" s="89"/>
      <c r="E3541" s="89"/>
    </row>
    <row r="3542" spans="1:5" x14ac:dyDescent="0.25">
      <c r="A3542" s="10"/>
      <c r="B3542" s="10"/>
      <c r="C3542" s="87"/>
      <c r="D3542" s="89"/>
      <c r="E3542" s="89"/>
    </row>
    <row r="3543" spans="1:5" x14ac:dyDescent="0.25">
      <c r="A3543" s="10"/>
      <c r="B3543" s="10"/>
      <c r="C3543" s="87"/>
      <c r="D3543" s="89"/>
      <c r="E3543" s="89"/>
    </row>
    <row r="3544" spans="1:5" x14ac:dyDescent="0.25">
      <c r="A3544" s="10"/>
      <c r="B3544" s="10"/>
      <c r="C3544" s="87"/>
      <c r="D3544" s="89"/>
      <c r="E3544" s="89"/>
    </row>
    <row r="3545" spans="1:5" x14ac:dyDescent="0.25">
      <c r="A3545" s="10"/>
      <c r="B3545" s="10"/>
      <c r="C3545" s="87"/>
      <c r="D3545" s="89"/>
      <c r="E3545" s="89"/>
    </row>
    <row r="3546" spans="1:5" x14ac:dyDescent="0.25">
      <c r="A3546" s="10"/>
      <c r="B3546" s="10"/>
      <c r="C3546" s="87"/>
      <c r="D3546" s="89"/>
      <c r="E3546" s="89"/>
    </row>
    <row r="3547" spans="1:5" x14ac:dyDescent="0.25">
      <c r="A3547" s="10"/>
      <c r="B3547" s="10"/>
      <c r="C3547" s="87"/>
      <c r="D3547" s="89"/>
      <c r="E3547" s="89"/>
    </row>
    <row r="3548" spans="1:5" x14ac:dyDescent="0.25">
      <c r="A3548" s="10"/>
      <c r="B3548" s="10"/>
      <c r="C3548" s="87"/>
      <c r="D3548" s="89"/>
      <c r="E3548" s="89"/>
    </row>
    <row r="3549" spans="1:5" x14ac:dyDescent="0.25">
      <c r="A3549" s="10"/>
      <c r="B3549" s="10"/>
      <c r="C3549" s="87"/>
      <c r="D3549" s="89"/>
      <c r="E3549" s="89"/>
    </row>
    <row r="3550" spans="1:5" x14ac:dyDescent="0.25">
      <c r="A3550" s="10"/>
      <c r="B3550" s="10"/>
      <c r="C3550" s="87"/>
      <c r="D3550" s="89"/>
      <c r="E3550" s="89"/>
    </row>
    <row r="3551" spans="1:5" x14ac:dyDescent="0.25">
      <c r="A3551" s="10"/>
      <c r="B3551" s="10"/>
      <c r="C3551" s="87"/>
      <c r="D3551" s="89"/>
      <c r="E3551" s="89"/>
    </row>
    <row r="3552" spans="1:5" x14ac:dyDescent="0.25">
      <c r="A3552" s="10"/>
      <c r="B3552" s="10"/>
      <c r="C3552" s="87"/>
      <c r="D3552" s="89"/>
      <c r="E3552" s="89"/>
    </row>
    <row r="3553" spans="1:5" x14ac:dyDescent="0.25">
      <c r="A3553" s="10"/>
      <c r="B3553" s="10"/>
      <c r="C3553" s="87"/>
      <c r="D3553" s="89"/>
      <c r="E3553" s="89"/>
    </row>
    <row r="3554" spans="1:5" x14ac:dyDescent="0.25">
      <c r="A3554" s="10"/>
      <c r="B3554" s="10"/>
      <c r="C3554" s="87"/>
      <c r="D3554" s="89"/>
      <c r="E3554" s="89"/>
    </row>
    <row r="3555" spans="1:5" x14ac:dyDescent="0.25">
      <c r="A3555" s="10"/>
      <c r="B3555" s="10"/>
      <c r="C3555" s="87"/>
      <c r="D3555" s="89"/>
      <c r="E3555" s="89"/>
    </row>
    <row r="3556" spans="1:5" x14ac:dyDescent="0.25">
      <c r="A3556" s="10"/>
      <c r="B3556" s="10"/>
      <c r="C3556" s="87"/>
      <c r="D3556" s="89"/>
      <c r="E3556" s="89"/>
    </row>
    <row r="3557" spans="1:5" x14ac:dyDescent="0.25">
      <c r="A3557" s="10"/>
      <c r="B3557" s="10"/>
      <c r="C3557" s="87"/>
      <c r="D3557" s="89"/>
      <c r="E3557" s="89"/>
    </row>
    <row r="3558" spans="1:5" x14ac:dyDescent="0.25">
      <c r="A3558" s="10"/>
      <c r="B3558" s="10"/>
      <c r="C3558" s="87"/>
      <c r="D3558" s="89"/>
      <c r="E3558" s="89"/>
    </row>
    <row r="3559" spans="1:5" x14ac:dyDescent="0.25">
      <c r="A3559" s="10"/>
      <c r="B3559" s="10"/>
      <c r="C3559" s="87"/>
      <c r="D3559" s="89"/>
      <c r="E3559" s="89"/>
    </row>
    <row r="3560" spans="1:5" x14ac:dyDescent="0.25">
      <c r="A3560" s="10"/>
      <c r="B3560" s="10"/>
      <c r="C3560" s="87"/>
      <c r="D3560" s="89"/>
      <c r="E3560" s="89"/>
    </row>
    <row r="3561" spans="1:5" x14ac:dyDescent="0.25">
      <c r="A3561" s="10"/>
      <c r="B3561" s="10"/>
      <c r="C3561" s="87"/>
      <c r="D3561" s="89"/>
      <c r="E3561" s="89"/>
    </row>
    <row r="3562" spans="1:5" x14ac:dyDescent="0.25">
      <c r="A3562" s="10"/>
      <c r="B3562" s="10"/>
      <c r="C3562" s="87"/>
      <c r="D3562" s="89"/>
      <c r="E3562" s="89"/>
    </row>
    <row r="3563" spans="1:5" x14ac:dyDescent="0.25">
      <c r="A3563" s="10"/>
      <c r="B3563" s="10"/>
      <c r="C3563" s="87"/>
      <c r="D3563" s="89"/>
      <c r="E3563" s="89"/>
    </row>
    <row r="3564" spans="1:5" x14ac:dyDescent="0.25">
      <c r="A3564" s="10"/>
      <c r="B3564" s="10"/>
      <c r="C3564" s="87"/>
      <c r="D3564" s="89"/>
      <c r="E3564" s="89"/>
    </row>
    <row r="3565" spans="1:5" x14ac:dyDescent="0.25">
      <c r="A3565" s="10"/>
      <c r="B3565" s="10"/>
      <c r="C3565" s="87"/>
      <c r="D3565" s="89"/>
      <c r="E3565" s="89"/>
    </row>
    <row r="3566" spans="1:5" x14ac:dyDescent="0.25">
      <c r="A3566" s="10"/>
      <c r="B3566" s="10"/>
      <c r="C3566" s="87"/>
      <c r="D3566" s="89"/>
      <c r="E3566" s="89"/>
    </row>
    <row r="3567" spans="1:5" x14ac:dyDescent="0.25">
      <c r="A3567" s="10"/>
      <c r="B3567" s="10"/>
      <c r="C3567" s="87"/>
      <c r="D3567" s="89"/>
      <c r="E3567" s="89"/>
    </row>
    <row r="3568" spans="1:5" x14ac:dyDescent="0.25">
      <c r="A3568" s="10"/>
      <c r="B3568" s="10"/>
      <c r="C3568" s="87"/>
      <c r="D3568" s="89"/>
      <c r="E3568" s="89"/>
    </row>
    <row r="3569" spans="1:5" x14ac:dyDescent="0.25">
      <c r="A3569" s="10"/>
      <c r="B3569" s="10"/>
      <c r="C3569" s="87"/>
      <c r="D3569" s="89"/>
      <c r="E3569" s="89"/>
    </row>
    <row r="3570" spans="1:5" x14ac:dyDescent="0.25">
      <c r="A3570" s="10"/>
      <c r="B3570" s="10"/>
      <c r="C3570" s="87"/>
      <c r="D3570" s="89"/>
      <c r="E3570" s="89"/>
    </row>
    <row r="3571" spans="1:5" x14ac:dyDescent="0.25">
      <c r="A3571" s="10"/>
      <c r="B3571" s="10"/>
      <c r="C3571" s="87"/>
      <c r="D3571" s="89"/>
      <c r="E3571" s="89"/>
    </row>
    <row r="3572" spans="1:5" x14ac:dyDescent="0.25">
      <c r="A3572" s="10"/>
      <c r="B3572" s="10"/>
      <c r="C3572" s="87"/>
      <c r="D3572" s="89"/>
      <c r="E3572" s="89"/>
    </row>
    <row r="3573" spans="1:5" x14ac:dyDescent="0.25">
      <c r="A3573" s="10"/>
      <c r="B3573" s="10"/>
      <c r="C3573" s="87"/>
      <c r="D3573" s="89"/>
      <c r="E3573" s="89"/>
    </row>
    <row r="3574" spans="1:5" x14ac:dyDescent="0.25">
      <c r="A3574" s="10"/>
      <c r="B3574" s="10"/>
      <c r="C3574" s="87"/>
      <c r="D3574" s="89"/>
      <c r="E3574" s="89"/>
    </row>
    <row r="3575" spans="1:5" x14ac:dyDescent="0.25">
      <c r="A3575" s="10"/>
      <c r="B3575" s="10"/>
      <c r="C3575" s="87"/>
      <c r="D3575" s="89"/>
      <c r="E3575" s="89"/>
    </row>
    <row r="3576" spans="1:5" x14ac:dyDescent="0.25">
      <c r="A3576" s="10"/>
      <c r="B3576" s="10"/>
      <c r="C3576" s="87"/>
      <c r="D3576" s="89"/>
      <c r="E3576" s="89"/>
    </row>
    <row r="3577" spans="1:5" x14ac:dyDescent="0.25">
      <c r="A3577" s="10"/>
      <c r="B3577" s="10"/>
      <c r="C3577" s="87"/>
      <c r="D3577" s="89"/>
      <c r="E3577" s="89"/>
    </row>
    <row r="3578" spans="1:5" x14ac:dyDescent="0.25">
      <c r="A3578" s="10"/>
      <c r="B3578" s="10"/>
      <c r="C3578" s="87"/>
      <c r="D3578" s="89"/>
      <c r="E3578" s="89"/>
    </row>
    <row r="3579" spans="1:5" x14ac:dyDescent="0.25">
      <c r="A3579" s="10"/>
      <c r="B3579" s="10"/>
      <c r="C3579" s="87"/>
      <c r="D3579" s="89"/>
      <c r="E3579" s="89"/>
    </row>
    <row r="3580" spans="1:5" x14ac:dyDescent="0.25">
      <c r="A3580" s="10"/>
      <c r="B3580" s="10"/>
      <c r="C3580" s="87"/>
      <c r="D3580" s="89"/>
      <c r="E3580" s="89"/>
    </row>
    <row r="3581" spans="1:5" x14ac:dyDescent="0.25">
      <c r="A3581" s="10"/>
      <c r="B3581" s="10"/>
      <c r="C3581" s="87"/>
      <c r="D3581" s="89"/>
      <c r="E3581" s="89"/>
    </row>
    <row r="3582" spans="1:5" x14ac:dyDescent="0.25">
      <c r="A3582" s="10"/>
      <c r="B3582" s="10"/>
      <c r="C3582" s="87"/>
      <c r="D3582" s="89"/>
      <c r="E3582" s="89"/>
    </row>
    <row r="3583" spans="1:5" x14ac:dyDescent="0.25">
      <c r="A3583" s="10"/>
      <c r="B3583" s="10"/>
      <c r="C3583" s="87"/>
      <c r="D3583" s="89"/>
      <c r="E3583" s="89"/>
    </row>
    <row r="3584" spans="1:5" x14ac:dyDescent="0.25">
      <c r="A3584" s="10"/>
      <c r="B3584" s="10"/>
      <c r="C3584" s="87"/>
      <c r="D3584" s="89"/>
      <c r="E3584" s="89"/>
    </row>
    <row r="3585" spans="1:5" x14ac:dyDescent="0.25">
      <c r="A3585" s="10"/>
      <c r="B3585" s="10"/>
      <c r="C3585" s="87"/>
      <c r="D3585" s="89"/>
      <c r="E3585" s="89"/>
    </row>
    <row r="3586" spans="1:5" x14ac:dyDescent="0.25">
      <c r="A3586" s="10"/>
      <c r="B3586" s="10"/>
      <c r="C3586" s="87"/>
      <c r="D3586" s="89"/>
      <c r="E3586" s="89"/>
    </row>
    <row r="3587" spans="1:5" x14ac:dyDescent="0.25">
      <c r="A3587" s="10"/>
      <c r="B3587" s="10"/>
      <c r="C3587" s="87"/>
      <c r="D3587" s="89"/>
      <c r="E3587" s="89"/>
    </row>
    <row r="3588" spans="1:5" x14ac:dyDescent="0.25">
      <c r="A3588" s="10"/>
      <c r="B3588" s="10"/>
      <c r="C3588" s="87"/>
      <c r="D3588" s="89"/>
      <c r="E3588" s="89"/>
    </row>
    <row r="3589" spans="1:5" x14ac:dyDescent="0.25">
      <c r="A3589" s="10"/>
      <c r="B3589" s="10"/>
      <c r="C3589" s="87"/>
      <c r="D3589" s="89"/>
      <c r="E3589" s="89"/>
    </row>
    <row r="3590" spans="1:5" x14ac:dyDescent="0.25">
      <c r="A3590" s="10"/>
      <c r="B3590" s="10"/>
      <c r="C3590" s="87"/>
      <c r="D3590" s="89"/>
      <c r="E3590" s="89"/>
    </row>
    <row r="3591" spans="1:5" x14ac:dyDescent="0.25">
      <c r="A3591" s="10"/>
      <c r="B3591" s="10"/>
      <c r="C3591" s="87"/>
      <c r="D3591" s="89"/>
      <c r="E3591" s="89"/>
    </row>
    <row r="3592" spans="1:5" x14ac:dyDescent="0.25">
      <c r="A3592" s="10"/>
      <c r="B3592" s="10"/>
      <c r="C3592" s="87"/>
      <c r="D3592" s="89"/>
      <c r="E3592" s="89"/>
    </row>
    <row r="3593" spans="1:5" x14ac:dyDescent="0.25">
      <c r="A3593" s="10"/>
      <c r="B3593" s="10"/>
      <c r="C3593" s="87"/>
      <c r="D3593" s="89"/>
      <c r="E3593" s="89"/>
    </row>
    <row r="3594" spans="1:5" x14ac:dyDescent="0.25">
      <c r="A3594" s="10"/>
      <c r="B3594" s="10"/>
      <c r="C3594" s="87"/>
      <c r="D3594" s="89"/>
      <c r="E3594" s="89"/>
    </row>
    <row r="3595" spans="1:5" x14ac:dyDescent="0.25">
      <c r="A3595" s="10"/>
      <c r="B3595" s="10"/>
      <c r="C3595" s="87"/>
      <c r="D3595" s="89"/>
      <c r="E3595" s="89"/>
    </row>
    <row r="3596" spans="1:5" x14ac:dyDescent="0.25">
      <c r="A3596" s="10"/>
      <c r="B3596" s="10"/>
      <c r="C3596" s="87"/>
      <c r="D3596" s="89"/>
      <c r="E3596" s="89"/>
    </row>
    <row r="3597" spans="1:5" x14ac:dyDescent="0.25">
      <c r="A3597" s="10"/>
      <c r="B3597" s="10"/>
      <c r="C3597" s="87"/>
      <c r="D3597" s="89"/>
      <c r="E3597" s="89"/>
    </row>
    <row r="3598" spans="1:5" x14ac:dyDescent="0.25">
      <c r="A3598" s="10"/>
      <c r="B3598" s="10"/>
      <c r="C3598" s="87"/>
      <c r="D3598" s="89"/>
      <c r="E3598" s="89"/>
    </row>
    <row r="3599" spans="1:5" x14ac:dyDescent="0.25">
      <c r="A3599" s="10"/>
      <c r="B3599" s="10"/>
      <c r="C3599" s="87"/>
      <c r="D3599" s="89"/>
      <c r="E3599" s="89"/>
    </row>
    <row r="3600" spans="1:5" x14ac:dyDescent="0.25">
      <c r="A3600" s="10"/>
      <c r="B3600" s="10"/>
      <c r="C3600" s="87"/>
      <c r="D3600" s="89"/>
      <c r="E3600" s="89"/>
    </row>
    <row r="3601" spans="1:5" x14ac:dyDescent="0.25">
      <c r="A3601" s="10"/>
      <c r="B3601" s="10"/>
      <c r="C3601" s="87"/>
      <c r="D3601" s="89"/>
      <c r="E3601" s="89"/>
    </row>
    <row r="3602" spans="1:5" x14ac:dyDescent="0.25">
      <c r="A3602" s="10"/>
      <c r="B3602" s="10"/>
      <c r="C3602" s="87"/>
      <c r="D3602" s="89"/>
      <c r="E3602" s="89"/>
    </row>
    <row r="3603" spans="1:5" x14ac:dyDescent="0.25">
      <c r="A3603" s="10"/>
      <c r="B3603" s="10"/>
      <c r="C3603" s="87"/>
      <c r="D3603" s="89"/>
      <c r="E3603" s="89"/>
    </row>
    <row r="3604" spans="1:5" x14ac:dyDescent="0.25">
      <c r="A3604" s="10"/>
      <c r="B3604" s="10"/>
      <c r="C3604" s="87"/>
      <c r="D3604" s="89"/>
      <c r="E3604" s="89"/>
    </row>
    <row r="3605" spans="1:5" x14ac:dyDescent="0.25">
      <c r="A3605" s="10"/>
      <c r="B3605" s="10"/>
      <c r="C3605" s="87"/>
      <c r="D3605" s="89"/>
      <c r="E3605" s="89"/>
    </row>
    <row r="3606" spans="1:5" x14ac:dyDescent="0.25">
      <c r="A3606" s="10"/>
      <c r="B3606" s="10"/>
      <c r="C3606" s="87"/>
      <c r="D3606" s="89"/>
      <c r="E3606" s="89"/>
    </row>
    <row r="3607" spans="1:5" x14ac:dyDescent="0.25">
      <c r="A3607" s="10"/>
      <c r="B3607" s="10"/>
      <c r="C3607" s="87"/>
      <c r="D3607" s="89"/>
      <c r="E3607" s="89"/>
    </row>
    <row r="3608" spans="1:5" x14ac:dyDescent="0.25">
      <c r="A3608" s="10"/>
      <c r="B3608" s="10"/>
      <c r="C3608" s="87"/>
      <c r="D3608" s="89"/>
      <c r="E3608" s="89"/>
    </row>
    <row r="3609" spans="1:5" x14ac:dyDescent="0.25">
      <c r="A3609" s="10"/>
      <c r="B3609" s="10"/>
      <c r="C3609" s="87"/>
      <c r="D3609" s="89"/>
      <c r="E3609" s="89"/>
    </row>
    <row r="3610" spans="1:5" x14ac:dyDescent="0.25">
      <c r="A3610" s="10"/>
      <c r="B3610" s="10"/>
      <c r="C3610" s="87"/>
      <c r="D3610" s="89"/>
      <c r="E3610" s="89"/>
    </row>
    <row r="3611" spans="1:5" x14ac:dyDescent="0.25">
      <c r="A3611" s="10"/>
      <c r="B3611" s="10"/>
      <c r="C3611" s="87"/>
      <c r="D3611" s="89"/>
      <c r="E3611" s="89"/>
    </row>
    <row r="3612" spans="1:5" x14ac:dyDescent="0.25">
      <c r="A3612" s="10"/>
      <c r="B3612" s="10"/>
      <c r="C3612" s="87"/>
      <c r="D3612" s="89"/>
      <c r="E3612" s="89"/>
    </row>
    <row r="3613" spans="1:5" x14ac:dyDescent="0.25">
      <c r="A3613" s="10"/>
      <c r="B3613" s="10"/>
      <c r="C3613" s="87"/>
      <c r="D3613" s="89"/>
      <c r="E3613" s="89"/>
    </row>
    <row r="3614" spans="1:5" x14ac:dyDescent="0.25">
      <c r="A3614" s="10"/>
      <c r="B3614" s="10"/>
      <c r="C3614" s="87"/>
      <c r="D3614" s="89"/>
      <c r="E3614" s="89"/>
    </row>
    <row r="3615" spans="1:5" x14ac:dyDescent="0.25">
      <c r="A3615" s="10"/>
      <c r="B3615" s="10"/>
      <c r="C3615" s="87"/>
      <c r="D3615" s="89"/>
      <c r="E3615" s="89"/>
    </row>
    <row r="3616" spans="1:5" x14ac:dyDescent="0.25">
      <c r="A3616" s="10"/>
      <c r="B3616" s="10"/>
      <c r="C3616" s="87"/>
      <c r="D3616" s="89"/>
      <c r="E3616" s="89"/>
    </row>
    <row r="3617" spans="1:5" x14ac:dyDescent="0.25">
      <c r="A3617" s="10"/>
      <c r="B3617" s="10"/>
      <c r="C3617" s="87"/>
      <c r="D3617" s="89"/>
      <c r="E3617" s="89"/>
    </row>
    <row r="3618" spans="1:5" x14ac:dyDescent="0.25">
      <c r="A3618" s="10"/>
      <c r="B3618" s="10"/>
      <c r="C3618" s="87"/>
      <c r="D3618" s="89"/>
      <c r="E3618" s="89"/>
    </row>
    <row r="3619" spans="1:5" x14ac:dyDescent="0.25">
      <c r="A3619" s="10"/>
      <c r="B3619" s="10"/>
      <c r="C3619" s="87"/>
      <c r="D3619" s="89"/>
      <c r="E3619" s="89"/>
    </row>
    <row r="3620" spans="1:5" x14ac:dyDescent="0.25">
      <c r="A3620" s="10"/>
      <c r="B3620" s="10"/>
      <c r="C3620" s="87"/>
      <c r="D3620" s="89"/>
      <c r="E3620" s="89"/>
    </row>
    <row r="3621" spans="1:5" x14ac:dyDescent="0.25">
      <c r="A3621" s="10"/>
      <c r="B3621" s="10"/>
      <c r="C3621" s="87"/>
      <c r="D3621" s="89"/>
      <c r="E3621" s="89"/>
    </row>
    <row r="3622" spans="1:5" x14ac:dyDescent="0.25">
      <c r="A3622" s="10"/>
      <c r="B3622" s="10"/>
      <c r="C3622" s="87"/>
      <c r="D3622" s="89"/>
      <c r="E3622" s="89"/>
    </row>
    <row r="3623" spans="1:5" x14ac:dyDescent="0.25">
      <c r="A3623" s="10"/>
      <c r="B3623" s="10"/>
      <c r="C3623" s="87"/>
      <c r="D3623" s="89"/>
      <c r="E3623" s="89"/>
    </row>
    <row r="3624" spans="1:5" x14ac:dyDescent="0.25">
      <c r="A3624" s="10"/>
      <c r="B3624" s="10"/>
      <c r="C3624" s="87"/>
      <c r="D3624" s="89"/>
      <c r="E3624" s="89"/>
    </row>
    <row r="3625" spans="1:5" x14ac:dyDescent="0.25">
      <c r="A3625" s="10"/>
      <c r="B3625" s="10"/>
      <c r="C3625" s="87"/>
      <c r="D3625" s="89"/>
      <c r="E3625" s="89"/>
    </row>
    <row r="3626" spans="1:5" x14ac:dyDescent="0.25">
      <c r="A3626" s="10"/>
      <c r="B3626" s="10"/>
      <c r="C3626" s="87"/>
      <c r="D3626" s="89"/>
      <c r="E3626" s="89"/>
    </row>
    <row r="3627" spans="1:5" x14ac:dyDescent="0.25">
      <c r="A3627" s="10"/>
      <c r="B3627" s="10"/>
      <c r="C3627" s="87"/>
      <c r="D3627" s="89"/>
      <c r="E3627" s="89"/>
    </row>
    <row r="3628" spans="1:5" x14ac:dyDescent="0.25">
      <c r="A3628" s="10"/>
      <c r="B3628" s="10"/>
      <c r="C3628" s="87"/>
      <c r="D3628" s="89"/>
      <c r="E3628" s="89"/>
    </row>
    <row r="3629" spans="1:5" x14ac:dyDescent="0.25">
      <c r="A3629" s="10"/>
      <c r="B3629" s="10"/>
      <c r="C3629" s="87"/>
      <c r="D3629" s="89"/>
      <c r="E3629" s="89"/>
    </row>
    <row r="3630" spans="1:5" x14ac:dyDescent="0.25">
      <c r="A3630" s="10"/>
      <c r="B3630" s="10"/>
      <c r="C3630" s="87"/>
      <c r="D3630" s="89"/>
      <c r="E3630" s="89"/>
    </row>
    <row r="3631" spans="1:5" x14ac:dyDescent="0.25">
      <c r="A3631" s="10"/>
      <c r="B3631" s="10"/>
      <c r="C3631" s="87"/>
      <c r="D3631" s="89"/>
      <c r="E3631" s="89"/>
    </row>
    <row r="3632" spans="1:5" x14ac:dyDescent="0.25">
      <c r="A3632" s="10"/>
      <c r="B3632" s="10"/>
      <c r="C3632" s="87"/>
      <c r="D3632" s="89"/>
      <c r="E3632" s="89"/>
    </row>
    <row r="3633" spans="1:5" x14ac:dyDescent="0.25">
      <c r="A3633" s="10"/>
      <c r="B3633" s="10"/>
      <c r="C3633" s="87"/>
      <c r="D3633" s="89"/>
      <c r="E3633" s="89"/>
    </row>
    <row r="3634" spans="1:5" x14ac:dyDescent="0.25">
      <c r="A3634" s="10"/>
      <c r="B3634" s="10"/>
      <c r="C3634" s="87"/>
      <c r="D3634" s="89"/>
      <c r="E3634" s="89"/>
    </row>
    <row r="3635" spans="1:5" x14ac:dyDescent="0.25">
      <c r="A3635" s="10"/>
      <c r="B3635" s="10"/>
      <c r="C3635" s="87"/>
      <c r="D3635" s="89"/>
      <c r="E3635" s="89"/>
    </row>
    <row r="3636" spans="1:5" x14ac:dyDescent="0.25">
      <c r="A3636" s="10"/>
      <c r="B3636" s="10"/>
      <c r="C3636" s="87"/>
      <c r="D3636" s="89"/>
      <c r="E3636" s="89"/>
    </row>
    <row r="3637" spans="1:5" x14ac:dyDescent="0.25">
      <c r="A3637" s="10"/>
      <c r="B3637" s="10"/>
      <c r="C3637" s="87"/>
      <c r="D3637" s="89"/>
      <c r="E3637" s="89"/>
    </row>
    <row r="3638" spans="1:5" x14ac:dyDescent="0.25">
      <c r="A3638" s="10"/>
      <c r="B3638" s="10"/>
      <c r="C3638" s="87"/>
      <c r="D3638" s="89"/>
      <c r="E3638" s="89"/>
    </row>
    <row r="3639" spans="1:5" x14ac:dyDescent="0.25">
      <c r="A3639" s="10"/>
      <c r="B3639" s="10"/>
      <c r="C3639" s="87"/>
      <c r="D3639" s="89"/>
      <c r="E3639" s="89"/>
    </row>
    <row r="3640" spans="1:5" x14ac:dyDescent="0.25">
      <c r="A3640" s="10"/>
      <c r="B3640" s="10"/>
      <c r="C3640" s="87"/>
      <c r="D3640" s="89"/>
      <c r="E3640" s="89"/>
    </row>
    <row r="3641" spans="1:5" x14ac:dyDescent="0.25">
      <c r="A3641" s="10"/>
      <c r="B3641" s="10"/>
      <c r="C3641" s="87"/>
      <c r="D3641" s="89"/>
      <c r="E3641" s="89"/>
    </row>
    <row r="3642" spans="1:5" x14ac:dyDescent="0.25">
      <c r="A3642" s="10"/>
      <c r="B3642" s="10"/>
      <c r="C3642" s="87"/>
      <c r="D3642" s="89"/>
      <c r="E3642" s="89"/>
    </row>
    <row r="3643" spans="1:5" x14ac:dyDescent="0.25">
      <c r="A3643" s="10"/>
      <c r="B3643" s="10"/>
      <c r="C3643" s="87"/>
      <c r="D3643" s="89"/>
      <c r="E3643" s="89"/>
    </row>
    <row r="3644" spans="1:5" x14ac:dyDescent="0.25">
      <c r="A3644" s="10"/>
      <c r="B3644" s="10"/>
      <c r="C3644" s="87"/>
      <c r="D3644" s="89"/>
      <c r="E3644" s="89"/>
    </row>
    <row r="3645" spans="1:5" x14ac:dyDescent="0.25">
      <c r="A3645" s="10"/>
      <c r="B3645" s="10"/>
      <c r="C3645" s="87"/>
      <c r="D3645" s="89"/>
      <c r="E3645" s="89"/>
    </row>
    <row r="3646" spans="1:5" x14ac:dyDescent="0.25">
      <c r="A3646" s="10"/>
      <c r="B3646" s="10"/>
      <c r="C3646" s="87"/>
      <c r="D3646" s="89"/>
      <c r="E3646" s="89"/>
    </row>
    <row r="3647" spans="1:5" x14ac:dyDescent="0.25">
      <c r="A3647" s="10"/>
      <c r="B3647" s="10"/>
      <c r="C3647" s="87"/>
      <c r="D3647" s="89"/>
      <c r="E3647" s="89"/>
    </row>
    <row r="3648" spans="1:5" x14ac:dyDescent="0.25">
      <c r="A3648" s="10"/>
      <c r="B3648" s="10"/>
      <c r="C3648" s="87"/>
      <c r="D3648" s="89"/>
      <c r="E3648" s="89"/>
    </row>
    <row r="3649" spans="1:5" x14ac:dyDescent="0.25">
      <c r="A3649" s="10"/>
      <c r="B3649" s="10"/>
      <c r="C3649" s="87"/>
      <c r="D3649" s="89"/>
      <c r="E3649" s="89"/>
    </row>
    <row r="3650" spans="1:5" x14ac:dyDescent="0.25">
      <c r="A3650" s="10"/>
      <c r="B3650" s="10"/>
      <c r="C3650" s="87"/>
      <c r="D3650" s="89"/>
      <c r="E3650" s="89"/>
    </row>
    <row r="3651" spans="1:5" x14ac:dyDescent="0.25">
      <c r="A3651" s="10"/>
      <c r="B3651" s="10"/>
      <c r="C3651" s="87"/>
      <c r="D3651" s="89"/>
      <c r="E3651" s="89"/>
    </row>
    <row r="3652" spans="1:5" x14ac:dyDescent="0.25">
      <c r="A3652" s="10"/>
      <c r="B3652" s="10"/>
      <c r="C3652" s="87"/>
      <c r="D3652" s="89"/>
      <c r="E3652" s="89"/>
    </row>
    <row r="3653" spans="1:5" x14ac:dyDescent="0.25">
      <c r="A3653" s="10"/>
      <c r="B3653" s="10"/>
      <c r="C3653" s="87"/>
      <c r="D3653" s="89"/>
      <c r="E3653" s="89"/>
    </row>
    <row r="3654" spans="1:5" x14ac:dyDescent="0.25">
      <c r="A3654" s="10"/>
      <c r="B3654" s="10"/>
      <c r="C3654" s="87"/>
      <c r="D3654" s="89"/>
      <c r="E3654" s="89"/>
    </row>
    <row r="3655" spans="1:5" x14ac:dyDescent="0.25">
      <c r="A3655" s="10"/>
      <c r="B3655" s="10"/>
      <c r="C3655" s="87"/>
      <c r="D3655" s="89"/>
      <c r="E3655" s="89"/>
    </row>
    <row r="3656" spans="1:5" x14ac:dyDescent="0.25">
      <c r="A3656" s="10"/>
      <c r="B3656" s="10"/>
      <c r="C3656" s="87"/>
      <c r="D3656" s="89"/>
      <c r="E3656" s="89"/>
    </row>
    <row r="3657" spans="1:5" x14ac:dyDescent="0.25">
      <c r="A3657" s="10"/>
      <c r="B3657" s="10"/>
      <c r="C3657" s="87"/>
      <c r="D3657" s="89"/>
      <c r="E3657" s="89"/>
    </row>
    <row r="3658" spans="1:5" x14ac:dyDescent="0.25">
      <c r="A3658" s="10"/>
      <c r="B3658" s="10"/>
      <c r="C3658" s="87"/>
      <c r="D3658" s="89"/>
      <c r="E3658" s="89"/>
    </row>
    <row r="3659" spans="1:5" x14ac:dyDescent="0.25">
      <c r="A3659" s="10"/>
      <c r="B3659" s="10"/>
      <c r="C3659" s="87"/>
      <c r="D3659" s="89"/>
      <c r="E3659" s="89"/>
    </row>
    <row r="3660" spans="1:5" x14ac:dyDescent="0.25">
      <c r="A3660" s="10"/>
      <c r="B3660" s="10"/>
      <c r="C3660" s="87"/>
      <c r="D3660" s="89"/>
      <c r="E3660" s="89"/>
    </row>
    <row r="3661" spans="1:5" x14ac:dyDescent="0.25">
      <c r="A3661" s="10"/>
      <c r="B3661" s="10"/>
      <c r="C3661" s="87"/>
      <c r="D3661" s="89"/>
      <c r="E3661" s="89"/>
    </row>
    <row r="3662" spans="1:5" x14ac:dyDescent="0.25">
      <c r="A3662" s="10"/>
      <c r="B3662" s="10"/>
      <c r="C3662" s="87"/>
      <c r="D3662" s="89"/>
      <c r="E3662" s="89"/>
    </row>
    <row r="3663" spans="1:5" x14ac:dyDescent="0.25">
      <c r="A3663" s="10"/>
      <c r="B3663" s="10"/>
      <c r="C3663" s="87"/>
      <c r="D3663" s="89"/>
      <c r="E3663" s="89"/>
    </row>
    <row r="3664" spans="1:5" x14ac:dyDescent="0.25">
      <c r="A3664" s="10"/>
      <c r="B3664" s="10"/>
      <c r="C3664" s="87"/>
      <c r="D3664" s="89"/>
      <c r="E3664" s="89"/>
    </row>
    <row r="3665" spans="1:5" x14ac:dyDescent="0.25">
      <c r="A3665" s="10"/>
      <c r="B3665" s="10"/>
      <c r="C3665" s="87"/>
      <c r="D3665" s="89"/>
      <c r="E3665" s="89"/>
    </row>
    <row r="3666" spans="1:5" x14ac:dyDescent="0.25">
      <c r="A3666" s="10"/>
      <c r="B3666" s="10"/>
      <c r="C3666" s="87"/>
      <c r="D3666" s="89"/>
      <c r="E3666" s="89"/>
    </row>
    <row r="3667" spans="1:5" x14ac:dyDescent="0.25">
      <c r="A3667" s="10"/>
      <c r="B3667" s="10"/>
      <c r="C3667" s="87"/>
      <c r="D3667" s="89"/>
      <c r="E3667" s="89"/>
    </row>
    <row r="3668" spans="1:5" x14ac:dyDescent="0.25">
      <c r="A3668" s="10"/>
      <c r="B3668" s="10"/>
      <c r="C3668" s="87"/>
      <c r="D3668" s="89"/>
      <c r="E3668" s="89"/>
    </row>
    <row r="3669" spans="1:5" x14ac:dyDescent="0.25">
      <c r="A3669" s="10"/>
      <c r="B3669" s="10"/>
      <c r="C3669" s="87"/>
      <c r="D3669" s="89"/>
      <c r="E3669" s="89"/>
    </row>
    <row r="3670" spans="1:5" x14ac:dyDescent="0.25">
      <c r="A3670" s="10"/>
      <c r="B3670" s="10"/>
      <c r="C3670" s="87"/>
      <c r="D3670" s="89"/>
      <c r="E3670" s="89"/>
    </row>
    <row r="3671" spans="1:5" x14ac:dyDescent="0.25">
      <c r="A3671" s="10"/>
      <c r="B3671" s="10"/>
      <c r="C3671" s="87"/>
      <c r="D3671" s="89"/>
      <c r="E3671" s="89"/>
    </row>
    <row r="3672" spans="1:5" x14ac:dyDescent="0.25">
      <c r="A3672" s="10"/>
      <c r="B3672" s="10"/>
      <c r="C3672" s="87"/>
      <c r="D3672" s="89"/>
      <c r="E3672" s="89"/>
    </row>
    <row r="3673" spans="1:5" x14ac:dyDescent="0.25">
      <c r="A3673" s="10"/>
      <c r="B3673" s="10"/>
      <c r="C3673" s="87"/>
      <c r="D3673" s="89"/>
      <c r="E3673" s="89"/>
    </row>
    <row r="3674" spans="1:5" x14ac:dyDescent="0.25">
      <c r="A3674" s="10"/>
      <c r="B3674" s="10"/>
      <c r="C3674" s="87"/>
      <c r="D3674" s="89"/>
      <c r="E3674" s="89"/>
    </row>
    <row r="3675" spans="1:5" x14ac:dyDescent="0.25">
      <c r="A3675" s="10"/>
      <c r="B3675" s="10"/>
      <c r="C3675" s="87"/>
      <c r="D3675" s="89"/>
      <c r="E3675" s="89"/>
    </row>
    <row r="3676" spans="1:5" x14ac:dyDescent="0.25">
      <c r="A3676" s="10"/>
      <c r="B3676" s="10"/>
      <c r="C3676" s="87"/>
      <c r="D3676" s="89"/>
      <c r="E3676" s="89"/>
    </row>
    <row r="3677" spans="1:5" x14ac:dyDescent="0.25">
      <c r="A3677" s="10"/>
      <c r="B3677" s="10"/>
      <c r="C3677" s="87"/>
      <c r="D3677" s="89"/>
      <c r="E3677" s="89"/>
    </row>
    <row r="3678" spans="1:5" x14ac:dyDescent="0.25">
      <c r="A3678" s="10"/>
      <c r="B3678" s="10"/>
      <c r="C3678" s="87"/>
      <c r="D3678" s="89"/>
      <c r="E3678" s="89"/>
    </row>
    <row r="3679" spans="1:5" x14ac:dyDescent="0.25">
      <c r="A3679" s="10"/>
      <c r="B3679" s="10"/>
      <c r="C3679" s="87"/>
      <c r="D3679" s="89"/>
      <c r="E3679" s="89"/>
    </row>
    <row r="3680" spans="1:5" x14ac:dyDescent="0.25">
      <c r="A3680" s="10"/>
      <c r="B3680" s="10"/>
      <c r="C3680" s="87"/>
      <c r="D3680" s="89"/>
      <c r="E3680" s="89"/>
    </row>
    <row r="3681" spans="1:5" x14ac:dyDescent="0.25">
      <c r="A3681" s="10"/>
      <c r="B3681" s="10"/>
      <c r="C3681" s="87"/>
      <c r="D3681" s="89"/>
      <c r="E3681" s="89"/>
    </row>
    <row r="3682" spans="1:5" x14ac:dyDescent="0.25">
      <c r="A3682" s="10"/>
      <c r="B3682" s="10"/>
      <c r="C3682" s="87"/>
      <c r="D3682" s="89"/>
      <c r="E3682" s="89"/>
    </row>
    <row r="3683" spans="1:5" x14ac:dyDescent="0.25">
      <c r="A3683" s="10"/>
      <c r="B3683" s="10"/>
      <c r="C3683" s="87"/>
      <c r="D3683" s="89"/>
      <c r="E3683" s="89"/>
    </row>
    <row r="3684" spans="1:5" x14ac:dyDescent="0.25">
      <c r="A3684" s="10"/>
      <c r="B3684" s="10"/>
      <c r="C3684" s="87"/>
      <c r="D3684" s="89"/>
      <c r="E3684" s="89"/>
    </row>
    <row r="3685" spans="1:5" x14ac:dyDescent="0.25">
      <c r="A3685" s="10"/>
      <c r="B3685" s="10"/>
      <c r="C3685" s="87"/>
      <c r="D3685" s="89"/>
      <c r="E3685" s="89"/>
    </row>
    <row r="3686" spans="1:5" x14ac:dyDescent="0.25">
      <c r="A3686" s="10"/>
      <c r="B3686" s="10"/>
      <c r="C3686" s="87"/>
      <c r="D3686" s="89"/>
      <c r="E3686" s="89"/>
    </row>
    <row r="3687" spans="1:5" x14ac:dyDescent="0.25">
      <c r="A3687" s="10"/>
      <c r="B3687" s="10"/>
      <c r="C3687" s="87"/>
      <c r="D3687" s="89"/>
      <c r="E3687" s="89"/>
    </row>
    <row r="3688" spans="1:5" x14ac:dyDescent="0.25">
      <c r="A3688" s="10"/>
      <c r="B3688" s="10"/>
      <c r="C3688" s="87"/>
      <c r="D3688" s="89"/>
      <c r="E3688" s="89"/>
    </row>
    <row r="3689" spans="1:5" x14ac:dyDescent="0.25">
      <c r="A3689" s="10"/>
      <c r="B3689" s="10"/>
      <c r="C3689" s="87"/>
      <c r="D3689" s="89"/>
      <c r="E3689" s="89"/>
    </row>
    <row r="3690" spans="1:5" x14ac:dyDescent="0.25">
      <c r="A3690" s="10"/>
      <c r="B3690" s="10"/>
      <c r="C3690" s="87"/>
      <c r="D3690" s="89"/>
      <c r="E3690" s="89"/>
    </row>
    <row r="3691" spans="1:5" x14ac:dyDescent="0.25">
      <c r="A3691" s="10"/>
      <c r="B3691" s="10"/>
      <c r="C3691" s="87"/>
      <c r="D3691" s="89"/>
      <c r="E3691" s="89"/>
    </row>
    <row r="3692" spans="1:5" x14ac:dyDescent="0.25">
      <c r="A3692" s="10"/>
      <c r="B3692" s="10"/>
      <c r="C3692" s="87"/>
      <c r="D3692" s="89"/>
      <c r="E3692" s="89"/>
    </row>
    <row r="3693" spans="1:5" x14ac:dyDescent="0.25">
      <c r="A3693" s="10"/>
      <c r="B3693" s="10"/>
      <c r="C3693" s="87"/>
      <c r="D3693" s="89"/>
      <c r="E3693" s="89"/>
    </row>
    <row r="3694" spans="1:5" x14ac:dyDescent="0.25">
      <c r="A3694" s="10"/>
      <c r="B3694" s="10"/>
      <c r="C3694" s="87"/>
      <c r="D3694" s="89"/>
      <c r="E3694" s="89"/>
    </row>
    <row r="3695" spans="1:5" x14ac:dyDescent="0.25">
      <c r="A3695" s="10"/>
      <c r="B3695" s="10"/>
      <c r="C3695" s="87"/>
      <c r="D3695" s="89"/>
      <c r="E3695" s="89"/>
    </row>
    <row r="3696" spans="1:5" x14ac:dyDescent="0.25">
      <c r="A3696" s="10"/>
      <c r="B3696" s="10"/>
      <c r="C3696" s="87"/>
      <c r="D3696" s="89"/>
      <c r="E3696" s="89"/>
    </row>
    <row r="3697" spans="1:5" x14ac:dyDescent="0.25">
      <c r="A3697" s="10"/>
      <c r="B3697" s="10"/>
      <c r="C3697" s="87"/>
      <c r="D3697" s="89"/>
      <c r="E3697" s="89"/>
    </row>
    <row r="3698" spans="1:5" x14ac:dyDescent="0.25">
      <c r="A3698" s="10"/>
      <c r="B3698" s="10"/>
      <c r="C3698" s="87"/>
      <c r="D3698" s="89"/>
      <c r="E3698" s="89"/>
    </row>
    <row r="3699" spans="1:5" x14ac:dyDescent="0.25">
      <c r="A3699" s="10"/>
      <c r="B3699" s="10"/>
      <c r="C3699" s="87"/>
      <c r="D3699" s="89"/>
      <c r="E3699" s="89"/>
    </row>
    <row r="3700" spans="1:5" x14ac:dyDescent="0.25">
      <c r="A3700" s="10"/>
      <c r="B3700" s="10"/>
      <c r="C3700" s="87"/>
      <c r="D3700" s="89"/>
      <c r="E3700" s="89"/>
    </row>
    <row r="3701" spans="1:5" x14ac:dyDescent="0.25">
      <c r="A3701" s="10"/>
      <c r="B3701" s="10"/>
      <c r="C3701" s="87"/>
      <c r="D3701" s="89"/>
      <c r="E3701" s="89"/>
    </row>
    <row r="3702" spans="1:5" x14ac:dyDescent="0.25">
      <c r="A3702" s="10"/>
      <c r="B3702" s="10"/>
      <c r="C3702" s="87"/>
      <c r="D3702" s="89"/>
      <c r="E3702" s="89"/>
    </row>
    <row r="3703" spans="1:5" x14ac:dyDescent="0.25">
      <c r="A3703" s="10"/>
      <c r="B3703" s="10"/>
      <c r="C3703" s="87"/>
      <c r="D3703" s="89"/>
      <c r="E3703" s="89"/>
    </row>
    <row r="3704" spans="1:5" x14ac:dyDescent="0.25">
      <c r="A3704" s="10"/>
      <c r="B3704" s="10"/>
      <c r="C3704" s="87"/>
      <c r="D3704" s="89"/>
      <c r="E3704" s="89"/>
    </row>
    <row r="3705" spans="1:5" x14ac:dyDescent="0.25">
      <c r="A3705" s="10"/>
      <c r="B3705" s="10"/>
      <c r="C3705" s="87"/>
      <c r="D3705" s="89"/>
      <c r="E3705" s="89"/>
    </row>
    <row r="3706" spans="1:5" x14ac:dyDescent="0.25">
      <c r="A3706" s="10"/>
      <c r="B3706" s="10"/>
      <c r="C3706" s="87"/>
      <c r="D3706" s="89"/>
      <c r="E3706" s="89"/>
    </row>
    <row r="3707" spans="1:5" x14ac:dyDescent="0.25">
      <c r="A3707" s="10"/>
      <c r="B3707" s="10"/>
      <c r="C3707" s="87"/>
      <c r="D3707" s="89"/>
      <c r="E3707" s="89"/>
    </row>
    <row r="3708" spans="1:5" x14ac:dyDescent="0.25">
      <c r="A3708" s="10"/>
      <c r="B3708" s="10"/>
      <c r="C3708" s="87"/>
      <c r="D3708" s="89"/>
      <c r="E3708" s="89"/>
    </row>
    <row r="3709" spans="1:5" x14ac:dyDescent="0.25">
      <c r="A3709" s="10"/>
      <c r="B3709" s="10"/>
      <c r="C3709" s="87"/>
      <c r="D3709" s="89"/>
      <c r="E3709" s="89"/>
    </row>
    <row r="3710" spans="1:5" x14ac:dyDescent="0.25">
      <c r="A3710" s="10"/>
      <c r="B3710" s="10"/>
      <c r="C3710" s="87"/>
      <c r="D3710" s="89"/>
      <c r="E3710" s="89"/>
    </row>
    <row r="3711" spans="1:5" x14ac:dyDescent="0.25">
      <c r="A3711" s="10"/>
      <c r="B3711" s="10"/>
      <c r="C3711" s="87"/>
      <c r="D3711" s="89"/>
      <c r="E3711" s="89"/>
    </row>
    <row r="3712" spans="1:5" x14ac:dyDescent="0.25">
      <c r="A3712" s="10"/>
      <c r="B3712" s="10"/>
      <c r="C3712" s="87"/>
      <c r="D3712" s="89"/>
      <c r="E3712" s="89"/>
    </row>
    <row r="3713" spans="1:5" x14ac:dyDescent="0.25">
      <c r="A3713" s="10"/>
      <c r="B3713" s="10"/>
      <c r="C3713" s="87"/>
      <c r="D3713" s="89"/>
      <c r="E3713" s="89"/>
    </row>
    <row r="3714" spans="1:5" x14ac:dyDescent="0.25">
      <c r="A3714" s="10"/>
      <c r="B3714" s="10"/>
      <c r="C3714" s="87"/>
      <c r="D3714" s="89"/>
      <c r="E3714" s="89"/>
    </row>
    <row r="3715" spans="1:5" x14ac:dyDescent="0.25">
      <c r="A3715" s="10"/>
      <c r="B3715" s="10"/>
      <c r="C3715" s="87"/>
      <c r="D3715" s="89"/>
      <c r="E3715" s="89"/>
    </row>
    <row r="3716" spans="1:5" x14ac:dyDescent="0.25">
      <c r="A3716" s="10"/>
      <c r="B3716" s="10"/>
      <c r="C3716" s="87"/>
      <c r="D3716" s="89"/>
      <c r="E3716" s="89"/>
    </row>
    <row r="3717" spans="1:5" x14ac:dyDescent="0.25">
      <c r="A3717" s="10"/>
      <c r="B3717" s="10"/>
      <c r="C3717" s="87"/>
      <c r="D3717" s="89"/>
      <c r="E3717" s="89"/>
    </row>
    <row r="3718" spans="1:5" x14ac:dyDescent="0.25">
      <c r="A3718" s="10"/>
      <c r="B3718" s="10"/>
      <c r="C3718" s="87"/>
      <c r="D3718" s="89"/>
      <c r="E3718" s="89"/>
    </row>
    <row r="3719" spans="1:5" x14ac:dyDescent="0.25">
      <c r="A3719" s="10"/>
      <c r="B3719" s="10"/>
      <c r="C3719" s="87"/>
      <c r="D3719" s="89"/>
      <c r="E3719" s="89"/>
    </row>
    <row r="3720" spans="1:5" x14ac:dyDescent="0.25">
      <c r="A3720" s="10"/>
      <c r="B3720" s="10"/>
      <c r="C3720" s="87"/>
      <c r="D3720" s="89"/>
      <c r="E3720" s="89"/>
    </row>
    <row r="3721" spans="1:5" x14ac:dyDescent="0.25">
      <c r="A3721" s="10"/>
      <c r="B3721" s="10"/>
      <c r="C3721" s="87"/>
      <c r="D3721" s="89"/>
      <c r="E3721" s="89"/>
    </row>
    <row r="3722" spans="1:5" x14ac:dyDescent="0.25">
      <c r="A3722" s="10"/>
      <c r="B3722" s="10"/>
      <c r="C3722" s="87"/>
      <c r="D3722" s="89"/>
      <c r="E3722" s="89"/>
    </row>
    <row r="3723" spans="1:5" x14ac:dyDescent="0.25">
      <c r="A3723" s="10"/>
      <c r="B3723" s="10"/>
      <c r="C3723" s="87"/>
      <c r="D3723" s="89"/>
      <c r="E3723" s="89"/>
    </row>
    <row r="3724" spans="1:5" x14ac:dyDescent="0.25">
      <c r="A3724" s="10"/>
      <c r="B3724" s="10"/>
      <c r="C3724" s="87"/>
      <c r="D3724" s="89"/>
      <c r="E3724" s="89"/>
    </row>
    <row r="3725" spans="1:5" x14ac:dyDescent="0.25">
      <c r="A3725" s="10"/>
      <c r="B3725" s="10"/>
      <c r="C3725" s="87"/>
      <c r="D3725" s="89"/>
      <c r="E3725" s="89"/>
    </row>
    <row r="3726" spans="1:5" x14ac:dyDescent="0.25">
      <c r="A3726" s="10"/>
      <c r="B3726" s="10"/>
      <c r="C3726" s="87"/>
      <c r="D3726" s="89"/>
      <c r="E3726" s="89"/>
    </row>
    <row r="3727" spans="1:5" x14ac:dyDescent="0.25">
      <c r="A3727" s="10"/>
      <c r="B3727" s="10"/>
      <c r="C3727" s="87"/>
      <c r="D3727" s="89"/>
      <c r="E3727" s="89"/>
    </row>
    <row r="3728" spans="1:5" x14ac:dyDescent="0.25">
      <c r="A3728" s="10"/>
      <c r="B3728" s="10"/>
      <c r="C3728" s="87"/>
      <c r="D3728" s="89"/>
      <c r="E3728" s="89"/>
    </row>
    <row r="3729" spans="1:5" x14ac:dyDescent="0.25">
      <c r="A3729" s="10"/>
      <c r="B3729" s="10"/>
      <c r="C3729" s="87"/>
      <c r="D3729" s="89"/>
      <c r="E3729" s="89"/>
    </row>
    <row r="3730" spans="1:5" x14ac:dyDescent="0.25">
      <c r="A3730" s="10"/>
      <c r="B3730" s="10"/>
      <c r="C3730" s="87"/>
      <c r="D3730" s="89"/>
      <c r="E3730" s="89"/>
    </row>
    <row r="3731" spans="1:5" x14ac:dyDescent="0.25">
      <c r="A3731" s="10"/>
      <c r="B3731" s="10"/>
      <c r="C3731" s="87"/>
      <c r="D3731" s="89"/>
      <c r="E3731" s="89"/>
    </row>
    <row r="3732" spans="1:5" x14ac:dyDescent="0.25">
      <c r="A3732" s="10"/>
      <c r="B3732" s="10"/>
      <c r="C3732" s="87"/>
      <c r="D3732" s="89"/>
      <c r="E3732" s="89"/>
    </row>
    <row r="3733" spans="1:5" x14ac:dyDescent="0.25">
      <c r="A3733" s="10"/>
      <c r="B3733" s="10"/>
      <c r="C3733" s="87"/>
      <c r="D3733" s="89"/>
      <c r="E3733" s="89"/>
    </row>
    <row r="3734" spans="1:5" x14ac:dyDescent="0.25">
      <c r="A3734" s="10"/>
      <c r="B3734" s="10"/>
      <c r="C3734" s="87"/>
      <c r="D3734" s="89"/>
      <c r="E3734" s="89"/>
    </row>
    <row r="3735" spans="1:5" x14ac:dyDescent="0.25">
      <c r="A3735" s="10"/>
      <c r="B3735" s="10"/>
      <c r="C3735" s="87"/>
      <c r="D3735" s="89"/>
      <c r="E3735" s="89"/>
    </row>
    <row r="3736" spans="1:5" x14ac:dyDescent="0.25">
      <c r="A3736" s="10"/>
      <c r="B3736" s="10"/>
      <c r="C3736" s="87"/>
      <c r="D3736" s="89"/>
      <c r="E3736" s="89"/>
    </row>
    <row r="3737" spans="1:5" x14ac:dyDescent="0.25">
      <c r="A3737" s="10"/>
      <c r="B3737" s="10"/>
      <c r="C3737" s="87"/>
      <c r="D3737" s="89"/>
      <c r="E3737" s="89"/>
    </row>
    <row r="3738" spans="1:5" x14ac:dyDescent="0.25">
      <c r="A3738" s="10"/>
      <c r="B3738" s="10"/>
      <c r="C3738" s="87"/>
      <c r="D3738" s="89"/>
      <c r="E3738" s="89"/>
    </row>
    <row r="3739" spans="1:5" x14ac:dyDescent="0.25">
      <c r="A3739" s="10"/>
      <c r="B3739" s="10"/>
      <c r="C3739" s="87"/>
      <c r="D3739" s="89"/>
      <c r="E3739" s="89"/>
    </row>
    <row r="3740" spans="1:5" x14ac:dyDescent="0.25">
      <c r="A3740" s="10"/>
      <c r="B3740" s="10"/>
      <c r="C3740" s="87"/>
      <c r="D3740" s="89"/>
      <c r="E3740" s="89"/>
    </row>
    <row r="3741" spans="1:5" x14ac:dyDescent="0.25">
      <c r="A3741" s="10"/>
      <c r="B3741" s="10"/>
      <c r="C3741" s="87"/>
      <c r="D3741" s="89"/>
      <c r="E3741" s="89"/>
    </row>
    <row r="3742" spans="1:5" x14ac:dyDescent="0.25">
      <c r="A3742" s="10"/>
      <c r="B3742" s="10"/>
      <c r="C3742" s="87"/>
      <c r="D3742" s="89"/>
      <c r="E3742" s="89"/>
    </row>
    <row r="3743" spans="1:5" x14ac:dyDescent="0.25">
      <c r="A3743" s="10"/>
      <c r="B3743" s="10"/>
      <c r="C3743" s="87"/>
      <c r="D3743" s="89"/>
      <c r="E3743" s="89"/>
    </row>
    <row r="3744" spans="1:5" x14ac:dyDescent="0.25">
      <c r="A3744" s="10"/>
      <c r="B3744" s="10"/>
      <c r="C3744" s="87"/>
      <c r="D3744" s="89"/>
      <c r="E3744" s="89"/>
    </row>
    <row r="3745" spans="1:5" x14ac:dyDescent="0.25">
      <c r="A3745" s="10"/>
      <c r="B3745" s="10"/>
      <c r="C3745" s="87"/>
      <c r="D3745" s="89"/>
      <c r="E3745" s="89"/>
    </row>
    <row r="3746" spans="1:5" x14ac:dyDescent="0.25">
      <c r="A3746" s="10"/>
      <c r="B3746" s="10"/>
      <c r="C3746" s="87"/>
      <c r="D3746" s="89"/>
      <c r="E3746" s="89"/>
    </row>
    <row r="3747" spans="1:5" x14ac:dyDescent="0.25">
      <c r="A3747" s="10"/>
      <c r="B3747" s="10"/>
      <c r="C3747" s="87"/>
      <c r="D3747" s="89"/>
      <c r="E3747" s="89"/>
    </row>
    <row r="3748" spans="1:5" x14ac:dyDescent="0.25">
      <c r="A3748" s="10"/>
      <c r="B3748" s="10"/>
      <c r="C3748" s="87"/>
      <c r="D3748" s="89"/>
      <c r="E3748" s="89"/>
    </row>
    <row r="3749" spans="1:5" x14ac:dyDescent="0.25">
      <c r="A3749" s="10"/>
      <c r="B3749" s="10"/>
      <c r="C3749" s="87"/>
      <c r="D3749" s="89"/>
      <c r="E3749" s="89"/>
    </row>
    <row r="3750" spans="1:5" x14ac:dyDescent="0.25">
      <c r="A3750" s="10"/>
      <c r="B3750" s="10"/>
      <c r="C3750" s="87"/>
      <c r="D3750" s="89"/>
      <c r="E3750" s="89"/>
    </row>
    <row r="3751" spans="1:5" x14ac:dyDescent="0.25">
      <c r="A3751" s="10"/>
      <c r="B3751" s="10"/>
      <c r="C3751" s="87"/>
      <c r="D3751" s="89"/>
      <c r="E3751" s="89"/>
    </row>
    <row r="3752" spans="1:5" x14ac:dyDescent="0.25">
      <c r="A3752" s="10"/>
      <c r="B3752" s="10"/>
      <c r="C3752" s="87"/>
      <c r="D3752" s="89"/>
      <c r="E3752" s="89"/>
    </row>
    <row r="3753" spans="1:5" x14ac:dyDescent="0.25">
      <c r="A3753" s="10"/>
      <c r="B3753" s="10"/>
      <c r="C3753" s="87"/>
      <c r="D3753" s="89"/>
      <c r="E3753" s="89"/>
    </row>
    <row r="3754" spans="1:5" x14ac:dyDescent="0.25">
      <c r="A3754" s="10"/>
      <c r="B3754" s="10"/>
      <c r="C3754" s="87"/>
      <c r="D3754" s="89"/>
      <c r="E3754" s="89"/>
    </row>
    <row r="3755" spans="1:5" x14ac:dyDescent="0.25">
      <c r="A3755" s="10"/>
      <c r="B3755" s="10"/>
      <c r="C3755" s="87"/>
      <c r="D3755" s="89"/>
      <c r="E3755" s="89"/>
    </row>
    <row r="3756" spans="1:5" x14ac:dyDescent="0.25">
      <c r="A3756" s="10"/>
      <c r="B3756" s="10"/>
      <c r="C3756" s="87"/>
      <c r="D3756" s="89"/>
      <c r="E3756" s="89"/>
    </row>
    <row r="3757" spans="1:5" x14ac:dyDescent="0.25">
      <c r="A3757" s="10"/>
      <c r="B3757" s="10"/>
      <c r="C3757" s="87"/>
      <c r="D3757" s="89"/>
      <c r="E3757" s="89"/>
    </row>
    <row r="3758" spans="1:5" x14ac:dyDescent="0.25">
      <c r="A3758" s="10"/>
      <c r="B3758" s="10"/>
      <c r="C3758" s="87"/>
      <c r="D3758" s="89"/>
      <c r="E3758" s="89"/>
    </row>
    <row r="3759" spans="1:5" x14ac:dyDescent="0.25">
      <c r="A3759" s="10"/>
      <c r="B3759" s="10"/>
      <c r="C3759" s="87"/>
      <c r="D3759" s="89"/>
      <c r="E3759" s="89"/>
    </row>
    <row r="3760" spans="1:5" x14ac:dyDescent="0.25">
      <c r="A3760" s="10"/>
      <c r="B3760" s="10"/>
      <c r="C3760" s="87"/>
      <c r="D3760" s="89"/>
      <c r="E3760" s="89"/>
    </row>
    <row r="3761" spans="1:5" x14ac:dyDescent="0.25">
      <c r="A3761" s="10"/>
      <c r="B3761" s="10"/>
      <c r="C3761" s="87"/>
      <c r="D3761" s="89"/>
      <c r="E3761" s="89"/>
    </row>
    <row r="3762" spans="1:5" x14ac:dyDescent="0.25">
      <c r="A3762" s="10"/>
      <c r="B3762" s="10"/>
      <c r="C3762" s="87"/>
      <c r="D3762" s="89"/>
      <c r="E3762" s="89"/>
    </row>
    <row r="3763" spans="1:5" x14ac:dyDescent="0.25">
      <c r="A3763" s="10"/>
      <c r="B3763" s="10"/>
      <c r="C3763" s="87"/>
      <c r="D3763" s="89"/>
      <c r="E3763" s="89"/>
    </row>
    <row r="3764" spans="1:5" x14ac:dyDescent="0.25">
      <c r="A3764" s="10"/>
      <c r="B3764" s="10"/>
      <c r="C3764" s="87"/>
      <c r="D3764" s="89"/>
      <c r="E3764" s="89"/>
    </row>
    <row r="3765" spans="1:5" x14ac:dyDescent="0.25">
      <c r="A3765" s="10"/>
      <c r="B3765" s="10"/>
      <c r="C3765" s="87"/>
      <c r="D3765" s="89"/>
      <c r="E3765" s="89"/>
    </row>
    <row r="3766" spans="1:5" x14ac:dyDescent="0.25">
      <c r="A3766" s="10"/>
      <c r="B3766" s="10"/>
      <c r="C3766" s="87"/>
      <c r="D3766" s="89"/>
      <c r="E3766" s="89"/>
    </row>
    <row r="3767" spans="1:5" x14ac:dyDescent="0.25">
      <c r="A3767" s="10"/>
      <c r="B3767" s="10"/>
      <c r="C3767" s="87"/>
      <c r="D3767" s="89"/>
      <c r="E3767" s="89"/>
    </row>
    <row r="3768" spans="1:5" x14ac:dyDescent="0.25">
      <c r="A3768" s="10"/>
      <c r="B3768" s="10"/>
      <c r="C3768" s="87"/>
      <c r="D3768" s="89"/>
      <c r="E3768" s="89"/>
    </row>
    <row r="3769" spans="1:5" x14ac:dyDescent="0.25">
      <c r="A3769" s="10"/>
      <c r="B3769" s="10"/>
      <c r="C3769" s="87"/>
      <c r="D3769" s="89"/>
      <c r="E3769" s="89"/>
    </row>
    <row r="3770" spans="1:5" x14ac:dyDescent="0.25">
      <c r="A3770" s="10"/>
      <c r="B3770" s="10"/>
      <c r="C3770" s="87"/>
      <c r="D3770" s="89"/>
      <c r="E3770" s="89"/>
    </row>
    <row r="3771" spans="1:5" x14ac:dyDescent="0.25">
      <c r="A3771" s="10"/>
      <c r="B3771" s="10"/>
      <c r="C3771" s="87"/>
      <c r="D3771" s="89"/>
      <c r="E3771" s="89"/>
    </row>
    <row r="3772" spans="1:5" x14ac:dyDescent="0.25">
      <c r="A3772" s="10"/>
      <c r="B3772" s="10"/>
      <c r="C3772" s="87"/>
      <c r="D3772" s="89"/>
      <c r="E3772" s="89"/>
    </row>
    <row r="3773" spans="1:5" x14ac:dyDescent="0.25">
      <c r="A3773" s="10"/>
      <c r="B3773" s="10"/>
      <c r="C3773" s="87"/>
      <c r="D3773" s="89"/>
      <c r="E3773" s="89"/>
    </row>
    <row r="3774" spans="1:5" x14ac:dyDescent="0.25">
      <c r="A3774" s="10"/>
      <c r="B3774" s="10"/>
      <c r="C3774" s="87"/>
      <c r="D3774" s="89"/>
      <c r="E3774" s="89"/>
    </row>
    <row r="3775" spans="1:5" x14ac:dyDescent="0.25">
      <c r="A3775" s="10"/>
      <c r="B3775" s="10"/>
      <c r="C3775" s="87"/>
      <c r="D3775" s="89"/>
      <c r="E3775" s="89"/>
    </row>
    <row r="3776" spans="1:5" x14ac:dyDescent="0.25">
      <c r="A3776" s="10"/>
      <c r="B3776" s="10"/>
      <c r="C3776" s="87"/>
      <c r="D3776" s="89"/>
      <c r="E3776" s="89"/>
    </row>
    <row r="3777" spans="1:5" x14ac:dyDescent="0.25">
      <c r="A3777" s="10"/>
      <c r="B3777" s="10"/>
      <c r="C3777" s="87"/>
      <c r="D3777" s="89"/>
      <c r="E3777" s="89"/>
    </row>
    <row r="3778" spans="1:5" x14ac:dyDescent="0.25">
      <c r="A3778" s="10"/>
      <c r="B3778" s="10"/>
      <c r="C3778" s="87"/>
      <c r="D3778" s="89"/>
      <c r="E3778" s="89"/>
    </row>
    <row r="3779" spans="1:5" x14ac:dyDescent="0.25">
      <c r="A3779" s="10"/>
      <c r="B3779" s="10"/>
      <c r="C3779" s="87"/>
      <c r="D3779" s="89"/>
      <c r="E3779" s="89"/>
    </row>
    <row r="3780" spans="1:5" x14ac:dyDescent="0.25">
      <c r="A3780" s="10"/>
      <c r="B3780" s="10"/>
      <c r="C3780" s="87"/>
      <c r="D3780" s="89"/>
      <c r="E3780" s="89"/>
    </row>
    <row r="3781" spans="1:5" x14ac:dyDescent="0.25">
      <c r="A3781" s="10"/>
      <c r="B3781" s="10"/>
      <c r="C3781" s="87"/>
      <c r="D3781" s="89"/>
      <c r="E3781" s="89"/>
    </row>
    <row r="3782" spans="1:5" x14ac:dyDescent="0.25">
      <c r="A3782" s="10"/>
      <c r="B3782" s="10"/>
      <c r="C3782" s="87"/>
      <c r="D3782" s="89"/>
      <c r="E3782" s="89"/>
    </row>
    <row r="3783" spans="1:5" x14ac:dyDescent="0.25">
      <c r="A3783" s="10"/>
      <c r="B3783" s="10"/>
      <c r="C3783" s="87"/>
      <c r="D3783" s="89"/>
      <c r="E3783" s="89"/>
    </row>
    <row r="3784" spans="1:5" x14ac:dyDescent="0.25">
      <c r="A3784" s="10"/>
      <c r="B3784" s="10"/>
      <c r="C3784" s="87"/>
      <c r="D3784" s="89"/>
      <c r="E3784" s="89"/>
    </row>
    <row r="3785" spans="1:5" x14ac:dyDescent="0.25">
      <c r="A3785" s="10"/>
      <c r="B3785" s="10"/>
      <c r="C3785" s="87"/>
      <c r="D3785" s="89"/>
      <c r="E3785" s="89"/>
    </row>
    <row r="3786" spans="1:5" x14ac:dyDescent="0.25">
      <c r="A3786" s="10"/>
      <c r="B3786" s="10"/>
      <c r="C3786" s="87"/>
      <c r="D3786" s="89"/>
      <c r="E3786" s="89"/>
    </row>
    <row r="3787" spans="1:5" x14ac:dyDescent="0.25">
      <c r="A3787" s="10"/>
      <c r="B3787" s="10"/>
      <c r="C3787" s="87"/>
      <c r="D3787" s="89"/>
      <c r="E3787" s="89"/>
    </row>
    <row r="3788" spans="1:5" x14ac:dyDescent="0.25">
      <c r="A3788" s="10"/>
      <c r="B3788" s="10"/>
      <c r="C3788" s="87"/>
      <c r="D3788" s="89"/>
      <c r="E3788" s="89"/>
    </row>
    <row r="3789" spans="1:5" x14ac:dyDescent="0.25">
      <c r="A3789" s="10"/>
      <c r="B3789" s="10"/>
      <c r="C3789" s="87"/>
      <c r="D3789" s="89"/>
      <c r="E3789" s="89"/>
    </row>
    <row r="3790" spans="1:5" x14ac:dyDescent="0.25">
      <c r="A3790" s="10"/>
      <c r="B3790" s="10"/>
      <c r="C3790" s="87"/>
      <c r="D3790" s="89"/>
      <c r="E3790" s="89"/>
    </row>
    <row r="3791" spans="1:5" x14ac:dyDescent="0.25">
      <c r="A3791" s="10"/>
      <c r="B3791" s="10"/>
      <c r="C3791" s="87"/>
      <c r="D3791" s="89"/>
      <c r="E3791" s="89"/>
    </row>
    <row r="3792" spans="1:5" x14ac:dyDescent="0.25">
      <c r="A3792" s="10"/>
      <c r="B3792" s="10"/>
      <c r="C3792" s="87"/>
      <c r="D3792" s="89"/>
      <c r="E3792" s="89"/>
    </row>
    <row r="3793" spans="1:5" x14ac:dyDescent="0.25">
      <c r="A3793" s="10"/>
      <c r="B3793" s="10"/>
      <c r="C3793" s="87"/>
      <c r="D3793" s="89"/>
      <c r="E3793" s="89"/>
    </row>
    <row r="3794" spans="1:5" x14ac:dyDescent="0.25">
      <c r="A3794" s="10"/>
      <c r="B3794" s="10"/>
      <c r="C3794" s="87"/>
      <c r="D3794" s="89"/>
      <c r="E3794" s="89"/>
    </row>
    <row r="3795" spans="1:5" x14ac:dyDescent="0.25">
      <c r="A3795" s="10"/>
      <c r="B3795" s="10"/>
      <c r="C3795" s="87"/>
      <c r="D3795" s="89"/>
      <c r="E3795" s="89"/>
    </row>
    <row r="3796" spans="1:5" x14ac:dyDescent="0.25">
      <c r="A3796" s="10"/>
      <c r="B3796" s="10"/>
      <c r="C3796" s="87"/>
      <c r="D3796" s="89"/>
      <c r="E3796" s="89"/>
    </row>
    <row r="3797" spans="1:5" x14ac:dyDescent="0.25">
      <c r="A3797" s="10"/>
      <c r="B3797" s="10"/>
      <c r="C3797" s="87"/>
      <c r="D3797" s="89"/>
      <c r="E3797" s="89"/>
    </row>
    <row r="3798" spans="1:5" x14ac:dyDescent="0.25">
      <c r="A3798" s="10"/>
      <c r="B3798" s="10"/>
      <c r="C3798" s="87"/>
      <c r="D3798" s="89"/>
      <c r="E3798" s="89"/>
    </row>
    <row r="3799" spans="1:5" x14ac:dyDescent="0.25">
      <c r="A3799" s="10"/>
      <c r="B3799" s="10"/>
      <c r="C3799" s="87"/>
      <c r="D3799" s="89"/>
      <c r="E3799" s="89"/>
    </row>
    <row r="3800" spans="1:5" x14ac:dyDescent="0.25">
      <c r="A3800" s="10"/>
      <c r="B3800" s="10"/>
      <c r="C3800" s="87"/>
      <c r="D3800" s="89"/>
      <c r="E3800" s="89"/>
    </row>
    <row r="3801" spans="1:5" x14ac:dyDescent="0.25">
      <c r="A3801" s="10"/>
      <c r="B3801" s="10"/>
      <c r="C3801" s="87"/>
      <c r="D3801" s="89"/>
      <c r="E3801" s="89"/>
    </row>
    <row r="3802" spans="1:5" x14ac:dyDescent="0.25">
      <c r="A3802" s="10"/>
      <c r="B3802" s="10"/>
      <c r="C3802" s="87"/>
      <c r="D3802" s="89"/>
      <c r="E3802" s="89"/>
    </row>
    <row r="3803" spans="1:5" x14ac:dyDescent="0.25">
      <c r="A3803" s="10"/>
      <c r="B3803" s="10"/>
      <c r="C3803" s="87"/>
      <c r="D3803" s="89"/>
      <c r="E3803" s="89"/>
    </row>
    <row r="3804" spans="1:5" x14ac:dyDescent="0.25">
      <c r="A3804" s="10"/>
      <c r="B3804" s="10"/>
      <c r="C3804" s="87"/>
      <c r="D3804" s="89"/>
      <c r="E3804" s="89"/>
    </row>
    <row r="3805" spans="1:5" x14ac:dyDescent="0.25">
      <c r="A3805" s="10"/>
      <c r="B3805" s="10"/>
      <c r="C3805" s="87"/>
      <c r="D3805" s="89"/>
      <c r="E3805" s="89"/>
    </row>
    <row r="3806" spans="1:5" x14ac:dyDescent="0.25">
      <c r="A3806" s="10"/>
      <c r="B3806" s="10"/>
      <c r="C3806" s="87"/>
      <c r="D3806" s="89"/>
      <c r="E3806" s="89"/>
    </row>
    <row r="3807" spans="1:5" x14ac:dyDescent="0.25">
      <c r="A3807" s="10"/>
      <c r="B3807" s="10"/>
      <c r="C3807" s="87"/>
      <c r="D3807" s="89"/>
      <c r="E3807" s="89"/>
    </row>
    <row r="3808" spans="1:5" x14ac:dyDescent="0.25">
      <c r="A3808" s="10"/>
      <c r="B3808" s="10"/>
      <c r="C3808" s="87"/>
      <c r="D3808" s="89"/>
      <c r="E3808" s="89"/>
    </row>
    <row r="3809" spans="1:5" x14ac:dyDescent="0.25">
      <c r="A3809" s="10"/>
      <c r="B3809" s="10"/>
      <c r="C3809" s="87"/>
      <c r="D3809" s="89"/>
      <c r="E3809" s="89"/>
    </row>
    <row r="3810" spans="1:5" x14ac:dyDescent="0.25">
      <c r="A3810" s="10"/>
      <c r="B3810" s="10"/>
      <c r="C3810" s="87"/>
      <c r="D3810" s="89"/>
      <c r="E3810" s="89"/>
    </row>
    <row r="3811" spans="1:5" x14ac:dyDescent="0.25">
      <c r="A3811" s="10"/>
      <c r="B3811" s="10"/>
      <c r="C3811" s="87"/>
      <c r="D3811" s="89"/>
      <c r="E3811" s="89"/>
    </row>
    <row r="3812" spans="1:5" x14ac:dyDescent="0.25">
      <c r="A3812" s="10"/>
      <c r="B3812" s="10"/>
      <c r="C3812" s="87"/>
      <c r="D3812" s="89"/>
      <c r="E3812" s="89"/>
    </row>
    <row r="3813" spans="1:5" x14ac:dyDescent="0.25">
      <c r="A3813" s="10"/>
      <c r="B3813" s="10"/>
      <c r="C3813" s="87"/>
      <c r="D3813" s="89"/>
      <c r="E3813" s="89"/>
    </row>
    <row r="3814" spans="1:5" x14ac:dyDescent="0.25">
      <c r="A3814" s="10"/>
      <c r="B3814" s="10"/>
      <c r="C3814" s="87"/>
      <c r="D3814" s="89"/>
      <c r="E3814" s="89"/>
    </row>
    <row r="3815" spans="1:5" x14ac:dyDescent="0.25">
      <c r="A3815" s="10"/>
      <c r="B3815" s="10"/>
      <c r="C3815" s="87"/>
      <c r="D3815" s="89"/>
      <c r="E3815" s="89"/>
    </row>
    <row r="3816" spans="1:5" x14ac:dyDescent="0.25">
      <c r="A3816" s="10"/>
      <c r="B3816" s="10"/>
      <c r="C3816" s="87"/>
      <c r="D3816" s="89"/>
      <c r="E3816" s="89"/>
    </row>
    <row r="3817" spans="1:5" x14ac:dyDescent="0.25">
      <c r="A3817" s="10"/>
      <c r="B3817" s="10"/>
      <c r="C3817" s="87"/>
      <c r="D3817" s="89"/>
      <c r="E3817" s="89"/>
    </row>
    <row r="3818" spans="1:5" x14ac:dyDescent="0.25">
      <c r="A3818" s="10"/>
      <c r="B3818" s="10"/>
      <c r="C3818" s="87"/>
      <c r="D3818" s="89"/>
      <c r="E3818" s="89"/>
    </row>
    <row r="3819" spans="1:5" x14ac:dyDescent="0.25">
      <c r="A3819" s="10"/>
      <c r="B3819" s="10"/>
      <c r="C3819" s="87"/>
      <c r="D3819" s="89"/>
      <c r="E3819" s="89"/>
    </row>
    <row r="3820" spans="1:5" x14ac:dyDescent="0.25">
      <c r="A3820" s="10"/>
      <c r="B3820" s="10"/>
      <c r="C3820" s="87"/>
      <c r="D3820" s="89"/>
      <c r="E3820" s="89"/>
    </row>
    <row r="3821" spans="1:5" x14ac:dyDescent="0.25">
      <c r="A3821" s="10"/>
      <c r="B3821" s="10"/>
      <c r="C3821" s="87"/>
      <c r="D3821" s="89"/>
      <c r="E3821" s="89"/>
    </row>
    <row r="3822" spans="1:5" x14ac:dyDescent="0.25">
      <c r="A3822" s="10"/>
      <c r="B3822" s="10"/>
      <c r="C3822" s="87"/>
      <c r="D3822" s="89"/>
      <c r="E3822" s="89"/>
    </row>
    <row r="3823" spans="1:5" x14ac:dyDescent="0.25">
      <c r="A3823" s="10"/>
      <c r="B3823" s="10"/>
      <c r="C3823" s="87"/>
      <c r="D3823" s="89"/>
      <c r="E3823" s="89"/>
    </row>
    <row r="3824" spans="1:5" x14ac:dyDescent="0.25">
      <c r="A3824" s="10"/>
      <c r="B3824" s="10"/>
      <c r="C3824" s="87"/>
      <c r="D3824" s="89"/>
      <c r="E3824" s="89"/>
    </row>
    <row r="3825" spans="1:5" x14ac:dyDescent="0.25">
      <c r="A3825" s="10"/>
      <c r="B3825" s="10"/>
      <c r="C3825" s="87"/>
      <c r="D3825" s="89"/>
      <c r="E3825" s="89"/>
    </row>
    <row r="3826" spans="1:5" x14ac:dyDescent="0.25">
      <c r="A3826" s="10"/>
      <c r="B3826" s="10"/>
      <c r="C3826" s="87"/>
      <c r="D3826" s="89"/>
      <c r="E3826" s="89"/>
    </row>
    <row r="3827" spans="1:5" x14ac:dyDescent="0.25">
      <c r="A3827" s="10"/>
      <c r="B3827" s="10"/>
      <c r="C3827" s="87"/>
      <c r="D3827" s="89"/>
      <c r="E3827" s="89"/>
    </row>
    <row r="3828" spans="1:5" x14ac:dyDescent="0.25">
      <c r="A3828" s="10"/>
      <c r="B3828" s="10"/>
      <c r="C3828" s="87"/>
      <c r="D3828" s="89"/>
      <c r="E3828" s="89"/>
    </row>
    <row r="3829" spans="1:5" x14ac:dyDescent="0.25">
      <c r="A3829" s="10"/>
      <c r="B3829" s="10"/>
      <c r="C3829" s="87"/>
      <c r="D3829" s="89"/>
      <c r="E3829" s="89"/>
    </row>
    <row r="3830" spans="1:5" x14ac:dyDescent="0.25">
      <c r="A3830" s="10"/>
      <c r="B3830" s="10"/>
      <c r="C3830" s="87"/>
      <c r="D3830" s="89"/>
      <c r="E3830" s="89"/>
    </row>
    <row r="3831" spans="1:5" x14ac:dyDescent="0.25">
      <c r="A3831" s="10"/>
      <c r="B3831" s="10"/>
      <c r="C3831" s="87"/>
      <c r="D3831" s="89"/>
      <c r="E3831" s="89"/>
    </row>
    <row r="3832" spans="1:5" x14ac:dyDescent="0.25">
      <c r="A3832" s="10"/>
      <c r="B3832" s="10"/>
      <c r="C3832" s="87"/>
      <c r="D3832" s="89"/>
      <c r="E3832" s="89"/>
    </row>
    <row r="3833" spans="1:5" x14ac:dyDescent="0.25">
      <c r="A3833" s="10"/>
      <c r="B3833" s="10"/>
      <c r="C3833" s="87"/>
      <c r="D3833" s="89"/>
      <c r="E3833" s="89"/>
    </row>
    <row r="3834" spans="1:5" x14ac:dyDescent="0.25">
      <c r="A3834" s="10"/>
      <c r="B3834" s="10"/>
      <c r="C3834" s="87"/>
      <c r="D3834" s="89"/>
      <c r="E3834" s="89"/>
    </row>
    <row r="3835" spans="1:5" x14ac:dyDescent="0.25">
      <c r="A3835" s="10"/>
      <c r="B3835" s="10"/>
      <c r="C3835" s="87"/>
      <c r="D3835" s="89"/>
      <c r="E3835" s="89"/>
    </row>
    <row r="3836" spans="1:5" x14ac:dyDescent="0.25">
      <c r="A3836" s="10"/>
      <c r="B3836" s="10"/>
      <c r="C3836" s="87"/>
      <c r="D3836" s="89"/>
      <c r="E3836" s="89"/>
    </row>
    <row r="3837" spans="1:5" x14ac:dyDescent="0.25">
      <c r="A3837" s="10"/>
      <c r="B3837" s="10"/>
      <c r="C3837" s="87"/>
      <c r="D3837" s="89"/>
      <c r="E3837" s="89"/>
    </row>
    <row r="3838" spans="1:5" x14ac:dyDescent="0.25">
      <c r="A3838" s="10"/>
      <c r="B3838" s="10"/>
      <c r="C3838" s="87"/>
      <c r="D3838" s="89"/>
      <c r="E3838" s="89"/>
    </row>
    <row r="3839" spans="1:5" x14ac:dyDescent="0.25">
      <c r="A3839" s="10"/>
      <c r="B3839" s="10"/>
      <c r="C3839" s="87"/>
      <c r="D3839" s="89"/>
      <c r="E3839" s="89"/>
    </row>
    <row r="3840" spans="1:5" x14ac:dyDescent="0.25">
      <c r="A3840" s="10"/>
      <c r="B3840" s="10"/>
      <c r="C3840" s="87"/>
      <c r="D3840" s="89"/>
      <c r="E3840" s="89"/>
    </row>
    <row r="3841" spans="1:5" x14ac:dyDescent="0.25">
      <c r="A3841" s="10"/>
      <c r="B3841" s="10"/>
      <c r="C3841" s="87"/>
      <c r="D3841" s="89"/>
      <c r="E3841" s="89"/>
    </row>
    <row r="3842" spans="1:5" x14ac:dyDescent="0.25">
      <c r="A3842" s="10"/>
      <c r="B3842" s="10"/>
      <c r="C3842" s="87"/>
      <c r="D3842" s="89"/>
      <c r="E3842" s="89"/>
    </row>
    <row r="3843" spans="1:5" x14ac:dyDescent="0.25">
      <c r="A3843" s="10"/>
      <c r="B3843" s="10"/>
      <c r="C3843" s="87"/>
      <c r="D3843" s="89"/>
      <c r="E3843" s="89"/>
    </row>
    <row r="3844" spans="1:5" x14ac:dyDescent="0.25">
      <c r="A3844" s="10"/>
      <c r="B3844" s="10"/>
      <c r="C3844" s="87"/>
      <c r="D3844" s="89"/>
      <c r="E3844" s="89"/>
    </row>
    <row r="3845" spans="1:5" x14ac:dyDescent="0.25">
      <c r="A3845" s="10"/>
      <c r="B3845" s="10"/>
      <c r="C3845" s="87"/>
      <c r="D3845" s="89"/>
      <c r="E3845" s="89"/>
    </row>
    <row r="3846" spans="1:5" x14ac:dyDescent="0.25">
      <c r="A3846" s="10"/>
      <c r="B3846" s="10"/>
      <c r="C3846" s="87"/>
      <c r="D3846" s="89"/>
      <c r="E3846" s="89"/>
    </row>
    <row r="3847" spans="1:5" x14ac:dyDescent="0.25">
      <c r="A3847" s="10"/>
      <c r="B3847" s="10"/>
      <c r="C3847" s="87"/>
      <c r="D3847" s="89"/>
      <c r="E3847" s="89"/>
    </row>
    <row r="3848" spans="1:5" x14ac:dyDescent="0.25">
      <c r="A3848" s="10"/>
      <c r="B3848" s="10"/>
      <c r="C3848" s="87"/>
      <c r="D3848" s="89"/>
      <c r="E3848" s="89"/>
    </row>
    <row r="3849" spans="1:5" x14ac:dyDescent="0.25">
      <c r="A3849" s="10"/>
      <c r="B3849" s="10"/>
      <c r="C3849" s="87"/>
      <c r="D3849" s="89"/>
      <c r="E3849" s="89"/>
    </row>
    <row r="3850" spans="1:5" x14ac:dyDescent="0.25">
      <c r="A3850" s="10"/>
      <c r="B3850" s="10"/>
      <c r="C3850" s="87"/>
      <c r="D3850" s="89"/>
      <c r="E3850" s="89"/>
    </row>
    <row r="3851" spans="1:5" x14ac:dyDescent="0.25">
      <c r="A3851" s="10"/>
      <c r="B3851" s="10"/>
      <c r="C3851" s="87"/>
      <c r="D3851" s="89"/>
      <c r="E3851" s="89"/>
    </row>
    <row r="3852" spans="1:5" x14ac:dyDescent="0.25">
      <c r="A3852" s="10"/>
      <c r="B3852" s="10"/>
      <c r="C3852" s="87"/>
      <c r="D3852" s="89"/>
      <c r="E3852" s="89"/>
    </row>
    <row r="3853" spans="1:5" x14ac:dyDescent="0.25">
      <c r="A3853" s="10"/>
      <c r="B3853" s="10"/>
      <c r="C3853" s="87"/>
      <c r="D3853" s="89"/>
      <c r="E3853" s="89"/>
    </row>
    <row r="3854" spans="1:5" x14ac:dyDescent="0.25">
      <c r="A3854" s="10"/>
      <c r="B3854" s="10"/>
      <c r="C3854" s="87"/>
      <c r="D3854" s="89"/>
      <c r="E3854" s="89"/>
    </row>
    <row r="3855" spans="1:5" x14ac:dyDescent="0.25">
      <c r="A3855" s="10"/>
      <c r="B3855" s="10"/>
      <c r="C3855" s="87"/>
      <c r="D3855" s="89"/>
      <c r="E3855" s="89"/>
    </row>
    <row r="3856" spans="1:5" x14ac:dyDescent="0.25">
      <c r="A3856" s="10"/>
      <c r="B3856" s="10"/>
      <c r="C3856" s="87"/>
      <c r="D3856" s="89"/>
      <c r="E3856" s="89"/>
    </row>
    <row r="3857" spans="1:5" x14ac:dyDescent="0.25">
      <c r="A3857" s="10"/>
      <c r="B3857" s="10"/>
      <c r="C3857" s="87"/>
      <c r="D3857" s="89"/>
      <c r="E3857" s="89"/>
    </row>
    <row r="3858" spans="1:5" x14ac:dyDescent="0.25">
      <c r="A3858" s="10"/>
      <c r="B3858" s="10"/>
      <c r="C3858" s="87"/>
      <c r="D3858" s="89"/>
      <c r="E3858" s="89"/>
    </row>
    <row r="3859" spans="1:5" x14ac:dyDescent="0.25">
      <c r="A3859" s="10"/>
      <c r="B3859" s="10"/>
      <c r="C3859" s="87"/>
      <c r="D3859" s="89"/>
      <c r="E3859" s="89"/>
    </row>
    <row r="3860" spans="1:5" x14ac:dyDescent="0.25">
      <c r="A3860" s="10"/>
      <c r="B3860" s="10"/>
      <c r="C3860" s="87"/>
      <c r="D3860" s="89"/>
      <c r="E3860" s="89"/>
    </row>
    <row r="3861" spans="1:5" x14ac:dyDescent="0.25">
      <c r="A3861" s="10"/>
      <c r="B3861" s="10"/>
      <c r="C3861" s="87"/>
      <c r="D3861" s="89"/>
      <c r="E3861" s="89"/>
    </row>
    <row r="3862" spans="1:5" x14ac:dyDescent="0.25">
      <c r="A3862" s="10"/>
      <c r="B3862" s="10"/>
      <c r="C3862" s="87"/>
      <c r="D3862" s="89"/>
      <c r="E3862" s="89"/>
    </row>
    <row r="3863" spans="1:5" x14ac:dyDescent="0.25">
      <c r="A3863" s="10"/>
      <c r="B3863" s="10"/>
      <c r="C3863" s="87"/>
      <c r="D3863" s="89"/>
      <c r="E3863" s="89"/>
    </row>
    <row r="3864" spans="1:5" x14ac:dyDescent="0.25">
      <c r="A3864" s="10"/>
      <c r="B3864" s="10"/>
      <c r="C3864" s="87"/>
      <c r="D3864" s="89"/>
      <c r="E3864" s="89"/>
    </row>
    <row r="3865" spans="1:5" x14ac:dyDescent="0.25">
      <c r="A3865" s="10"/>
      <c r="B3865" s="10"/>
      <c r="C3865" s="87"/>
      <c r="D3865" s="89"/>
      <c r="E3865" s="89"/>
    </row>
    <row r="3866" spans="1:5" x14ac:dyDescent="0.25">
      <c r="A3866" s="10"/>
      <c r="B3866" s="10"/>
      <c r="C3866" s="87"/>
      <c r="D3866" s="89"/>
      <c r="E3866" s="89"/>
    </row>
    <row r="3867" spans="1:5" x14ac:dyDescent="0.25">
      <c r="A3867" s="10"/>
      <c r="B3867" s="10"/>
      <c r="C3867" s="87"/>
      <c r="D3867" s="89"/>
      <c r="E3867" s="89"/>
    </row>
    <row r="3868" spans="1:5" x14ac:dyDescent="0.25">
      <c r="A3868" s="10"/>
      <c r="B3868" s="10"/>
      <c r="C3868" s="87"/>
      <c r="D3868" s="89"/>
      <c r="E3868" s="89"/>
    </row>
    <row r="3869" spans="1:5" x14ac:dyDescent="0.25">
      <c r="A3869" s="10"/>
      <c r="B3869" s="10"/>
      <c r="C3869" s="87"/>
      <c r="D3869" s="89"/>
      <c r="E3869" s="89"/>
    </row>
    <row r="3870" spans="1:5" x14ac:dyDescent="0.25">
      <c r="A3870" s="10"/>
      <c r="B3870" s="10"/>
      <c r="C3870" s="87"/>
      <c r="D3870" s="89"/>
      <c r="E3870" s="89"/>
    </row>
    <row r="3871" spans="1:5" x14ac:dyDescent="0.25">
      <c r="A3871" s="10"/>
      <c r="B3871" s="10"/>
      <c r="C3871" s="87"/>
      <c r="D3871" s="89"/>
      <c r="E3871" s="89"/>
    </row>
    <row r="3872" spans="1:5" x14ac:dyDescent="0.25">
      <c r="A3872" s="10"/>
      <c r="B3872" s="10"/>
      <c r="C3872" s="87"/>
      <c r="D3872" s="89"/>
      <c r="E3872" s="89"/>
    </row>
    <row r="3873" spans="1:5" x14ac:dyDescent="0.25">
      <c r="A3873" s="10"/>
      <c r="B3873" s="10"/>
      <c r="C3873" s="87"/>
      <c r="D3873" s="89"/>
      <c r="E3873" s="89"/>
    </row>
    <row r="3874" spans="1:5" x14ac:dyDescent="0.25">
      <c r="A3874" s="10"/>
      <c r="B3874" s="10"/>
      <c r="C3874" s="87"/>
      <c r="D3874" s="89"/>
      <c r="E3874" s="89"/>
    </row>
    <row r="3875" spans="1:5" x14ac:dyDescent="0.25">
      <c r="A3875" s="10"/>
      <c r="B3875" s="10"/>
      <c r="C3875" s="87"/>
      <c r="D3875" s="89"/>
      <c r="E3875" s="89"/>
    </row>
    <row r="3876" spans="1:5" x14ac:dyDescent="0.25">
      <c r="A3876" s="10"/>
      <c r="B3876" s="10"/>
      <c r="C3876" s="87"/>
      <c r="D3876" s="89"/>
      <c r="E3876" s="89"/>
    </row>
    <row r="3877" spans="1:5" x14ac:dyDescent="0.25">
      <c r="A3877" s="10"/>
      <c r="B3877" s="10"/>
      <c r="C3877" s="87"/>
      <c r="D3877" s="89"/>
      <c r="E3877" s="89"/>
    </row>
    <row r="3878" spans="1:5" x14ac:dyDescent="0.25">
      <c r="A3878" s="10"/>
      <c r="B3878" s="10"/>
      <c r="C3878" s="87"/>
      <c r="D3878" s="89"/>
      <c r="E3878" s="89"/>
    </row>
    <row r="3879" spans="1:5" x14ac:dyDescent="0.25">
      <c r="A3879" s="10"/>
      <c r="B3879" s="10"/>
      <c r="C3879" s="87"/>
      <c r="D3879" s="89"/>
      <c r="E3879" s="89"/>
    </row>
    <row r="3880" spans="1:5" x14ac:dyDescent="0.25">
      <c r="A3880" s="10"/>
      <c r="B3880" s="10"/>
      <c r="C3880" s="87"/>
      <c r="D3880" s="89"/>
      <c r="E3880" s="89"/>
    </row>
    <row r="3881" spans="1:5" x14ac:dyDescent="0.25">
      <c r="A3881" s="10"/>
      <c r="B3881" s="10"/>
      <c r="C3881" s="87"/>
      <c r="D3881" s="89"/>
      <c r="E3881" s="89"/>
    </row>
    <row r="3882" spans="1:5" x14ac:dyDescent="0.25">
      <c r="A3882" s="10"/>
      <c r="B3882" s="10"/>
      <c r="C3882" s="87"/>
      <c r="D3882" s="89"/>
      <c r="E3882" s="89"/>
    </row>
    <row r="3883" spans="1:5" x14ac:dyDescent="0.25">
      <c r="A3883" s="10"/>
      <c r="B3883" s="10"/>
      <c r="C3883" s="87"/>
      <c r="D3883" s="89"/>
      <c r="E3883" s="89"/>
    </row>
    <row r="3884" spans="1:5" x14ac:dyDescent="0.25">
      <c r="A3884" s="10"/>
      <c r="B3884" s="10"/>
      <c r="C3884" s="87"/>
      <c r="D3884" s="89"/>
      <c r="E3884" s="89"/>
    </row>
    <row r="3885" spans="1:5" x14ac:dyDescent="0.25">
      <c r="A3885" s="10"/>
      <c r="B3885" s="10"/>
      <c r="C3885" s="87"/>
      <c r="D3885" s="89"/>
      <c r="E3885" s="89"/>
    </row>
    <row r="3886" spans="1:5" x14ac:dyDescent="0.25">
      <c r="A3886" s="10"/>
      <c r="B3886" s="10"/>
      <c r="C3886" s="87"/>
      <c r="D3886" s="89"/>
      <c r="E3886" s="89"/>
    </row>
    <row r="3887" spans="1:5" x14ac:dyDescent="0.25">
      <c r="A3887" s="10"/>
      <c r="B3887" s="10"/>
      <c r="C3887" s="87"/>
      <c r="D3887" s="89"/>
      <c r="E3887" s="89"/>
    </row>
    <row r="3888" spans="1:5" x14ac:dyDescent="0.25">
      <c r="A3888" s="10"/>
      <c r="B3888" s="10"/>
      <c r="C3888" s="87"/>
      <c r="D3888" s="89"/>
      <c r="E3888" s="89"/>
    </row>
    <row r="3889" spans="1:5" x14ac:dyDescent="0.25">
      <c r="A3889" s="10"/>
      <c r="B3889" s="10"/>
      <c r="C3889" s="87"/>
      <c r="D3889" s="89"/>
      <c r="E3889" s="89"/>
    </row>
    <row r="3890" spans="1:5" x14ac:dyDescent="0.25">
      <c r="A3890" s="10"/>
      <c r="B3890" s="10"/>
      <c r="C3890" s="87"/>
      <c r="D3890" s="89"/>
      <c r="E3890" s="89"/>
    </row>
    <row r="3891" spans="1:5" x14ac:dyDescent="0.25">
      <c r="A3891" s="10"/>
      <c r="B3891" s="10"/>
      <c r="C3891" s="87"/>
      <c r="D3891" s="89"/>
      <c r="E3891" s="89"/>
    </row>
    <row r="3892" spans="1:5" x14ac:dyDescent="0.25">
      <c r="A3892" s="10"/>
      <c r="B3892" s="10"/>
      <c r="C3892" s="87"/>
      <c r="D3892" s="89"/>
      <c r="E3892" s="89"/>
    </row>
    <row r="3893" spans="1:5" x14ac:dyDescent="0.25">
      <c r="A3893" s="10"/>
      <c r="B3893" s="10"/>
      <c r="C3893" s="87"/>
      <c r="D3893" s="89"/>
      <c r="E3893" s="89"/>
    </row>
    <row r="3894" spans="1:5" x14ac:dyDescent="0.25">
      <c r="A3894" s="10"/>
      <c r="B3894" s="10"/>
      <c r="C3894" s="87"/>
      <c r="D3894" s="89"/>
      <c r="E3894" s="89"/>
    </row>
    <row r="3895" spans="1:5" x14ac:dyDescent="0.25">
      <c r="A3895" s="10"/>
      <c r="B3895" s="10"/>
      <c r="C3895" s="87"/>
      <c r="D3895" s="89"/>
      <c r="E3895" s="89"/>
    </row>
    <row r="3896" spans="1:5" x14ac:dyDescent="0.25">
      <c r="A3896" s="10"/>
      <c r="B3896" s="10"/>
      <c r="C3896" s="87"/>
      <c r="D3896" s="89"/>
      <c r="E3896" s="89"/>
    </row>
    <row r="3897" spans="1:5" x14ac:dyDescent="0.25">
      <c r="A3897" s="10"/>
      <c r="B3897" s="10"/>
      <c r="C3897" s="87"/>
      <c r="D3897" s="89"/>
      <c r="E3897" s="89"/>
    </row>
    <row r="3898" spans="1:5" x14ac:dyDescent="0.25">
      <c r="A3898" s="10"/>
      <c r="B3898" s="10"/>
      <c r="C3898" s="87"/>
      <c r="D3898" s="89"/>
      <c r="E3898" s="89"/>
    </row>
    <row r="3899" spans="1:5" x14ac:dyDescent="0.25">
      <c r="A3899" s="10"/>
      <c r="B3899" s="10"/>
      <c r="C3899" s="87"/>
      <c r="D3899" s="89"/>
      <c r="E3899" s="89"/>
    </row>
    <row r="3900" spans="1:5" x14ac:dyDescent="0.25">
      <c r="A3900" s="10"/>
      <c r="B3900" s="10"/>
      <c r="C3900" s="87"/>
      <c r="D3900" s="89"/>
      <c r="E3900" s="89"/>
    </row>
    <row r="3901" spans="1:5" x14ac:dyDescent="0.25">
      <c r="A3901" s="10"/>
      <c r="B3901" s="10"/>
      <c r="C3901" s="87"/>
      <c r="D3901" s="89"/>
      <c r="E3901" s="89"/>
    </row>
    <row r="3902" spans="1:5" x14ac:dyDescent="0.25">
      <c r="A3902" s="10"/>
      <c r="B3902" s="10"/>
      <c r="C3902" s="87"/>
      <c r="D3902" s="89"/>
      <c r="E3902" s="89"/>
    </row>
    <row r="3903" spans="1:5" x14ac:dyDescent="0.25">
      <c r="A3903" s="10"/>
      <c r="B3903" s="10"/>
      <c r="C3903" s="87"/>
      <c r="D3903" s="89"/>
      <c r="E3903" s="89"/>
    </row>
    <row r="3904" spans="1:5" x14ac:dyDescent="0.25">
      <c r="A3904" s="10"/>
      <c r="B3904" s="10"/>
      <c r="C3904" s="87"/>
      <c r="D3904" s="89"/>
      <c r="E3904" s="89"/>
    </row>
    <row r="3905" spans="1:5" x14ac:dyDescent="0.25">
      <c r="A3905" s="10"/>
      <c r="B3905" s="10"/>
      <c r="C3905" s="87"/>
      <c r="D3905" s="89"/>
      <c r="E3905" s="89"/>
    </row>
    <row r="3906" spans="1:5" x14ac:dyDescent="0.25">
      <c r="A3906" s="10"/>
      <c r="B3906" s="10"/>
      <c r="C3906" s="87"/>
      <c r="D3906" s="89"/>
      <c r="E3906" s="89"/>
    </row>
    <row r="3907" spans="1:5" x14ac:dyDescent="0.25">
      <c r="A3907" s="10"/>
      <c r="B3907" s="10"/>
      <c r="C3907" s="87"/>
      <c r="D3907" s="89"/>
      <c r="E3907" s="89"/>
    </row>
    <row r="3908" spans="1:5" x14ac:dyDescent="0.25">
      <c r="A3908" s="10"/>
      <c r="B3908" s="10"/>
      <c r="C3908" s="87"/>
      <c r="D3908" s="89"/>
      <c r="E3908" s="89"/>
    </row>
    <row r="3909" spans="1:5" x14ac:dyDescent="0.25">
      <c r="A3909" s="10"/>
      <c r="B3909" s="10"/>
      <c r="C3909" s="87"/>
      <c r="D3909" s="89"/>
      <c r="E3909" s="89"/>
    </row>
    <row r="3910" spans="1:5" x14ac:dyDescent="0.25">
      <c r="A3910" s="10"/>
      <c r="B3910" s="10"/>
      <c r="C3910" s="87"/>
      <c r="D3910" s="89"/>
      <c r="E3910" s="89"/>
    </row>
    <row r="3911" spans="1:5" x14ac:dyDescent="0.25">
      <c r="A3911" s="10"/>
      <c r="B3911" s="10"/>
      <c r="C3911" s="87"/>
      <c r="D3911" s="89"/>
      <c r="E3911" s="89"/>
    </row>
    <row r="3912" spans="1:5" x14ac:dyDescent="0.25">
      <c r="A3912" s="10"/>
      <c r="B3912" s="10"/>
      <c r="C3912" s="87"/>
      <c r="D3912" s="89"/>
      <c r="E3912" s="89"/>
    </row>
    <row r="3913" spans="1:5" x14ac:dyDescent="0.25">
      <c r="A3913" s="10"/>
      <c r="B3913" s="10"/>
      <c r="C3913" s="87"/>
      <c r="D3913" s="89"/>
      <c r="E3913" s="89"/>
    </row>
    <row r="3914" spans="1:5" x14ac:dyDescent="0.25">
      <c r="A3914" s="10"/>
      <c r="B3914" s="10"/>
      <c r="C3914" s="87"/>
      <c r="D3914" s="89"/>
      <c r="E3914" s="89"/>
    </row>
    <row r="3915" spans="1:5" x14ac:dyDescent="0.25">
      <c r="A3915" s="10"/>
      <c r="B3915" s="10"/>
      <c r="C3915" s="87"/>
      <c r="D3915" s="89"/>
      <c r="E3915" s="89"/>
    </row>
    <row r="3916" spans="1:5" x14ac:dyDescent="0.25">
      <c r="A3916" s="10"/>
      <c r="B3916" s="10"/>
      <c r="C3916" s="87"/>
      <c r="D3916" s="89"/>
      <c r="E3916" s="89"/>
    </row>
    <row r="3917" spans="1:5" x14ac:dyDescent="0.25">
      <c r="A3917" s="10"/>
      <c r="B3917" s="10"/>
      <c r="C3917" s="87"/>
      <c r="D3917" s="89"/>
      <c r="E3917" s="89"/>
    </row>
    <row r="3918" spans="1:5" x14ac:dyDescent="0.25">
      <c r="A3918" s="10"/>
      <c r="B3918" s="10"/>
      <c r="C3918" s="87"/>
      <c r="D3918" s="89"/>
      <c r="E3918" s="89"/>
    </row>
    <row r="3919" spans="1:5" x14ac:dyDescent="0.25">
      <c r="A3919" s="10"/>
      <c r="B3919" s="10"/>
      <c r="C3919" s="87"/>
      <c r="D3919" s="89"/>
      <c r="E3919" s="89"/>
    </row>
    <row r="3920" spans="1:5" x14ac:dyDescent="0.25">
      <c r="A3920" s="10"/>
      <c r="B3920" s="10"/>
      <c r="C3920" s="87"/>
      <c r="D3920" s="89"/>
      <c r="E3920" s="89"/>
    </row>
    <row r="3921" spans="1:5" x14ac:dyDescent="0.25">
      <c r="A3921" s="10"/>
      <c r="B3921" s="10"/>
      <c r="C3921" s="87"/>
      <c r="D3921" s="89"/>
      <c r="E3921" s="89"/>
    </row>
    <row r="3922" spans="1:5" x14ac:dyDescent="0.25">
      <c r="A3922" s="10"/>
      <c r="B3922" s="10"/>
      <c r="C3922" s="87"/>
      <c r="D3922" s="89"/>
      <c r="E3922" s="89"/>
    </row>
    <row r="3923" spans="1:5" x14ac:dyDescent="0.25">
      <c r="A3923" s="10"/>
      <c r="B3923" s="10"/>
      <c r="C3923" s="87"/>
      <c r="D3923" s="89"/>
      <c r="E3923" s="89"/>
    </row>
    <row r="3924" spans="1:5" x14ac:dyDescent="0.25">
      <c r="A3924" s="10"/>
      <c r="B3924" s="10"/>
      <c r="C3924" s="87"/>
      <c r="D3924" s="89"/>
      <c r="E3924" s="89"/>
    </row>
    <row r="3925" spans="1:5" x14ac:dyDescent="0.25">
      <c r="A3925" s="10"/>
      <c r="B3925" s="10"/>
      <c r="C3925" s="87"/>
      <c r="D3925" s="89"/>
      <c r="E3925" s="89"/>
    </row>
    <row r="3926" spans="1:5" x14ac:dyDescent="0.25">
      <c r="A3926" s="10"/>
      <c r="B3926" s="10"/>
      <c r="C3926" s="87"/>
      <c r="D3926" s="89"/>
      <c r="E3926" s="89"/>
    </row>
    <row r="3927" spans="1:5" x14ac:dyDescent="0.25">
      <c r="A3927" s="10"/>
      <c r="B3927" s="10"/>
      <c r="C3927" s="87"/>
      <c r="D3927" s="89"/>
      <c r="E3927" s="89"/>
    </row>
    <row r="3928" spans="1:5" x14ac:dyDescent="0.25">
      <c r="A3928" s="10"/>
      <c r="B3928" s="10"/>
      <c r="C3928" s="87"/>
      <c r="D3928" s="89"/>
      <c r="E3928" s="89"/>
    </row>
    <row r="3929" spans="1:5" x14ac:dyDescent="0.25">
      <c r="A3929" s="10"/>
      <c r="B3929" s="10"/>
      <c r="C3929" s="87"/>
      <c r="D3929" s="89"/>
      <c r="E3929" s="89"/>
    </row>
    <row r="3930" spans="1:5" x14ac:dyDescent="0.25">
      <c r="A3930" s="10"/>
      <c r="B3930" s="10"/>
      <c r="C3930" s="87"/>
      <c r="D3930" s="89"/>
      <c r="E3930" s="89"/>
    </row>
    <row r="3931" spans="1:5" x14ac:dyDescent="0.25">
      <c r="A3931" s="10"/>
      <c r="B3931" s="10"/>
      <c r="C3931" s="87"/>
      <c r="D3931" s="89"/>
      <c r="E3931" s="89"/>
    </row>
    <row r="3932" spans="1:5" x14ac:dyDescent="0.25">
      <c r="A3932" s="10"/>
      <c r="B3932" s="10"/>
      <c r="C3932" s="87"/>
      <c r="D3932" s="89"/>
      <c r="E3932" s="89"/>
    </row>
    <row r="3933" spans="1:5" x14ac:dyDescent="0.25">
      <c r="A3933" s="10"/>
      <c r="B3933" s="10"/>
      <c r="C3933" s="87"/>
      <c r="D3933" s="89"/>
      <c r="E3933" s="89"/>
    </row>
    <row r="3934" spans="1:5" x14ac:dyDescent="0.25">
      <c r="A3934" s="10"/>
      <c r="B3934" s="10"/>
      <c r="C3934" s="87"/>
      <c r="D3934" s="89"/>
      <c r="E3934" s="89"/>
    </row>
    <row r="3935" spans="1:5" x14ac:dyDescent="0.25">
      <c r="A3935" s="10"/>
      <c r="B3935" s="10"/>
      <c r="C3935" s="87"/>
      <c r="D3935" s="89"/>
      <c r="E3935" s="89"/>
    </row>
    <row r="3936" spans="1:5" x14ac:dyDescent="0.25">
      <c r="A3936" s="10"/>
      <c r="B3936" s="10"/>
      <c r="C3936" s="87"/>
      <c r="D3936" s="89"/>
      <c r="E3936" s="89"/>
    </row>
    <row r="3937" spans="1:5" x14ac:dyDescent="0.25">
      <c r="A3937" s="10"/>
      <c r="B3937" s="10"/>
      <c r="C3937" s="87"/>
      <c r="D3937" s="89"/>
      <c r="E3937" s="89"/>
    </row>
    <row r="3938" spans="1:5" x14ac:dyDescent="0.25">
      <c r="A3938" s="10"/>
      <c r="B3938" s="10"/>
      <c r="C3938" s="87"/>
      <c r="D3938" s="89"/>
      <c r="E3938" s="89"/>
    </row>
    <row r="3939" spans="1:5" x14ac:dyDescent="0.25">
      <c r="A3939" s="10"/>
      <c r="B3939" s="10"/>
      <c r="C3939" s="87"/>
      <c r="D3939" s="89"/>
      <c r="E3939" s="89"/>
    </row>
    <row r="3940" spans="1:5" x14ac:dyDescent="0.25">
      <c r="A3940" s="10"/>
      <c r="B3940" s="10"/>
      <c r="C3940" s="87"/>
      <c r="D3940" s="89"/>
      <c r="E3940" s="89"/>
    </row>
    <row r="3941" spans="1:5" x14ac:dyDescent="0.25">
      <c r="A3941" s="10"/>
      <c r="B3941" s="10"/>
      <c r="C3941" s="87"/>
      <c r="D3941" s="89"/>
      <c r="E3941" s="89"/>
    </row>
    <row r="3942" spans="1:5" x14ac:dyDescent="0.25">
      <c r="A3942" s="10"/>
      <c r="B3942" s="10"/>
      <c r="C3942" s="87"/>
      <c r="D3942" s="89"/>
      <c r="E3942" s="89"/>
    </row>
    <row r="3943" spans="1:5" x14ac:dyDescent="0.25">
      <c r="A3943" s="10"/>
      <c r="B3943" s="10"/>
      <c r="C3943" s="87"/>
      <c r="D3943" s="89"/>
      <c r="E3943" s="89"/>
    </row>
    <row r="3944" spans="1:5" x14ac:dyDescent="0.25">
      <c r="A3944" s="10"/>
      <c r="B3944" s="10"/>
      <c r="C3944" s="87"/>
      <c r="D3944" s="89"/>
      <c r="E3944" s="89"/>
    </row>
    <row r="3945" spans="1:5" x14ac:dyDescent="0.25">
      <c r="A3945" s="10"/>
      <c r="B3945" s="10"/>
      <c r="C3945" s="87"/>
      <c r="D3945" s="89"/>
      <c r="E3945" s="89"/>
    </row>
    <row r="3946" spans="1:5" x14ac:dyDescent="0.25">
      <c r="A3946" s="10"/>
      <c r="B3946" s="10"/>
      <c r="C3946" s="87"/>
      <c r="D3946" s="89"/>
      <c r="E3946" s="89"/>
    </row>
    <row r="3947" spans="1:5" x14ac:dyDescent="0.25">
      <c r="A3947" s="10"/>
      <c r="B3947" s="10"/>
      <c r="C3947" s="87"/>
      <c r="D3947" s="89"/>
      <c r="E3947" s="89"/>
    </row>
    <row r="3948" spans="1:5" x14ac:dyDescent="0.25">
      <c r="A3948" s="10"/>
      <c r="B3948" s="10"/>
      <c r="C3948" s="87"/>
      <c r="D3948" s="89"/>
      <c r="E3948" s="89"/>
    </row>
    <row r="3949" spans="1:5" x14ac:dyDescent="0.25">
      <c r="A3949" s="10"/>
      <c r="B3949" s="10"/>
      <c r="C3949" s="87"/>
      <c r="D3949" s="89"/>
      <c r="E3949" s="89"/>
    </row>
    <row r="3950" spans="1:5" x14ac:dyDescent="0.25">
      <c r="A3950" s="10"/>
      <c r="B3950" s="10"/>
      <c r="C3950" s="87"/>
      <c r="D3950" s="89"/>
      <c r="E3950" s="89"/>
    </row>
    <row r="3951" spans="1:5" x14ac:dyDescent="0.25">
      <c r="A3951" s="10"/>
      <c r="B3951" s="10"/>
      <c r="C3951" s="87"/>
      <c r="D3951" s="89"/>
      <c r="E3951" s="89"/>
    </row>
    <row r="3952" spans="1:5" x14ac:dyDescent="0.25">
      <c r="A3952" s="10"/>
      <c r="B3952" s="10"/>
      <c r="C3952" s="87"/>
      <c r="D3952" s="89"/>
      <c r="E3952" s="89"/>
    </row>
    <row r="3953" spans="1:5" x14ac:dyDescent="0.25">
      <c r="A3953" s="10"/>
      <c r="B3953" s="10"/>
      <c r="C3953" s="87"/>
      <c r="D3953" s="89"/>
      <c r="E3953" s="89"/>
    </row>
    <row r="3954" spans="1:5" x14ac:dyDescent="0.25">
      <c r="A3954" s="10"/>
      <c r="B3954" s="10"/>
      <c r="C3954" s="87"/>
      <c r="D3954" s="89"/>
      <c r="E3954" s="89"/>
    </row>
    <row r="3955" spans="1:5" x14ac:dyDescent="0.25">
      <c r="A3955" s="10"/>
      <c r="B3955" s="10"/>
      <c r="C3955" s="87"/>
      <c r="D3955" s="89"/>
      <c r="E3955" s="89"/>
    </row>
    <row r="3956" spans="1:5" x14ac:dyDescent="0.25">
      <c r="A3956" s="10"/>
      <c r="B3956" s="10"/>
      <c r="C3956" s="87"/>
      <c r="D3956" s="89"/>
      <c r="E3956" s="89"/>
    </row>
    <row r="3957" spans="1:5" x14ac:dyDescent="0.25">
      <c r="A3957" s="10"/>
      <c r="B3957" s="10"/>
      <c r="C3957" s="87"/>
      <c r="D3957" s="89"/>
      <c r="E3957" s="89"/>
    </row>
    <row r="3958" spans="1:5" x14ac:dyDescent="0.25">
      <c r="A3958" s="10"/>
      <c r="B3958" s="10"/>
      <c r="C3958" s="87"/>
      <c r="D3958" s="89"/>
      <c r="E3958" s="89"/>
    </row>
    <row r="3959" spans="1:5" x14ac:dyDescent="0.25">
      <c r="A3959" s="10"/>
      <c r="B3959" s="10"/>
      <c r="C3959" s="87"/>
      <c r="D3959" s="89"/>
      <c r="E3959" s="89"/>
    </row>
    <row r="3960" spans="1:5" x14ac:dyDescent="0.25">
      <c r="A3960" s="10"/>
      <c r="B3960" s="10"/>
      <c r="C3960" s="87"/>
      <c r="D3960" s="89"/>
      <c r="E3960" s="89"/>
    </row>
    <row r="3961" spans="1:5" x14ac:dyDescent="0.25">
      <c r="A3961" s="10"/>
      <c r="B3961" s="10"/>
      <c r="C3961" s="87"/>
      <c r="D3961" s="89"/>
      <c r="E3961" s="89"/>
    </row>
    <row r="3962" spans="1:5" x14ac:dyDescent="0.25">
      <c r="A3962" s="10"/>
      <c r="B3962" s="10"/>
      <c r="C3962" s="87"/>
      <c r="D3962" s="89"/>
      <c r="E3962" s="89"/>
    </row>
    <row r="3963" spans="1:5" x14ac:dyDescent="0.25">
      <c r="A3963" s="10"/>
      <c r="B3963" s="10"/>
      <c r="C3963" s="87"/>
      <c r="D3963" s="89"/>
      <c r="E3963" s="89"/>
    </row>
    <row r="3964" spans="1:5" x14ac:dyDescent="0.25">
      <c r="A3964" s="10"/>
      <c r="B3964" s="10"/>
      <c r="C3964" s="87"/>
      <c r="D3964" s="89"/>
      <c r="E3964" s="89"/>
    </row>
    <row r="3965" spans="1:5" x14ac:dyDescent="0.25">
      <c r="A3965" s="10"/>
      <c r="B3965" s="10"/>
      <c r="C3965" s="87"/>
      <c r="D3965" s="89"/>
      <c r="E3965" s="89"/>
    </row>
    <row r="3966" spans="1:5" x14ac:dyDescent="0.25">
      <c r="A3966" s="10"/>
      <c r="B3966" s="10"/>
      <c r="C3966" s="87"/>
      <c r="D3966" s="89"/>
      <c r="E3966" s="89"/>
    </row>
    <row r="3967" spans="1:5" x14ac:dyDescent="0.25">
      <c r="A3967" s="10"/>
      <c r="B3967" s="10"/>
      <c r="C3967" s="87"/>
      <c r="D3967" s="89"/>
      <c r="E3967" s="89"/>
    </row>
    <row r="3968" spans="1:5" x14ac:dyDescent="0.25">
      <c r="A3968" s="10"/>
      <c r="B3968" s="10"/>
      <c r="C3968" s="87"/>
      <c r="D3968" s="89"/>
      <c r="E3968" s="89"/>
    </row>
    <row r="3969" spans="1:5" x14ac:dyDescent="0.25">
      <c r="A3969" s="10"/>
      <c r="B3969" s="10"/>
      <c r="C3969" s="87"/>
      <c r="D3969" s="89"/>
      <c r="E3969" s="89"/>
    </row>
    <row r="3970" spans="1:5" x14ac:dyDescent="0.25">
      <c r="A3970" s="10"/>
      <c r="B3970" s="10"/>
      <c r="C3970" s="87"/>
      <c r="D3970" s="89"/>
      <c r="E3970" s="89"/>
    </row>
    <row r="3971" spans="1:5" x14ac:dyDescent="0.25">
      <c r="A3971" s="10"/>
      <c r="B3971" s="10"/>
      <c r="C3971" s="87"/>
      <c r="D3971" s="89"/>
      <c r="E3971" s="89"/>
    </row>
    <row r="3972" spans="1:5" x14ac:dyDescent="0.25">
      <c r="A3972" s="10"/>
      <c r="B3972" s="10"/>
      <c r="C3972" s="87"/>
      <c r="D3972" s="89"/>
      <c r="E3972" s="89"/>
    </row>
    <row r="3973" spans="1:5" x14ac:dyDescent="0.25">
      <c r="A3973" s="10"/>
      <c r="B3973" s="10"/>
      <c r="C3973" s="87"/>
      <c r="D3973" s="89"/>
      <c r="E3973" s="89"/>
    </row>
    <row r="3974" spans="1:5" x14ac:dyDescent="0.25">
      <c r="A3974" s="10"/>
      <c r="B3974" s="10"/>
      <c r="C3974" s="87"/>
      <c r="D3974" s="89"/>
      <c r="E3974" s="89"/>
    </row>
    <row r="3975" spans="1:5" x14ac:dyDescent="0.25">
      <c r="A3975" s="10"/>
      <c r="B3975" s="10"/>
      <c r="C3975" s="87"/>
      <c r="D3975" s="89"/>
      <c r="E3975" s="89"/>
    </row>
    <row r="3976" spans="1:5" x14ac:dyDescent="0.25">
      <c r="A3976" s="10"/>
      <c r="B3976" s="10"/>
      <c r="C3976" s="87"/>
      <c r="D3976" s="89"/>
      <c r="E3976" s="89"/>
    </row>
    <row r="3977" spans="1:5" x14ac:dyDescent="0.25">
      <c r="A3977" s="10"/>
      <c r="B3977" s="10"/>
      <c r="C3977" s="87"/>
      <c r="D3977" s="89"/>
      <c r="E3977" s="89"/>
    </row>
    <row r="3978" spans="1:5" x14ac:dyDescent="0.25">
      <c r="A3978" s="10"/>
      <c r="B3978" s="10"/>
      <c r="C3978" s="87"/>
      <c r="D3978" s="89"/>
      <c r="E3978" s="89"/>
    </row>
    <row r="3979" spans="1:5" x14ac:dyDescent="0.25">
      <c r="A3979" s="10"/>
      <c r="B3979" s="10"/>
      <c r="C3979" s="87"/>
      <c r="D3979" s="89"/>
      <c r="E3979" s="89"/>
    </row>
    <row r="3980" spans="1:5" x14ac:dyDescent="0.25">
      <c r="A3980" s="10"/>
      <c r="B3980" s="10"/>
      <c r="C3980" s="87"/>
      <c r="D3980" s="89"/>
      <c r="E3980" s="89"/>
    </row>
    <row r="3981" spans="1:5" x14ac:dyDescent="0.25">
      <c r="A3981" s="10"/>
      <c r="B3981" s="10"/>
      <c r="C3981" s="87"/>
      <c r="D3981" s="89"/>
      <c r="E3981" s="89"/>
    </row>
    <row r="3982" spans="1:5" x14ac:dyDescent="0.25">
      <c r="A3982" s="10"/>
      <c r="B3982" s="10"/>
      <c r="C3982" s="87"/>
      <c r="D3982" s="89"/>
      <c r="E3982" s="89"/>
    </row>
    <row r="3983" spans="1:5" x14ac:dyDescent="0.25">
      <c r="A3983" s="10"/>
      <c r="B3983" s="10"/>
      <c r="C3983" s="87"/>
      <c r="D3983" s="89"/>
      <c r="E3983" s="89"/>
    </row>
    <row r="3984" spans="1:5" x14ac:dyDescent="0.25">
      <c r="A3984" s="10"/>
      <c r="B3984" s="10"/>
      <c r="C3984" s="87"/>
      <c r="D3984" s="89"/>
      <c r="E3984" s="89"/>
    </row>
    <row r="3985" spans="1:5" x14ac:dyDescent="0.25">
      <c r="A3985" s="10"/>
      <c r="B3985" s="10"/>
      <c r="C3985" s="87"/>
      <c r="D3985" s="89"/>
      <c r="E3985" s="89"/>
    </row>
    <row r="3986" spans="1:5" x14ac:dyDescent="0.25">
      <c r="A3986" s="10"/>
      <c r="B3986" s="10"/>
      <c r="C3986" s="87"/>
      <c r="D3986" s="89"/>
      <c r="E3986" s="89"/>
    </row>
    <row r="3987" spans="1:5" x14ac:dyDescent="0.25">
      <c r="A3987" s="10"/>
      <c r="B3987" s="10"/>
      <c r="C3987" s="87"/>
      <c r="D3987" s="89"/>
      <c r="E3987" s="89"/>
    </row>
    <row r="3988" spans="1:5" x14ac:dyDescent="0.25">
      <c r="A3988" s="10"/>
      <c r="B3988" s="10"/>
      <c r="C3988" s="87"/>
      <c r="D3988" s="89"/>
      <c r="E3988" s="89"/>
    </row>
    <row r="3989" spans="1:5" x14ac:dyDescent="0.25">
      <c r="A3989" s="10"/>
      <c r="B3989" s="10"/>
      <c r="C3989" s="87"/>
      <c r="D3989" s="89"/>
      <c r="E3989" s="89"/>
    </row>
    <row r="3990" spans="1:5" x14ac:dyDescent="0.25">
      <c r="A3990" s="10"/>
      <c r="B3990" s="10"/>
      <c r="C3990" s="87"/>
      <c r="D3990" s="89"/>
      <c r="E3990" s="89"/>
    </row>
    <row r="3991" spans="1:5" x14ac:dyDescent="0.25">
      <c r="A3991" s="10"/>
      <c r="B3991" s="10"/>
      <c r="C3991" s="87"/>
      <c r="D3991" s="89"/>
      <c r="E3991" s="89"/>
    </row>
    <row r="3992" spans="1:5" x14ac:dyDescent="0.25">
      <c r="A3992" s="10"/>
      <c r="B3992" s="10"/>
      <c r="C3992" s="87"/>
      <c r="D3992" s="89"/>
      <c r="E3992" s="89"/>
    </row>
    <row r="3993" spans="1:5" x14ac:dyDescent="0.25">
      <c r="A3993" s="10"/>
      <c r="B3993" s="10"/>
      <c r="C3993" s="87"/>
      <c r="D3993" s="89"/>
      <c r="E3993" s="89"/>
    </row>
    <row r="3994" spans="1:5" x14ac:dyDescent="0.25">
      <c r="A3994" s="10"/>
      <c r="B3994" s="10"/>
      <c r="C3994" s="87"/>
      <c r="D3994" s="89"/>
      <c r="E3994" s="89"/>
    </row>
    <row r="3995" spans="1:5" x14ac:dyDescent="0.25">
      <c r="A3995" s="10"/>
      <c r="B3995" s="10"/>
      <c r="C3995" s="87"/>
      <c r="D3995" s="89"/>
      <c r="E3995" s="89"/>
    </row>
    <row r="3996" spans="1:5" x14ac:dyDescent="0.25">
      <c r="A3996" s="10"/>
      <c r="B3996" s="10"/>
      <c r="C3996" s="87"/>
      <c r="D3996" s="89"/>
      <c r="E3996" s="89"/>
    </row>
    <row r="3997" spans="1:5" x14ac:dyDescent="0.25">
      <c r="A3997" s="10"/>
      <c r="B3997" s="10"/>
      <c r="C3997" s="87"/>
      <c r="D3997" s="89"/>
      <c r="E3997" s="89"/>
    </row>
    <row r="3998" spans="1:5" x14ac:dyDescent="0.25">
      <c r="A3998" s="10"/>
      <c r="B3998" s="10"/>
      <c r="C3998" s="87"/>
      <c r="D3998" s="89"/>
      <c r="E3998" s="89"/>
    </row>
    <row r="3999" spans="1:5" x14ac:dyDescent="0.25">
      <c r="A3999" s="10"/>
      <c r="B3999" s="10"/>
      <c r="C3999" s="87"/>
      <c r="D3999" s="89"/>
      <c r="E3999" s="89"/>
    </row>
    <row r="4000" spans="1:5" x14ac:dyDescent="0.25">
      <c r="A4000" s="10"/>
      <c r="B4000" s="10"/>
      <c r="C4000" s="87"/>
      <c r="D4000" s="89"/>
      <c r="E4000" s="89"/>
    </row>
    <row r="4001" spans="1:5" x14ac:dyDescent="0.25">
      <c r="A4001" s="10"/>
      <c r="B4001" s="10"/>
      <c r="C4001" s="87"/>
      <c r="D4001" s="89"/>
      <c r="E4001" s="89"/>
    </row>
    <row r="4002" spans="1:5" x14ac:dyDescent="0.25">
      <c r="A4002" s="10"/>
      <c r="B4002" s="10"/>
      <c r="C4002" s="87"/>
      <c r="D4002" s="89"/>
      <c r="E4002" s="89"/>
    </row>
    <row r="4003" spans="1:5" x14ac:dyDescent="0.25">
      <c r="A4003" s="10"/>
      <c r="B4003" s="10"/>
      <c r="C4003" s="87"/>
      <c r="D4003" s="89"/>
      <c r="E4003" s="89"/>
    </row>
    <row r="4004" spans="1:5" x14ac:dyDescent="0.25">
      <c r="A4004" s="10"/>
      <c r="B4004" s="10"/>
      <c r="C4004" s="87"/>
      <c r="D4004" s="89"/>
      <c r="E4004" s="89"/>
    </row>
    <row r="4005" spans="1:5" x14ac:dyDescent="0.25">
      <c r="A4005" s="10"/>
      <c r="B4005" s="10"/>
      <c r="C4005" s="87"/>
      <c r="D4005" s="89"/>
      <c r="E4005" s="89"/>
    </row>
    <row r="4006" spans="1:5" x14ac:dyDescent="0.25">
      <c r="A4006" s="10"/>
      <c r="B4006" s="10"/>
      <c r="C4006" s="87"/>
      <c r="D4006" s="89"/>
      <c r="E4006" s="89"/>
    </row>
    <row r="4007" spans="1:5" x14ac:dyDescent="0.25">
      <c r="A4007" s="10"/>
      <c r="B4007" s="10"/>
      <c r="C4007" s="87"/>
      <c r="D4007" s="89"/>
      <c r="E4007" s="89"/>
    </row>
    <row r="4008" spans="1:5" x14ac:dyDescent="0.25">
      <c r="A4008" s="10"/>
      <c r="B4008" s="10"/>
      <c r="C4008" s="87"/>
      <c r="D4008" s="89"/>
      <c r="E4008" s="89"/>
    </row>
    <row r="4009" spans="1:5" x14ac:dyDescent="0.25">
      <c r="A4009" s="10"/>
      <c r="B4009" s="10"/>
      <c r="C4009" s="87"/>
      <c r="D4009" s="89"/>
      <c r="E4009" s="89"/>
    </row>
    <row r="4010" spans="1:5" x14ac:dyDescent="0.25">
      <c r="A4010" s="10"/>
      <c r="B4010" s="10"/>
      <c r="C4010" s="87"/>
      <c r="D4010" s="89"/>
      <c r="E4010" s="89"/>
    </row>
    <row r="4011" spans="1:5" x14ac:dyDescent="0.25">
      <c r="A4011" s="10"/>
      <c r="B4011" s="10"/>
      <c r="C4011" s="87"/>
      <c r="D4011" s="89"/>
      <c r="E4011" s="89"/>
    </row>
    <row r="4012" spans="1:5" x14ac:dyDescent="0.25">
      <c r="A4012" s="10"/>
      <c r="B4012" s="10"/>
      <c r="C4012" s="87"/>
      <c r="D4012" s="89"/>
      <c r="E4012" s="89"/>
    </row>
    <row r="4013" spans="1:5" x14ac:dyDescent="0.25">
      <c r="A4013" s="10"/>
      <c r="B4013" s="10"/>
      <c r="C4013" s="87"/>
      <c r="D4013" s="89"/>
      <c r="E4013" s="89"/>
    </row>
    <row r="4014" spans="1:5" x14ac:dyDescent="0.25">
      <c r="A4014" s="10"/>
      <c r="B4014" s="10"/>
      <c r="C4014" s="87"/>
      <c r="D4014" s="89"/>
      <c r="E4014" s="89"/>
    </row>
    <row r="4015" spans="1:5" x14ac:dyDescent="0.25">
      <c r="A4015" s="10"/>
      <c r="B4015" s="10"/>
      <c r="C4015" s="87"/>
      <c r="D4015" s="89"/>
      <c r="E4015" s="89"/>
    </row>
    <row r="4016" spans="1:5" x14ac:dyDescent="0.25">
      <c r="A4016" s="10"/>
      <c r="B4016" s="10"/>
      <c r="C4016" s="87"/>
      <c r="D4016" s="89"/>
      <c r="E4016" s="89"/>
    </row>
    <row r="4017" spans="1:5" x14ac:dyDescent="0.25">
      <c r="A4017" s="10"/>
      <c r="B4017" s="10"/>
      <c r="C4017" s="87"/>
      <c r="D4017" s="89"/>
      <c r="E4017" s="89"/>
    </row>
    <row r="4018" spans="1:5" x14ac:dyDescent="0.25">
      <c r="A4018" s="10"/>
      <c r="B4018" s="10"/>
      <c r="C4018" s="87"/>
      <c r="D4018" s="89"/>
      <c r="E4018" s="89"/>
    </row>
    <row r="4019" spans="1:5" x14ac:dyDescent="0.25">
      <c r="A4019" s="10"/>
      <c r="B4019" s="10"/>
      <c r="C4019" s="87"/>
      <c r="D4019" s="89"/>
      <c r="E4019" s="89"/>
    </row>
    <row r="4020" spans="1:5" x14ac:dyDescent="0.25">
      <c r="A4020" s="10"/>
      <c r="B4020" s="10"/>
      <c r="C4020" s="87"/>
      <c r="D4020" s="89"/>
      <c r="E4020" s="89"/>
    </row>
    <row r="4021" spans="1:5" x14ac:dyDescent="0.25">
      <c r="A4021" s="10"/>
      <c r="B4021" s="10"/>
      <c r="C4021" s="87"/>
      <c r="D4021" s="89"/>
      <c r="E4021" s="89"/>
    </row>
    <row r="4022" spans="1:5" x14ac:dyDescent="0.25">
      <c r="A4022" s="10"/>
      <c r="B4022" s="10"/>
      <c r="C4022" s="87"/>
      <c r="D4022" s="89"/>
      <c r="E4022" s="89"/>
    </row>
    <row r="4023" spans="1:5" x14ac:dyDescent="0.25">
      <c r="A4023" s="10"/>
      <c r="B4023" s="10"/>
      <c r="C4023" s="87"/>
      <c r="D4023" s="89"/>
      <c r="E4023" s="89"/>
    </row>
    <row r="4024" spans="1:5" x14ac:dyDescent="0.25">
      <c r="A4024" s="10"/>
      <c r="B4024" s="10"/>
      <c r="C4024" s="87"/>
      <c r="D4024" s="89"/>
      <c r="E4024" s="89"/>
    </row>
    <row r="4025" spans="1:5" x14ac:dyDescent="0.25">
      <c r="A4025" s="10"/>
      <c r="B4025" s="10"/>
      <c r="C4025" s="87"/>
      <c r="D4025" s="89"/>
      <c r="E4025" s="89"/>
    </row>
    <row r="4026" spans="1:5" x14ac:dyDescent="0.25">
      <c r="A4026" s="10"/>
      <c r="B4026" s="10"/>
      <c r="C4026" s="87"/>
      <c r="D4026" s="89"/>
      <c r="E4026" s="89"/>
    </row>
    <row r="4027" spans="1:5" x14ac:dyDescent="0.25">
      <c r="A4027" s="10"/>
      <c r="B4027" s="10"/>
      <c r="C4027" s="87"/>
      <c r="D4027" s="89"/>
      <c r="E4027" s="89"/>
    </row>
    <row r="4028" spans="1:5" x14ac:dyDescent="0.25">
      <c r="A4028" s="10"/>
      <c r="B4028" s="10"/>
      <c r="C4028" s="87"/>
      <c r="D4028" s="89"/>
      <c r="E4028" s="89"/>
    </row>
    <row r="4029" spans="1:5" x14ac:dyDescent="0.25">
      <c r="A4029" s="10"/>
      <c r="B4029" s="10"/>
      <c r="C4029" s="87"/>
      <c r="D4029" s="89"/>
      <c r="E4029" s="89"/>
    </row>
    <row r="4030" spans="1:5" x14ac:dyDescent="0.25">
      <c r="A4030" s="10"/>
      <c r="B4030" s="10"/>
      <c r="C4030" s="87"/>
      <c r="D4030" s="89"/>
      <c r="E4030" s="89"/>
    </row>
    <row r="4031" spans="1:5" x14ac:dyDescent="0.25">
      <c r="A4031" s="10"/>
      <c r="B4031" s="10"/>
      <c r="C4031" s="87"/>
      <c r="D4031" s="89"/>
      <c r="E4031" s="89"/>
    </row>
    <row r="4032" spans="1:5" x14ac:dyDescent="0.25">
      <c r="A4032" s="10"/>
      <c r="B4032" s="10"/>
      <c r="C4032" s="87"/>
      <c r="D4032" s="89"/>
      <c r="E4032" s="89"/>
    </row>
    <row r="4033" spans="1:5" x14ac:dyDescent="0.25">
      <c r="A4033" s="10"/>
      <c r="B4033" s="10"/>
      <c r="C4033" s="87"/>
      <c r="D4033" s="89"/>
      <c r="E4033" s="89"/>
    </row>
    <row r="4034" spans="1:5" x14ac:dyDescent="0.25">
      <c r="A4034" s="10"/>
      <c r="B4034" s="10"/>
      <c r="C4034" s="87"/>
      <c r="D4034" s="89"/>
      <c r="E4034" s="89"/>
    </row>
    <row r="4035" spans="1:5" x14ac:dyDescent="0.25">
      <c r="A4035" s="10"/>
      <c r="B4035" s="10"/>
      <c r="C4035" s="87"/>
      <c r="D4035" s="89"/>
      <c r="E4035" s="89"/>
    </row>
    <row r="4036" spans="1:5" x14ac:dyDescent="0.25">
      <c r="A4036" s="10"/>
      <c r="B4036" s="10"/>
      <c r="C4036" s="87"/>
      <c r="D4036" s="89"/>
      <c r="E4036" s="89"/>
    </row>
    <row r="4037" spans="1:5" x14ac:dyDescent="0.25">
      <c r="A4037" s="10"/>
      <c r="B4037" s="10"/>
      <c r="C4037" s="87"/>
      <c r="D4037" s="89"/>
      <c r="E4037" s="89"/>
    </row>
    <row r="4038" spans="1:5" x14ac:dyDescent="0.25">
      <c r="A4038" s="10"/>
      <c r="B4038" s="10"/>
      <c r="C4038" s="87"/>
      <c r="D4038" s="89"/>
      <c r="E4038" s="89"/>
    </row>
    <row r="4039" spans="1:5" x14ac:dyDescent="0.25">
      <c r="A4039" s="10"/>
      <c r="B4039" s="10"/>
      <c r="C4039" s="87"/>
      <c r="D4039" s="89"/>
      <c r="E4039" s="89"/>
    </row>
    <row r="4040" spans="1:5" x14ac:dyDescent="0.25">
      <c r="A4040" s="10"/>
      <c r="B4040" s="10"/>
      <c r="C4040" s="87"/>
      <c r="D4040" s="89"/>
      <c r="E4040" s="89"/>
    </row>
    <row r="4041" spans="1:5" x14ac:dyDescent="0.25">
      <c r="A4041" s="10"/>
      <c r="B4041" s="10"/>
      <c r="C4041" s="87"/>
      <c r="D4041" s="89"/>
      <c r="E4041" s="89"/>
    </row>
    <row r="4042" spans="1:5" x14ac:dyDescent="0.25">
      <c r="A4042" s="10"/>
      <c r="B4042" s="10"/>
      <c r="C4042" s="87"/>
      <c r="D4042" s="89"/>
      <c r="E4042" s="89"/>
    </row>
    <row r="4043" spans="1:5" x14ac:dyDescent="0.25">
      <c r="A4043" s="10"/>
      <c r="B4043" s="10"/>
      <c r="C4043" s="87"/>
      <c r="D4043" s="89"/>
      <c r="E4043" s="89"/>
    </row>
    <row r="4044" spans="1:5" x14ac:dyDescent="0.25">
      <c r="A4044" s="10"/>
      <c r="B4044" s="10"/>
      <c r="C4044" s="87"/>
      <c r="D4044" s="89"/>
      <c r="E4044" s="89"/>
    </row>
    <row r="4045" spans="1:5" x14ac:dyDescent="0.25">
      <c r="A4045" s="10"/>
      <c r="B4045" s="10"/>
      <c r="C4045" s="87"/>
      <c r="D4045" s="89"/>
      <c r="E4045" s="89"/>
    </row>
    <row r="4046" spans="1:5" x14ac:dyDescent="0.25">
      <c r="A4046" s="10"/>
      <c r="B4046" s="10"/>
      <c r="C4046" s="87"/>
      <c r="D4046" s="89"/>
      <c r="E4046" s="89"/>
    </row>
    <row r="4047" spans="1:5" x14ac:dyDescent="0.25">
      <c r="A4047" s="10"/>
      <c r="B4047" s="10"/>
      <c r="C4047" s="87"/>
      <c r="D4047" s="89"/>
      <c r="E4047" s="89"/>
    </row>
    <row r="4048" spans="1:5" x14ac:dyDescent="0.25">
      <c r="A4048" s="10"/>
      <c r="B4048" s="10"/>
      <c r="C4048" s="87"/>
      <c r="D4048" s="89"/>
      <c r="E4048" s="89"/>
    </row>
    <row r="4049" spans="1:5" x14ac:dyDescent="0.25">
      <c r="A4049" s="10"/>
      <c r="B4049" s="10"/>
      <c r="C4049" s="87"/>
      <c r="D4049" s="89"/>
      <c r="E4049" s="89"/>
    </row>
    <row r="4050" spans="1:5" x14ac:dyDescent="0.25">
      <c r="A4050" s="10"/>
      <c r="B4050" s="10"/>
      <c r="C4050" s="87"/>
      <c r="D4050" s="89"/>
      <c r="E4050" s="89"/>
    </row>
    <row r="4051" spans="1:5" x14ac:dyDescent="0.25">
      <c r="A4051" s="10"/>
      <c r="B4051" s="10"/>
      <c r="C4051" s="87"/>
      <c r="D4051" s="89"/>
      <c r="E4051" s="89"/>
    </row>
    <row r="4052" spans="1:5" x14ac:dyDescent="0.25">
      <c r="A4052" s="10"/>
      <c r="B4052" s="10"/>
      <c r="C4052" s="87"/>
      <c r="D4052" s="89"/>
      <c r="E4052" s="89"/>
    </row>
    <row r="4053" spans="1:5" x14ac:dyDescent="0.25">
      <c r="A4053" s="10"/>
      <c r="B4053" s="10"/>
      <c r="C4053" s="87"/>
      <c r="D4053" s="89"/>
      <c r="E4053" s="89"/>
    </row>
    <row r="4054" spans="1:5" x14ac:dyDescent="0.25">
      <c r="A4054" s="10"/>
      <c r="B4054" s="10"/>
      <c r="C4054" s="87"/>
      <c r="D4054" s="89"/>
      <c r="E4054" s="89"/>
    </row>
    <row r="4055" spans="1:5" x14ac:dyDescent="0.25">
      <c r="A4055" s="10"/>
      <c r="B4055" s="10"/>
      <c r="C4055" s="87"/>
      <c r="D4055" s="89"/>
      <c r="E4055" s="89"/>
    </row>
    <row r="4056" spans="1:5" x14ac:dyDescent="0.25">
      <c r="A4056" s="10"/>
      <c r="B4056" s="10"/>
      <c r="C4056" s="87"/>
      <c r="D4056" s="89"/>
      <c r="E4056" s="89"/>
    </row>
    <row r="4057" spans="1:5" x14ac:dyDescent="0.25">
      <c r="A4057" s="10"/>
      <c r="B4057" s="10"/>
      <c r="C4057" s="87"/>
      <c r="D4057" s="89"/>
      <c r="E4057" s="89"/>
    </row>
    <row r="4058" spans="1:5" x14ac:dyDescent="0.25">
      <c r="A4058" s="10"/>
      <c r="B4058" s="10"/>
      <c r="C4058" s="87"/>
      <c r="D4058" s="89"/>
      <c r="E4058" s="89"/>
    </row>
    <row r="4059" spans="1:5" x14ac:dyDescent="0.25">
      <c r="A4059" s="10"/>
      <c r="B4059" s="10"/>
      <c r="C4059" s="87"/>
      <c r="D4059" s="89"/>
      <c r="E4059" s="89"/>
    </row>
    <row r="4060" spans="1:5" x14ac:dyDescent="0.25">
      <c r="A4060" s="10"/>
      <c r="B4060" s="10"/>
      <c r="C4060" s="87"/>
      <c r="D4060" s="89"/>
      <c r="E4060" s="89"/>
    </row>
    <row r="4061" spans="1:5" x14ac:dyDescent="0.25">
      <c r="A4061" s="10"/>
      <c r="B4061" s="10"/>
      <c r="C4061" s="87"/>
      <c r="D4061" s="89"/>
      <c r="E4061" s="89"/>
    </row>
    <row r="4062" spans="1:5" x14ac:dyDescent="0.25">
      <c r="A4062" s="10"/>
      <c r="B4062" s="10"/>
      <c r="C4062" s="87"/>
      <c r="D4062" s="89"/>
      <c r="E4062" s="89"/>
    </row>
    <row r="4063" spans="1:5" x14ac:dyDescent="0.25">
      <c r="A4063" s="10"/>
      <c r="B4063" s="10"/>
      <c r="C4063" s="87"/>
      <c r="D4063" s="89"/>
      <c r="E4063" s="89"/>
    </row>
    <row r="4064" spans="1:5" x14ac:dyDescent="0.25">
      <c r="A4064" s="10"/>
      <c r="B4064" s="10"/>
      <c r="C4064" s="87"/>
      <c r="D4064" s="89"/>
      <c r="E4064" s="89"/>
    </row>
    <row r="4065" spans="1:5" x14ac:dyDescent="0.25">
      <c r="A4065" s="10"/>
      <c r="B4065" s="10"/>
      <c r="C4065" s="87"/>
      <c r="D4065" s="89"/>
      <c r="E4065" s="89"/>
    </row>
    <row r="4066" spans="1:5" x14ac:dyDescent="0.25">
      <c r="A4066" s="10"/>
      <c r="B4066" s="10"/>
      <c r="C4066" s="87"/>
      <c r="D4066" s="89"/>
      <c r="E4066" s="89"/>
    </row>
    <row r="4067" spans="1:5" x14ac:dyDescent="0.25">
      <c r="A4067" s="10"/>
      <c r="B4067" s="10"/>
      <c r="C4067" s="87"/>
      <c r="D4067" s="89"/>
      <c r="E4067" s="89"/>
    </row>
    <row r="4068" spans="1:5" x14ac:dyDescent="0.25">
      <c r="A4068" s="10"/>
      <c r="B4068" s="10"/>
      <c r="C4068" s="87"/>
      <c r="D4068" s="89"/>
      <c r="E4068" s="89"/>
    </row>
    <row r="4069" spans="1:5" x14ac:dyDescent="0.25">
      <c r="A4069" s="10"/>
      <c r="B4069" s="10"/>
      <c r="C4069" s="87"/>
      <c r="D4069" s="89"/>
      <c r="E4069" s="89"/>
    </row>
    <row r="4070" spans="1:5" x14ac:dyDescent="0.25">
      <c r="A4070" s="10"/>
      <c r="B4070" s="10"/>
      <c r="C4070" s="87"/>
      <c r="D4070" s="89"/>
      <c r="E4070" s="89"/>
    </row>
    <row r="4071" spans="1:5" x14ac:dyDescent="0.25">
      <c r="A4071" s="10"/>
      <c r="B4071" s="10"/>
      <c r="C4071" s="87"/>
      <c r="D4071" s="89"/>
      <c r="E4071" s="89"/>
    </row>
    <row r="4072" spans="1:5" x14ac:dyDescent="0.25">
      <c r="A4072" s="10"/>
      <c r="B4072" s="10"/>
      <c r="C4072" s="87"/>
      <c r="D4072" s="89"/>
      <c r="E4072" s="89"/>
    </row>
    <row r="4073" spans="1:5" x14ac:dyDescent="0.25">
      <c r="A4073" s="10"/>
      <c r="B4073" s="10"/>
      <c r="C4073" s="87"/>
      <c r="D4073" s="89"/>
      <c r="E4073" s="89"/>
    </row>
    <row r="4074" spans="1:5" x14ac:dyDescent="0.25">
      <c r="A4074" s="10"/>
      <c r="B4074" s="10"/>
      <c r="C4074" s="87"/>
      <c r="D4074" s="89"/>
      <c r="E4074" s="89"/>
    </row>
    <row r="4075" spans="1:5" x14ac:dyDescent="0.25">
      <c r="A4075" s="10"/>
      <c r="B4075" s="10"/>
      <c r="C4075" s="87"/>
      <c r="D4075" s="89"/>
      <c r="E4075" s="89"/>
    </row>
    <row r="4076" spans="1:5" x14ac:dyDescent="0.25">
      <c r="A4076" s="10"/>
      <c r="B4076" s="10"/>
      <c r="C4076" s="87"/>
      <c r="D4076" s="89"/>
      <c r="E4076" s="89"/>
    </row>
    <row r="4077" spans="1:5" x14ac:dyDescent="0.25">
      <c r="A4077" s="10"/>
      <c r="B4077" s="10"/>
      <c r="C4077" s="87"/>
      <c r="D4077" s="89"/>
      <c r="E4077" s="89"/>
    </row>
    <row r="4078" spans="1:5" x14ac:dyDescent="0.25">
      <c r="A4078" s="10"/>
      <c r="B4078" s="10"/>
      <c r="C4078" s="87"/>
      <c r="D4078" s="89"/>
      <c r="E4078" s="89"/>
    </row>
    <row r="4079" spans="1:5" x14ac:dyDescent="0.25">
      <c r="A4079" s="10"/>
      <c r="B4079" s="10"/>
      <c r="C4079" s="87"/>
      <c r="D4079" s="89"/>
      <c r="E4079" s="89"/>
    </row>
    <row r="4080" spans="1:5" x14ac:dyDescent="0.25">
      <c r="A4080" s="10"/>
      <c r="B4080" s="10"/>
      <c r="C4080" s="87"/>
      <c r="D4080" s="89"/>
      <c r="E4080" s="89"/>
    </row>
    <row r="4081" spans="1:5" x14ac:dyDescent="0.25">
      <c r="A4081" s="10"/>
      <c r="B4081" s="10"/>
      <c r="C4081" s="87"/>
      <c r="D4081" s="89"/>
      <c r="E4081" s="89"/>
    </row>
    <row r="4082" spans="1:5" x14ac:dyDescent="0.25">
      <c r="A4082" s="10"/>
      <c r="B4082" s="10"/>
      <c r="C4082" s="87"/>
      <c r="D4082" s="89"/>
      <c r="E4082" s="89"/>
    </row>
    <row r="4083" spans="1:5" x14ac:dyDescent="0.25">
      <c r="A4083" s="10"/>
      <c r="B4083" s="10"/>
      <c r="C4083" s="87"/>
      <c r="D4083" s="89"/>
      <c r="E4083" s="89"/>
    </row>
    <row r="4084" spans="1:5" x14ac:dyDescent="0.25">
      <c r="A4084" s="10"/>
      <c r="B4084" s="10"/>
      <c r="C4084" s="87"/>
      <c r="D4084" s="89"/>
      <c r="E4084" s="89"/>
    </row>
    <row r="4085" spans="1:5" x14ac:dyDescent="0.25">
      <c r="A4085" s="10"/>
      <c r="B4085" s="10"/>
      <c r="C4085" s="87"/>
      <c r="D4085" s="89"/>
      <c r="E4085" s="89"/>
    </row>
    <row r="4086" spans="1:5" x14ac:dyDescent="0.25">
      <c r="A4086" s="10"/>
      <c r="B4086" s="10"/>
      <c r="C4086" s="87"/>
      <c r="D4086" s="89"/>
      <c r="E4086" s="89"/>
    </row>
    <row r="4087" spans="1:5" x14ac:dyDescent="0.25">
      <c r="A4087" s="10"/>
      <c r="B4087" s="10"/>
      <c r="C4087" s="87"/>
      <c r="D4087" s="89"/>
      <c r="E4087" s="89"/>
    </row>
    <row r="4088" spans="1:5" x14ac:dyDescent="0.25">
      <c r="A4088" s="10"/>
      <c r="B4088" s="10"/>
      <c r="C4088" s="87"/>
      <c r="D4088" s="89"/>
      <c r="E4088" s="89"/>
    </row>
    <row r="4089" spans="1:5" x14ac:dyDescent="0.25">
      <c r="A4089" s="10"/>
      <c r="B4089" s="10"/>
      <c r="C4089" s="87"/>
      <c r="D4089" s="89"/>
      <c r="E4089" s="89"/>
    </row>
    <row r="4090" spans="1:5" x14ac:dyDescent="0.25">
      <c r="A4090" s="10"/>
      <c r="B4090" s="10"/>
      <c r="C4090" s="87"/>
      <c r="D4090" s="89"/>
      <c r="E4090" s="89"/>
    </row>
    <row r="4091" spans="1:5" x14ac:dyDescent="0.25">
      <c r="A4091" s="10"/>
      <c r="B4091" s="10"/>
      <c r="C4091" s="87"/>
      <c r="D4091" s="89"/>
      <c r="E4091" s="89"/>
    </row>
    <row r="4092" spans="1:5" x14ac:dyDescent="0.25">
      <c r="A4092" s="10"/>
      <c r="B4092" s="10"/>
      <c r="C4092" s="87"/>
      <c r="D4092" s="89"/>
      <c r="E4092" s="89"/>
    </row>
    <row r="4093" spans="1:5" x14ac:dyDescent="0.25">
      <c r="A4093" s="10"/>
      <c r="B4093" s="10"/>
      <c r="C4093" s="87"/>
      <c r="D4093" s="89"/>
      <c r="E4093" s="89"/>
    </row>
    <row r="4094" spans="1:5" x14ac:dyDescent="0.25">
      <c r="A4094" s="10"/>
      <c r="B4094" s="10"/>
      <c r="C4094" s="87"/>
      <c r="D4094" s="89"/>
      <c r="E4094" s="89"/>
    </row>
    <row r="4095" spans="1:5" x14ac:dyDescent="0.25">
      <c r="A4095" s="10"/>
      <c r="B4095" s="10"/>
      <c r="C4095" s="87"/>
      <c r="D4095" s="89"/>
      <c r="E4095" s="89"/>
    </row>
    <row r="4096" spans="1:5" x14ac:dyDescent="0.25">
      <c r="A4096" s="10"/>
      <c r="B4096" s="10"/>
      <c r="C4096" s="87"/>
      <c r="D4096" s="89"/>
      <c r="E4096" s="89"/>
    </row>
    <row r="4097" spans="1:5" x14ac:dyDescent="0.25">
      <c r="A4097" s="10"/>
      <c r="B4097" s="10"/>
      <c r="C4097" s="87"/>
      <c r="D4097" s="89"/>
      <c r="E4097" s="89"/>
    </row>
    <row r="4098" spans="1:5" x14ac:dyDescent="0.25">
      <c r="A4098" s="10"/>
      <c r="B4098" s="10"/>
      <c r="C4098" s="87"/>
      <c r="D4098" s="89"/>
      <c r="E4098" s="89"/>
    </row>
    <row r="4099" spans="1:5" x14ac:dyDescent="0.25">
      <c r="A4099" s="10"/>
      <c r="B4099" s="10"/>
      <c r="C4099" s="87"/>
      <c r="D4099" s="89"/>
      <c r="E4099" s="89"/>
    </row>
    <row r="4100" spans="1:5" x14ac:dyDescent="0.25">
      <c r="A4100" s="10"/>
      <c r="B4100" s="10"/>
      <c r="C4100" s="87"/>
      <c r="D4100" s="89"/>
      <c r="E4100" s="89"/>
    </row>
    <row r="4101" spans="1:5" x14ac:dyDescent="0.25">
      <c r="A4101" s="10"/>
      <c r="B4101" s="10"/>
      <c r="C4101" s="87"/>
      <c r="D4101" s="89"/>
      <c r="E4101" s="89"/>
    </row>
    <row r="4102" spans="1:5" x14ac:dyDescent="0.25">
      <c r="A4102" s="10"/>
      <c r="B4102" s="10"/>
      <c r="C4102" s="87"/>
      <c r="D4102" s="89"/>
      <c r="E4102" s="89"/>
    </row>
    <row r="4103" spans="1:5" x14ac:dyDescent="0.25">
      <c r="A4103" s="10"/>
      <c r="B4103" s="10"/>
      <c r="C4103" s="87"/>
      <c r="D4103" s="89"/>
      <c r="E4103" s="89"/>
    </row>
    <row r="4104" spans="1:5" x14ac:dyDescent="0.25">
      <c r="A4104" s="10"/>
      <c r="B4104" s="10"/>
      <c r="C4104" s="87"/>
      <c r="D4104" s="89"/>
      <c r="E4104" s="89"/>
    </row>
    <row r="4105" spans="1:5" x14ac:dyDescent="0.25">
      <c r="A4105" s="10"/>
      <c r="B4105" s="10"/>
      <c r="C4105" s="87"/>
      <c r="D4105" s="89"/>
      <c r="E4105" s="89"/>
    </row>
    <row r="4106" spans="1:5" x14ac:dyDescent="0.25">
      <c r="A4106" s="10"/>
      <c r="B4106" s="10"/>
      <c r="C4106" s="87"/>
      <c r="D4106" s="89"/>
      <c r="E4106" s="89"/>
    </row>
    <row r="4107" spans="1:5" x14ac:dyDescent="0.25">
      <c r="A4107" s="10"/>
      <c r="B4107" s="10"/>
      <c r="C4107" s="87"/>
      <c r="D4107" s="89"/>
      <c r="E4107" s="89"/>
    </row>
    <row r="4108" spans="1:5" x14ac:dyDescent="0.25">
      <c r="A4108" s="10"/>
      <c r="B4108" s="10"/>
      <c r="C4108" s="87"/>
      <c r="D4108" s="89"/>
      <c r="E4108" s="89"/>
    </row>
    <row r="4109" spans="1:5" x14ac:dyDescent="0.25">
      <c r="A4109" s="10"/>
      <c r="B4109" s="10"/>
      <c r="C4109" s="87"/>
      <c r="D4109" s="89"/>
      <c r="E4109" s="89"/>
    </row>
    <row r="4110" spans="1:5" x14ac:dyDescent="0.25">
      <c r="A4110" s="10"/>
      <c r="B4110" s="10"/>
      <c r="C4110" s="87"/>
      <c r="D4110" s="89"/>
      <c r="E4110" s="89"/>
    </row>
    <row r="4111" spans="1:5" x14ac:dyDescent="0.25">
      <c r="A4111" s="10"/>
      <c r="B4111" s="10"/>
      <c r="C4111" s="87"/>
      <c r="D4111" s="89"/>
      <c r="E4111" s="89"/>
    </row>
    <row r="4112" spans="1:5" x14ac:dyDescent="0.25">
      <c r="A4112" s="10"/>
      <c r="B4112" s="10"/>
      <c r="C4112" s="87"/>
      <c r="D4112" s="89"/>
      <c r="E4112" s="89"/>
    </row>
    <row r="4113" spans="1:5" x14ac:dyDescent="0.25">
      <c r="A4113" s="10"/>
      <c r="B4113" s="10"/>
      <c r="C4113" s="87"/>
      <c r="D4113" s="89"/>
      <c r="E4113" s="89"/>
    </row>
    <row r="4114" spans="1:5" x14ac:dyDescent="0.25">
      <c r="A4114" s="10"/>
      <c r="B4114" s="10"/>
      <c r="C4114" s="87"/>
      <c r="D4114" s="89"/>
      <c r="E4114" s="89"/>
    </row>
    <row r="4115" spans="1:5" x14ac:dyDescent="0.25">
      <c r="A4115" s="10"/>
      <c r="B4115" s="10"/>
      <c r="C4115" s="87"/>
      <c r="D4115" s="89"/>
      <c r="E4115" s="89"/>
    </row>
    <row r="4116" spans="1:5" x14ac:dyDescent="0.25">
      <c r="A4116" s="10"/>
      <c r="B4116" s="10"/>
      <c r="C4116" s="87"/>
      <c r="D4116" s="89"/>
      <c r="E4116" s="89"/>
    </row>
    <row r="4117" spans="1:5" x14ac:dyDescent="0.25">
      <c r="A4117" s="10"/>
      <c r="B4117" s="10"/>
      <c r="C4117" s="87"/>
      <c r="D4117" s="89"/>
      <c r="E4117" s="89"/>
    </row>
    <row r="4118" spans="1:5" x14ac:dyDescent="0.25">
      <c r="A4118" s="10"/>
      <c r="B4118" s="10"/>
      <c r="C4118" s="87"/>
      <c r="D4118" s="89"/>
      <c r="E4118" s="89"/>
    </row>
    <row r="4119" spans="1:5" x14ac:dyDescent="0.25">
      <c r="A4119" s="10"/>
      <c r="B4119" s="10"/>
      <c r="C4119" s="87"/>
      <c r="D4119" s="89"/>
      <c r="E4119" s="89"/>
    </row>
    <row r="4120" spans="1:5" x14ac:dyDescent="0.25">
      <c r="A4120" s="10"/>
      <c r="B4120" s="10"/>
      <c r="C4120" s="87"/>
      <c r="D4120" s="89"/>
      <c r="E4120" s="89"/>
    </row>
    <row r="4121" spans="1:5" x14ac:dyDescent="0.25">
      <c r="A4121" s="10"/>
      <c r="B4121" s="10"/>
      <c r="C4121" s="87"/>
      <c r="D4121" s="89"/>
      <c r="E4121" s="89"/>
    </row>
    <row r="4122" spans="1:5" x14ac:dyDescent="0.25">
      <c r="A4122" s="10"/>
      <c r="B4122" s="10"/>
      <c r="C4122" s="87"/>
      <c r="D4122" s="89"/>
      <c r="E4122" s="89"/>
    </row>
    <row r="4123" spans="1:5" x14ac:dyDescent="0.25">
      <c r="A4123" s="10"/>
      <c r="B4123" s="10"/>
      <c r="C4123" s="87"/>
      <c r="D4123" s="89"/>
      <c r="E4123" s="89"/>
    </row>
    <row r="4124" spans="1:5" x14ac:dyDescent="0.25">
      <c r="A4124" s="10"/>
      <c r="B4124" s="10"/>
      <c r="C4124" s="87"/>
      <c r="D4124" s="89"/>
      <c r="E4124" s="89"/>
    </row>
    <row r="4125" spans="1:5" x14ac:dyDescent="0.25">
      <c r="A4125" s="10"/>
      <c r="B4125" s="10"/>
      <c r="C4125" s="87"/>
      <c r="D4125" s="89"/>
      <c r="E4125" s="89"/>
    </row>
    <row r="4126" spans="1:5" x14ac:dyDescent="0.25">
      <c r="A4126" s="10"/>
      <c r="B4126" s="10"/>
      <c r="C4126" s="87"/>
      <c r="D4126" s="89"/>
      <c r="E4126" s="89"/>
    </row>
    <row r="4127" spans="1:5" x14ac:dyDescent="0.25">
      <c r="A4127" s="10"/>
      <c r="B4127" s="10"/>
      <c r="C4127" s="87"/>
      <c r="D4127" s="89"/>
      <c r="E4127" s="89"/>
    </row>
    <row r="4128" spans="1:5" x14ac:dyDescent="0.25">
      <c r="A4128" s="10"/>
      <c r="B4128" s="10"/>
      <c r="C4128" s="87"/>
      <c r="D4128" s="89"/>
      <c r="E4128" s="89"/>
    </row>
    <row r="4129" spans="1:5" x14ac:dyDescent="0.25">
      <c r="A4129" s="10"/>
      <c r="B4129" s="10"/>
      <c r="C4129" s="87"/>
      <c r="D4129" s="89"/>
      <c r="E4129" s="89"/>
    </row>
    <row r="4130" spans="1:5" x14ac:dyDescent="0.25">
      <c r="A4130" s="10"/>
      <c r="B4130" s="10"/>
      <c r="C4130" s="87"/>
      <c r="D4130" s="89"/>
      <c r="E4130" s="89"/>
    </row>
    <row r="4131" spans="1:5" x14ac:dyDescent="0.25">
      <c r="A4131" s="10"/>
      <c r="B4131" s="10"/>
      <c r="C4131" s="87"/>
      <c r="D4131" s="89"/>
      <c r="E4131" s="89"/>
    </row>
    <row r="4132" spans="1:5" x14ac:dyDescent="0.25">
      <c r="A4132" s="10"/>
      <c r="B4132" s="10"/>
      <c r="C4132" s="87"/>
      <c r="D4132" s="89"/>
      <c r="E4132" s="89"/>
    </row>
    <row r="4133" spans="1:5" x14ac:dyDescent="0.25">
      <c r="A4133" s="10"/>
      <c r="B4133" s="10"/>
      <c r="C4133" s="87"/>
      <c r="D4133" s="89"/>
      <c r="E4133" s="89"/>
    </row>
    <row r="4134" spans="1:5" x14ac:dyDescent="0.25">
      <c r="A4134" s="10"/>
      <c r="B4134" s="10"/>
      <c r="C4134" s="87"/>
      <c r="D4134" s="89"/>
      <c r="E4134" s="89"/>
    </row>
    <row r="4135" spans="1:5" x14ac:dyDescent="0.25">
      <c r="A4135" s="10"/>
      <c r="B4135" s="10"/>
      <c r="C4135" s="87"/>
      <c r="D4135" s="89"/>
      <c r="E4135" s="89"/>
    </row>
    <row r="4136" spans="1:5" x14ac:dyDescent="0.25">
      <c r="A4136" s="10"/>
      <c r="B4136" s="10"/>
      <c r="C4136" s="87"/>
      <c r="D4136" s="89"/>
      <c r="E4136" s="89"/>
    </row>
    <row r="4137" spans="1:5" x14ac:dyDescent="0.25">
      <c r="A4137" s="10"/>
      <c r="B4137" s="10"/>
      <c r="C4137" s="87"/>
      <c r="D4137" s="89"/>
      <c r="E4137" s="89"/>
    </row>
    <row r="4138" spans="1:5" x14ac:dyDescent="0.25">
      <c r="A4138" s="10"/>
      <c r="B4138" s="10"/>
      <c r="C4138" s="87"/>
      <c r="D4138" s="89"/>
      <c r="E4138" s="89"/>
    </row>
    <row r="4139" spans="1:5" x14ac:dyDescent="0.25">
      <c r="A4139" s="10"/>
      <c r="B4139" s="10"/>
      <c r="C4139" s="87"/>
      <c r="D4139" s="89"/>
      <c r="E4139" s="89"/>
    </row>
    <row r="4140" spans="1:5" x14ac:dyDescent="0.25">
      <c r="A4140" s="10"/>
      <c r="B4140" s="10"/>
      <c r="C4140" s="87"/>
      <c r="D4140" s="89"/>
      <c r="E4140" s="89"/>
    </row>
    <row r="4141" spans="1:5" x14ac:dyDescent="0.25">
      <c r="A4141" s="10"/>
      <c r="B4141" s="10"/>
      <c r="C4141" s="87"/>
      <c r="D4141" s="89"/>
      <c r="E4141" s="89"/>
    </row>
    <row r="4142" spans="1:5" x14ac:dyDescent="0.25">
      <c r="A4142" s="10"/>
      <c r="B4142" s="10"/>
      <c r="C4142" s="87"/>
      <c r="D4142" s="89"/>
      <c r="E4142" s="89"/>
    </row>
    <row r="4143" spans="1:5" x14ac:dyDescent="0.25">
      <c r="A4143" s="10"/>
      <c r="B4143" s="10"/>
      <c r="C4143" s="87"/>
      <c r="D4143" s="89"/>
      <c r="E4143" s="89"/>
    </row>
    <row r="4144" spans="1:5" x14ac:dyDescent="0.25">
      <c r="A4144" s="10"/>
      <c r="B4144" s="10"/>
      <c r="C4144" s="87"/>
      <c r="D4144" s="89"/>
      <c r="E4144" s="89"/>
    </row>
    <row r="4145" spans="1:5" x14ac:dyDescent="0.25">
      <c r="A4145" s="10"/>
      <c r="B4145" s="10"/>
      <c r="C4145" s="87"/>
      <c r="D4145" s="89"/>
      <c r="E4145" s="89"/>
    </row>
    <row r="4146" spans="1:5" x14ac:dyDescent="0.25">
      <c r="A4146" s="10"/>
      <c r="B4146" s="10"/>
      <c r="C4146" s="87"/>
      <c r="D4146" s="89"/>
      <c r="E4146" s="89"/>
    </row>
    <row r="4147" spans="1:5" x14ac:dyDescent="0.25">
      <c r="A4147" s="10"/>
      <c r="B4147" s="10"/>
      <c r="C4147" s="87"/>
      <c r="D4147" s="89"/>
      <c r="E4147" s="89"/>
    </row>
    <row r="4148" spans="1:5" x14ac:dyDescent="0.25">
      <c r="A4148" s="10"/>
      <c r="B4148" s="10"/>
      <c r="C4148" s="87"/>
      <c r="D4148" s="89"/>
      <c r="E4148" s="89"/>
    </row>
    <row r="4149" spans="1:5" x14ac:dyDescent="0.25">
      <c r="A4149" s="10"/>
      <c r="B4149" s="10"/>
      <c r="C4149" s="87"/>
      <c r="D4149" s="89"/>
      <c r="E4149" s="89"/>
    </row>
    <row r="4150" spans="1:5" x14ac:dyDescent="0.25">
      <c r="A4150" s="10"/>
      <c r="B4150" s="10"/>
      <c r="C4150" s="87"/>
      <c r="D4150" s="89"/>
      <c r="E4150" s="89"/>
    </row>
    <row r="4151" spans="1:5" x14ac:dyDescent="0.25">
      <c r="A4151" s="10"/>
      <c r="B4151" s="10"/>
      <c r="C4151" s="87"/>
      <c r="D4151" s="89"/>
      <c r="E4151" s="89"/>
    </row>
    <row r="4152" spans="1:5" x14ac:dyDescent="0.25">
      <c r="A4152" s="10"/>
      <c r="B4152" s="10"/>
      <c r="C4152" s="87"/>
      <c r="D4152" s="89"/>
      <c r="E4152" s="89"/>
    </row>
    <row r="4153" spans="1:5" x14ac:dyDescent="0.25">
      <c r="A4153" s="10"/>
      <c r="B4153" s="10"/>
      <c r="C4153" s="87"/>
      <c r="D4153" s="89"/>
      <c r="E4153" s="89"/>
    </row>
    <row r="4154" spans="1:5" x14ac:dyDescent="0.25">
      <c r="A4154" s="10"/>
      <c r="B4154" s="10"/>
      <c r="C4154" s="87"/>
      <c r="D4154" s="89"/>
      <c r="E4154" s="89"/>
    </row>
    <row r="4155" spans="1:5" x14ac:dyDescent="0.25">
      <c r="A4155" s="10"/>
      <c r="B4155" s="10"/>
      <c r="C4155" s="87"/>
      <c r="D4155" s="89"/>
      <c r="E4155" s="89"/>
    </row>
    <row r="4156" spans="1:5" x14ac:dyDescent="0.25">
      <c r="A4156" s="10"/>
      <c r="B4156" s="10"/>
      <c r="C4156" s="87"/>
      <c r="D4156" s="89"/>
      <c r="E4156" s="89"/>
    </row>
    <row r="4157" spans="1:5" x14ac:dyDescent="0.25">
      <c r="A4157" s="10"/>
      <c r="B4157" s="10"/>
      <c r="C4157" s="87"/>
      <c r="D4157" s="89"/>
      <c r="E4157" s="89"/>
    </row>
    <row r="4158" spans="1:5" x14ac:dyDescent="0.25">
      <c r="A4158" s="10"/>
      <c r="B4158" s="10"/>
      <c r="C4158" s="87"/>
      <c r="D4158" s="89"/>
      <c r="E4158" s="89"/>
    </row>
    <row r="4159" spans="1:5" x14ac:dyDescent="0.25">
      <c r="A4159" s="10"/>
      <c r="B4159" s="10"/>
      <c r="C4159" s="87"/>
      <c r="D4159" s="89"/>
      <c r="E4159" s="89"/>
    </row>
    <row r="4160" spans="1:5" x14ac:dyDescent="0.25">
      <c r="A4160" s="10"/>
      <c r="B4160" s="10"/>
      <c r="C4160" s="87"/>
      <c r="D4160" s="89"/>
      <c r="E4160" s="89"/>
    </row>
    <row r="4161" spans="1:5" x14ac:dyDescent="0.25">
      <c r="A4161" s="10"/>
      <c r="B4161" s="10"/>
      <c r="C4161" s="87"/>
      <c r="D4161" s="89"/>
      <c r="E4161" s="89"/>
    </row>
    <row r="4162" spans="1:5" x14ac:dyDescent="0.25">
      <c r="A4162" s="10"/>
      <c r="B4162" s="10"/>
      <c r="C4162" s="87"/>
      <c r="D4162" s="89"/>
      <c r="E4162" s="89"/>
    </row>
    <row r="4163" spans="1:5" x14ac:dyDescent="0.25">
      <c r="A4163" s="10"/>
      <c r="B4163" s="10"/>
      <c r="C4163" s="87"/>
      <c r="D4163" s="89"/>
      <c r="E4163" s="89"/>
    </row>
    <row r="4164" spans="1:5" x14ac:dyDescent="0.25">
      <c r="A4164" s="10"/>
      <c r="B4164" s="10"/>
      <c r="C4164" s="87"/>
      <c r="D4164" s="89"/>
      <c r="E4164" s="89"/>
    </row>
    <row r="4165" spans="1:5" x14ac:dyDescent="0.25">
      <c r="A4165" s="10"/>
      <c r="B4165" s="10"/>
      <c r="C4165" s="87"/>
      <c r="D4165" s="89"/>
      <c r="E4165" s="89"/>
    </row>
    <row r="4166" spans="1:5" x14ac:dyDescent="0.25">
      <c r="A4166" s="10"/>
      <c r="B4166" s="10"/>
      <c r="C4166" s="87"/>
      <c r="D4166" s="89"/>
      <c r="E4166" s="89"/>
    </row>
    <row r="4167" spans="1:5" x14ac:dyDescent="0.25">
      <c r="A4167" s="10"/>
      <c r="B4167" s="10"/>
      <c r="C4167" s="87"/>
      <c r="D4167" s="89"/>
      <c r="E4167" s="89"/>
    </row>
    <row r="4168" spans="1:5" x14ac:dyDescent="0.25">
      <c r="A4168" s="10"/>
      <c r="B4168" s="10"/>
      <c r="C4168" s="87"/>
      <c r="D4168" s="89"/>
      <c r="E4168" s="89"/>
    </row>
    <row r="4169" spans="1:5" x14ac:dyDescent="0.25">
      <c r="A4169" s="10"/>
      <c r="B4169" s="10"/>
      <c r="C4169" s="87"/>
      <c r="D4169" s="89"/>
      <c r="E4169" s="89"/>
    </row>
    <row r="4170" spans="1:5" x14ac:dyDescent="0.25">
      <c r="A4170" s="10"/>
      <c r="B4170" s="10"/>
      <c r="C4170" s="87"/>
      <c r="D4170" s="89"/>
      <c r="E4170" s="89"/>
    </row>
    <row r="4171" spans="1:5" x14ac:dyDescent="0.25">
      <c r="A4171" s="10"/>
      <c r="B4171" s="10"/>
      <c r="C4171" s="87"/>
      <c r="D4171" s="89"/>
      <c r="E4171" s="89"/>
    </row>
    <row r="4172" spans="1:5" x14ac:dyDescent="0.25">
      <c r="A4172" s="10"/>
      <c r="B4172" s="10"/>
      <c r="C4172" s="87"/>
      <c r="D4172" s="89"/>
      <c r="E4172" s="89"/>
    </row>
    <row r="4173" spans="1:5" x14ac:dyDescent="0.25">
      <c r="A4173" s="10"/>
      <c r="B4173" s="10"/>
      <c r="C4173" s="87"/>
      <c r="D4173" s="89"/>
      <c r="E4173" s="89"/>
    </row>
    <row r="4174" spans="1:5" x14ac:dyDescent="0.25">
      <c r="A4174" s="10"/>
      <c r="B4174" s="10"/>
      <c r="C4174" s="87"/>
      <c r="D4174" s="89"/>
      <c r="E4174" s="89"/>
    </row>
    <row r="4175" spans="1:5" x14ac:dyDescent="0.25">
      <c r="A4175" s="10"/>
      <c r="B4175" s="10"/>
      <c r="C4175" s="87"/>
      <c r="D4175" s="89"/>
      <c r="E4175" s="89"/>
    </row>
    <row r="4176" spans="1:5" x14ac:dyDescent="0.25">
      <c r="A4176" s="10"/>
      <c r="B4176" s="10"/>
      <c r="C4176" s="87"/>
      <c r="D4176" s="89"/>
      <c r="E4176" s="89"/>
    </row>
    <row r="4177" spans="1:5" x14ac:dyDescent="0.25">
      <c r="A4177" s="10"/>
      <c r="B4177" s="10"/>
      <c r="C4177" s="87"/>
      <c r="D4177" s="89"/>
      <c r="E4177" s="89"/>
    </row>
    <row r="4178" spans="1:5" x14ac:dyDescent="0.25">
      <c r="A4178" s="10"/>
      <c r="B4178" s="10"/>
      <c r="C4178" s="87"/>
      <c r="D4178" s="89"/>
      <c r="E4178" s="89"/>
    </row>
    <row r="4179" spans="1:5" x14ac:dyDescent="0.25">
      <c r="A4179" s="10"/>
      <c r="B4179" s="10"/>
      <c r="C4179" s="87"/>
      <c r="D4179" s="89"/>
      <c r="E4179" s="89"/>
    </row>
    <row r="4180" spans="1:5" x14ac:dyDescent="0.25">
      <c r="A4180" s="10"/>
      <c r="B4180" s="10"/>
      <c r="C4180" s="87"/>
      <c r="D4180" s="89"/>
      <c r="E4180" s="89"/>
    </row>
    <row r="4181" spans="1:5" x14ac:dyDescent="0.25">
      <c r="A4181" s="10"/>
      <c r="B4181" s="10"/>
      <c r="C4181" s="87"/>
      <c r="D4181" s="89"/>
      <c r="E4181" s="89"/>
    </row>
    <row r="4182" spans="1:5" x14ac:dyDescent="0.25">
      <c r="A4182" s="10"/>
      <c r="B4182" s="10"/>
      <c r="C4182" s="87"/>
      <c r="D4182" s="89"/>
      <c r="E4182" s="89"/>
    </row>
    <row r="4183" spans="1:5" x14ac:dyDescent="0.25">
      <c r="A4183" s="10"/>
      <c r="B4183" s="10"/>
      <c r="C4183" s="87"/>
      <c r="D4183" s="89"/>
      <c r="E4183" s="89"/>
    </row>
    <row r="4184" spans="1:5" x14ac:dyDescent="0.25">
      <c r="A4184" s="10"/>
      <c r="B4184" s="10"/>
      <c r="C4184" s="87"/>
      <c r="D4184" s="89"/>
      <c r="E4184" s="89"/>
    </row>
    <row r="4185" spans="1:5" x14ac:dyDescent="0.25">
      <c r="A4185" s="10"/>
      <c r="B4185" s="10"/>
      <c r="C4185" s="87"/>
      <c r="D4185" s="89"/>
      <c r="E4185" s="89"/>
    </row>
    <row r="4186" spans="1:5" x14ac:dyDescent="0.25">
      <c r="A4186" s="10"/>
      <c r="B4186" s="10"/>
      <c r="C4186" s="87"/>
      <c r="D4186" s="89"/>
      <c r="E4186" s="89"/>
    </row>
    <row r="4187" spans="1:5" x14ac:dyDescent="0.25">
      <c r="A4187" s="10"/>
      <c r="B4187" s="10"/>
      <c r="C4187" s="87"/>
      <c r="D4187" s="89"/>
      <c r="E4187" s="89"/>
    </row>
    <row r="4188" spans="1:5" x14ac:dyDescent="0.25">
      <c r="A4188" s="10"/>
      <c r="B4188" s="10"/>
      <c r="C4188" s="87"/>
      <c r="D4188" s="89"/>
      <c r="E4188" s="89"/>
    </row>
    <row r="4189" spans="1:5" x14ac:dyDescent="0.25">
      <c r="A4189" s="10"/>
      <c r="B4189" s="10"/>
      <c r="C4189" s="87"/>
      <c r="D4189" s="89"/>
      <c r="E4189" s="89"/>
    </row>
    <row r="4190" spans="1:5" x14ac:dyDescent="0.25">
      <c r="A4190" s="10"/>
      <c r="B4190" s="10"/>
      <c r="C4190" s="87"/>
      <c r="D4190" s="89"/>
      <c r="E4190" s="89"/>
    </row>
    <row r="4191" spans="1:5" x14ac:dyDescent="0.25">
      <c r="A4191" s="10"/>
      <c r="B4191" s="10"/>
      <c r="C4191" s="87"/>
      <c r="D4191" s="89"/>
      <c r="E4191" s="89"/>
    </row>
    <row r="4192" spans="1:5" x14ac:dyDescent="0.25">
      <c r="A4192" s="10"/>
      <c r="B4192" s="10"/>
      <c r="C4192" s="87"/>
      <c r="D4192" s="89"/>
      <c r="E4192" s="89"/>
    </row>
    <row r="4193" spans="1:5" x14ac:dyDescent="0.25">
      <c r="A4193" s="10"/>
      <c r="B4193" s="10"/>
      <c r="C4193" s="87"/>
      <c r="D4193" s="89"/>
      <c r="E4193" s="89"/>
    </row>
    <row r="4194" spans="1:5" x14ac:dyDescent="0.25">
      <c r="A4194" s="10"/>
      <c r="B4194" s="10"/>
      <c r="C4194" s="87"/>
      <c r="D4194" s="89"/>
      <c r="E4194" s="89"/>
    </row>
    <row r="4195" spans="1:5" x14ac:dyDescent="0.25">
      <c r="A4195" s="10"/>
      <c r="B4195" s="10"/>
      <c r="C4195" s="87"/>
      <c r="D4195" s="89"/>
      <c r="E4195" s="89"/>
    </row>
    <row r="4196" spans="1:5" x14ac:dyDescent="0.25">
      <c r="A4196" s="10"/>
      <c r="B4196" s="10"/>
      <c r="C4196" s="87"/>
      <c r="D4196" s="89"/>
      <c r="E4196" s="89"/>
    </row>
    <row r="4197" spans="1:5" x14ac:dyDescent="0.25">
      <c r="A4197" s="10"/>
      <c r="B4197" s="10"/>
      <c r="C4197" s="87"/>
      <c r="D4197" s="89"/>
      <c r="E4197" s="89"/>
    </row>
    <row r="4198" spans="1:5" x14ac:dyDescent="0.25">
      <c r="A4198" s="10"/>
      <c r="B4198" s="10"/>
      <c r="C4198" s="87"/>
      <c r="D4198" s="89"/>
      <c r="E4198" s="89"/>
    </row>
    <row r="4199" spans="1:5" x14ac:dyDescent="0.25">
      <c r="A4199" s="10"/>
      <c r="B4199" s="10"/>
      <c r="C4199" s="87"/>
      <c r="D4199" s="89"/>
      <c r="E4199" s="89"/>
    </row>
    <row r="4200" spans="1:5" x14ac:dyDescent="0.25">
      <c r="A4200" s="10"/>
      <c r="B4200" s="10"/>
      <c r="C4200" s="87"/>
      <c r="D4200" s="89"/>
      <c r="E4200" s="89"/>
    </row>
    <row r="4201" spans="1:5" x14ac:dyDescent="0.25">
      <c r="A4201" s="10"/>
      <c r="B4201" s="10"/>
      <c r="C4201" s="87"/>
      <c r="D4201" s="89"/>
      <c r="E4201" s="89"/>
    </row>
    <row r="4202" spans="1:5" x14ac:dyDescent="0.25">
      <c r="A4202" s="10"/>
      <c r="B4202" s="10"/>
      <c r="C4202" s="87"/>
      <c r="D4202" s="89"/>
      <c r="E4202" s="89"/>
    </row>
    <row r="4203" spans="1:5" x14ac:dyDescent="0.25">
      <c r="A4203" s="10"/>
      <c r="B4203" s="10"/>
      <c r="C4203" s="87"/>
      <c r="D4203" s="89"/>
      <c r="E4203" s="89"/>
    </row>
    <row r="4204" spans="1:5" x14ac:dyDescent="0.25">
      <c r="A4204" s="10"/>
      <c r="B4204" s="10"/>
      <c r="C4204" s="87"/>
      <c r="D4204" s="89"/>
      <c r="E4204" s="89"/>
    </row>
    <row r="4205" spans="1:5" x14ac:dyDescent="0.25">
      <c r="A4205" s="10"/>
      <c r="B4205" s="10"/>
      <c r="C4205" s="87"/>
      <c r="D4205" s="89"/>
      <c r="E4205" s="89"/>
    </row>
    <row r="4206" spans="1:5" x14ac:dyDescent="0.25">
      <c r="A4206" s="10"/>
      <c r="B4206" s="10"/>
      <c r="C4206" s="87"/>
      <c r="D4206" s="89"/>
      <c r="E4206" s="89"/>
    </row>
    <row r="4207" spans="1:5" x14ac:dyDescent="0.25">
      <c r="A4207" s="10"/>
      <c r="B4207" s="10"/>
      <c r="C4207" s="87"/>
      <c r="D4207" s="89"/>
      <c r="E4207" s="89"/>
    </row>
    <row r="4208" spans="1:5" x14ac:dyDescent="0.25">
      <c r="A4208" s="10"/>
      <c r="B4208" s="10"/>
      <c r="C4208" s="87"/>
      <c r="D4208" s="89"/>
      <c r="E4208" s="89"/>
    </row>
    <row r="4209" spans="1:5" x14ac:dyDescent="0.25">
      <c r="A4209" s="10"/>
      <c r="B4209" s="10"/>
      <c r="C4209" s="87"/>
      <c r="D4209" s="89"/>
      <c r="E4209" s="89"/>
    </row>
    <row r="4210" spans="1:5" x14ac:dyDescent="0.25">
      <c r="A4210" s="10"/>
      <c r="B4210" s="10"/>
      <c r="C4210" s="87"/>
      <c r="D4210" s="89"/>
      <c r="E4210" s="89"/>
    </row>
    <row r="4211" spans="1:5" x14ac:dyDescent="0.25">
      <c r="A4211" s="10"/>
      <c r="B4211" s="10"/>
      <c r="C4211" s="87"/>
      <c r="D4211" s="89"/>
      <c r="E4211" s="89"/>
    </row>
    <row r="4212" spans="1:5" x14ac:dyDescent="0.25">
      <c r="A4212" s="10"/>
      <c r="B4212" s="10"/>
      <c r="C4212" s="87"/>
      <c r="D4212" s="89"/>
      <c r="E4212" s="89"/>
    </row>
    <row r="4213" spans="1:5" x14ac:dyDescent="0.25">
      <c r="A4213" s="10"/>
      <c r="B4213" s="10"/>
      <c r="C4213" s="87"/>
      <c r="D4213" s="89"/>
      <c r="E4213" s="89"/>
    </row>
    <row r="4214" spans="1:5" x14ac:dyDescent="0.25">
      <c r="A4214" s="10"/>
      <c r="B4214" s="10"/>
      <c r="C4214" s="87"/>
      <c r="D4214" s="89"/>
      <c r="E4214" s="89"/>
    </row>
    <row r="4215" spans="1:5" x14ac:dyDescent="0.25">
      <c r="A4215" s="10"/>
      <c r="B4215" s="10"/>
      <c r="C4215" s="87"/>
      <c r="D4215" s="89"/>
      <c r="E4215" s="89"/>
    </row>
    <row r="4216" spans="1:5" x14ac:dyDescent="0.25">
      <c r="A4216" s="10"/>
      <c r="B4216" s="10"/>
      <c r="C4216" s="87"/>
      <c r="D4216" s="89"/>
      <c r="E4216" s="89"/>
    </row>
    <row r="4217" spans="1:5" x14ac:dyDescent="0.25">
      <c r="A4217" s="10"/>
      <c r="B4217" s="10"/>
      <c r="C4217" s="87"/>
      <c r="D4217" s="89"/>
      <c r="E4217" s="89"/>
    </row>
    <row r="4218" spans="1:5" x14ac:dyDescent="0.25">
      <c r="A4218" s="10"/>
      <c r="B4218" s="10"/>
      <c r="C4218" s="87"/>
      <c r="D4218" s="89"/>
      <c r="E4218" s="89"/>
    </row>
    <row r="4219" spans="1:5" x14ac:dyDescent="0.25">
      <c r="A4219" s="10"/>
      <c r="B4219" s="10"/>
      <c r="C4219" s="87"/>
      <c r="D4219" s="89"/>
      <c r="E4219" s="89"/>
    </row>
    <row r="4220" spans="1:5" x14ac:dyDescent="0.25">
      <c r="A4220" s="10"/>
      <c r="B4220" s="10"/>
      <c r="C4220" s="87"/>
      <c r="D4220" s="89"/>
      <c r="E4220" s="89"/>
    </row>
    <row r="4221" spans="1:5" x14ac:dyDescent="0.25">
      <c r="A4221" s="10"/>
      <c r="B4221" s="10"/>
      <c r="C4221" s="87"/>
      <c r="D4221" s="89"/>
      <c r="E4221" s="89"/>
    </row>
    <row r="4222" spans="1:5" x14ac:dyDescent="0.25">
      <c r="A4222" s="10"/>
      <c r="B4222" s="10"/>
      <c r="C4222" s="87"/>
      <c r="D4222" s="89"/>
      <c r="E4222" s="89"/>
    </row>
    <row r="4223" spans="1:5" x14ac:dyDescent="0.25">
      <c r="A4223" s="10"/>
      <c r="B4223" s="10"/>
      <c r="C4223" s="87"/>
      <c r="D4223" s="89"/>
      <c r="E4223" s="89"/>
    </row>
    <row r="4224" spans="1:5" x14ac:dyDescent="0.25">
      <c r="A4224" s="10"/>
      <c r="B4224" s="10"/>
      <c r="C4224" s="87"/>
      <c r="D4224" s="89"/>
      <c r="E4224" s="89"/>
    </row>
    <row r="4225" spans="1:5" x14ac:dyDescent="0.25">
      <c r="A4225" s="10"/>
      <c r="B4225" s="10"/>
      <c r="C4225" s="87"/>
      <c r="D4225" s="89"/>
      <c r="E4225" s="89"/>
    </row>
    <row r="4226" spans="1:5" x14ac:dyDescent="0.25">
      <c r="A4226" s="10"/>
      <c r="B4226" s="10"/>
      <c r="C4226" s="87"/>
      <c r="D4226" s="89"/>
      <c r="E4226" s="89"/>
    </row>
    <row r="4227" spans="1:5" x14ac:dyDescent="0.25">
      <c r="A4227" s="10"/>
      <c r="B4227" s="10"/>
      <c r="C4227" s="87"/>
      <c r="D4227" s="89"/>
      <c r="E4227" s="89"/>
    </row>
    <row r="4228" spans="1:5" x14ac:dyDescent="0.25">
      <c r="A4228" s="10"/>
      <c r="B4228" s="10"/>
      <c r="C4228" s="87"/>
      <c r="D4228" s="89"/>
      <c r="E4228" s="89"/>
    </row>
    <row r="4229" spans="1:5" x14ac:dyDescent="0.25">
      <c r="A4229" s="10"/>
      <c r="B4229" s="10"/>
      <c r="C4229" s="87"/>
      <c r="D4229" s="89"/>
      <c r="E4229" s="89"/>
    </row>
    <row r="4230" spans="1:5" x14ac:dyDescent="0.25">
      <c r="A4230" s="10"/>
      <c r="B4230" s="10"/>
      <c r="C4230" s="87"/>
      <c r="D4230" s="89"/>
      <c r="E4230" s="89"/>
    </row>
    <row r="4231" spans="1:5" x14ac:dyDescent="0.25">
      <c r="A4231" s="10"/>
      <c r="B4231" s="10"/>
      <c r="C4231" s="87"/>
      <c r="D4231" s="89"/>
      <c r="E4231" s="89"/>
    </row>
    <row r="4232" spans="1:5" x14ac:dyDescent="0.25">
      <c r="A4232" s="10"/>
      <c r="B4232" s="10"/>
      <c r="C4232" s="87"/>
      <c r="D4232" s="89"/>
      <c r="E4232" s="89"/>
    </row>
    <row r="4233" spans="1:5" x14ac:dyDescent="0.25">
      <c r="A4233" s="10"/>
      <c r="B4233" s="10"/>
      <c r="C4233" s="87"/>
      <c r="D4233" s="89"/>
      <c r="E4233" s="89"/>
    </row>
    <row r="4234" spans="1:5" x14ac:dyDescent="0.25">
      <c r="A4234" s="10"/>
      <c r="B4234" s="10"/>
      <c r="C4234" s="87"/>
      <c r="D4234" s="89"/>
      <c r="E4234" s="89"/>
    </row>
    <row r="4235" spans="1:5" x14ac:dyDescent="0.25">
      <c r="A4235" s="10"/>
      <c r="B4235" s="10"/>
      <c r="C4235" s="87"/>
      <c r="D4235" s="89"/>
      <c r="E4235" s="89"/>
    </row>
    <row r="4236" spans="1:5" x14ac:dyDescent="0.25">
      <c r="A4236" s="10"/>
      <c r="B4236" s="10"/>
      <c r="C4236" s="87"/>
      <c r="D4236" s="89"/>
      <c r="E4236" s="89"/>
    </row>
    <row r="4237" spans="1:5" x14ac:dyDescent="0.25">
      <c r="A4237" s="10"/>
      <c r="B4237" s="10"/>
      <c r="C4237" s="87"/>
      <c r="D4237" s="89"/>
      <c r="E4237" s="89"/>
    </row>
    <row r="4238" spans="1:5" x14ac:dyDescent="0.25">
      <c r="A4238" s="10"/>
      <c r="B4238" s="10"/>
      <c r="C4238" s="87"/>
      <c r="D4238" s="89"/>
      <c r="E4238" s="89"/>
    </row>
    <row r="4239" spans="1:5" x14ac:dyDescent="0.25">
      <c r="A4239" s="10"/>
      <c r="B4239" s="10"/>
      <c r="C4239" s="87"/>
      <c r="D4239" s="89"/>
      <c r="E4239" s="89"/>
    </row>
    <row r="4240" spans="1:5" x14ac:dyDescent="0.25">
      <c r="A4240" s="10"/>
      <c r="B4240" s="10"/>
      <c r="C4240" s="87"/>
      <c r="D4240" s="89"/>
      <c r="E4240" s="89"/>
    </row>
    <row r="4241" spans="1:5" x14ac:dyDescent="0.25">
      <c r="A4241" s="10"/>
      <c r="B4241" s="10"/>
      <c r="C4241" s="87"/>
      <c r="D4241" s="89"/>
      <c r="E4241" s="89"/>
    </row>
    <row r="4242" spans="1:5" x14ac:dyDescent="0.25">
      <c r="A4242" s="10"/>
      <c r="B4242" s="10"/>
      <c r="C4242" s="87"/>
      <c r="D4242" s="89"/>
      <c r="E4242" s="89"/>
    </row>
    <row r="4243" spans="1:5" x14ac:dyDescent="0.25">
      <c r="A4243" s="10"/>
      <c r="B4243" s="10"/>
      <c r="C4243" s="87"/>
      <c r="D4243" s="89"/>
      <c r="E4243" s="89"/>
    </row>
    <row r="4244" spans="1:5" x14ac:dyDescent="0.25">
      <c r="A4244" s="10"/>
      <c r="B4244" s="10"/>
      <c r="C4244" s="87"/>
      <c r="D4244" s="89"/>
      <c r="E4244" s="89"/>
    </row>
    <row r="4245" spans="1:5" x14ac:dyDescent="0.25">
      <c r="A4245" s="10"/>
      <c r="B4245" s="10"/>
      <c r="C4245" s="87"/>
      <c r="D4245" s="89"/>
      <c r="E4245" s="89"/>
    </row>
    <row r="4246" spans="1:5" x14ac:dyDescent="0.25">
      <c r="A4246" s="10"/>
      <c r="B4246" s="10"/>
      <c r="C4246" s="87"/>
      <c r="D4246" s="89"/>
      <c r="E4246" s="89"/>
    </row>
    <row r="4247" spans="1:5" x14ac:dyDescent="0.25">
      <c r="A4247" s="10"/>
      <c r="B4247" s="10"/>
      <c r="C4247" s="87"/>
      <c r="D4247" s="89"/>
      <c r="E4247" s="89"/>
    </row>
    <row r="4248" spans="1:5" x14ac:dyDescent="0.25">
      <c r="A4248" s="10"/>
      <c r="B4248" s="10"/>
      <c r="C4248" s="87"/>
      <c r="D4248" s="89"/>
      <c r="E4248" s="89"/>
    </row>
    <row r="4249" spans="1:5" x14ac:dyDescent="0.25">
      <c r="A4249" s="10"/>
      <c r="B4249" s="10"/>
      <c r="C4249" s="87"/>
      <c r="D4249" s="89"/>
      <c r="E4249" s="89"/>
    </row>
    <row r="4250" spans="1:5" x14ac:dyDescent="0.25">
      <c r="A4250" s="10"/>
      <c r="B4250" s="10"/>
      <c r="C4250" s="87"/>
      <c r="D4250" s="89"/>
      <c r="E4250" s="89"/>
    </row>
    <row r="4251" spans="1:5" x14ac:dyDescent="0.25">
      <c r="A4251" s="10"/>
      <c r="B4251" s="10"/>
      <c r="C4251" s="87"/>
      <c r="D4251" s="89"/>
      <c r="E4251" s="89"/>
    </row>
    <row r="4252" spans="1:5" x14ac:dyDescent="0.25">
      <c r="A4252" s="10"/>
      <c r="B4252" s="10"/>
      <c r="C4252" s="87"/>
      <c r="D4252" s="89"/>
      <c r="E4252" s="89"/>
    </row>
    <row r="4253" spans="1:5" x14ac:dyDescent="0.25">
      <c r="A4253" s="10"/>
      <c r="B4253" s="10"/>
      <c r="C4253" s="87"/>
      <c r="D4253" s="89"/>
      <c r="E4253" s="89"/>
    </row>
    <row r="4254" spans="1:5" x14ac:dyDescent="0.25">
      <c r="A4254" s="10"/>
      <c r="B4254" s="10"/>
      <c r="C4254" s="87"/>
      <c r="D4254" s="89"/>
      <c r="E4254" s="89"/>
    </row>
    <row r="4255" spans="1:5" x14ac:dyDescent="0.25">
      <c r="A4255" s="10"/>
      <c r="B4255" s="10"/>
      <c r="C4255" s="87"/>
      <c r="D4255" s="89"/>
      <c r="E4255" s="89"/>
    </row>
    <row r="4256" spans="1:5" x14ac:dyDescent="0.25">
      <c r="A4256" s="10"/>
      <c r="B4256" s="10"/>
      <c r="C4256" s="87"/>
      <c r="D4256" s="89"/>
      <c r="E4256" s="89"/>
    </row>
    <row r="4257" spans="1:5" x14ac:dyDescent="0.25">
      <c r="A4257" s="10"/>
      <c r="B4257" s="10"/>
      <c r="C4257" s="87"/>
      <c r="D4257" s="89"/>
      <c r="E4257" s="89"/>
    </row>
    <row r="4258" spans="1:5" x14ac:dyDescent="0.25">
      <c r="A4258" s="10"/>
      <c r="B4258" s="10"/>
      <c r="C4258" s="87"/>
      <c r="D4258" s="89"/>
      <c r="E4258" s="89"/>
    </row>
    <row r="4259" spans="1:5" x14ac:dyDescent="0.25">
      <c r="A4259" s="10"/>
      <c r="B4259" s="10"/>
      <c r="C4259" s="87"/>
      <c r="D4259" s="89"/>
      <c r="E4259" s="89"/>
    </row>
    <row r="4260" spans="1:5" x14ac:dyDescent="0.25">
      <c r="A4260" s="10"/>
      <c r="B4260" s="10"/>
      <c r="C4260" s="87"/>
      <c r="D4260" s="89"/>
      <c r="E4260" s="89"/>
    </row>
    <row r="4261" spans="1:5" x14ac:dyDescent="0.25">
      <c r="A4261" s="10"/>
      <c r="B4261" s="10"/>
      <c r="C4261" s="87"/>
      <c r="D4261" s="89"/>
      <c r="E4261" s="89"/>
    </row>
    <row r="4262" spans="1:5" x14ac:dyDescent="0.25">
      <c r="A4262" s="10"/>
      <c r="B4262" s="10"/>
      <c r="C4262" s="87"/>
      <c r="D4262" s="89"/>
      <c r="E4262" s="89"/>
    </row>
    <row r="4263" spans="1:5" x14ac:dyDescent="0.25">
      <c r="A4263" s="10"/>
      <c r="B4263" s="10"/>
      <c r="C4263" s="87"/>
      <c r="D4263" s="89"/>
      <c r="E4263" s="89"/>
    </row>
    <row r="4264" spans="1:5" x14ac:dyDescent="0.25">
      <c r="A4264" s="10"/>
      <c r="B4264" s="10"/>
      <c r="C4264" s="87"/>
      <c r="D4264" s="89"/>
      <c r="E4264" s="89"/>
    </row>
    <row r="4265" spans="1:5" x14ac:dyDescent="0.25">
      <c r="A4265" s="10"/>
      <c r="B4265" s="10"/>
      <c r="C4265" s="87"/>
      <c r="D4265" s="89"/>
      <c r="E4265" s="89"/>
    </row>
    <row r="4266" spans="1:5" x14ac:dyDescent="0.25">
      <c r="A4266" s="10"/>
      <c r="B4266" s="10"/>
      <c r="C4266" s="87"/>
      <c r="D4266" s="89"/>
      <c r="E4266" s="89"/>
    </row>
    <row r="4267" spans="1:5" x14ac:dyDescent="0.25">
      <c r="A4267" s="10"/>
      <c r="B4267" s="10"/>
      <c r="C4267" s="87"/>
      <c r="D4267" s="89"/>
      <c r="E4267" s="89"/>
    </row>
    <row r="4268" spans="1:5" x14ac:dyDescent="0.25">
      <c r="A4268" s="10"/>
      <c r="B4268" s="10"/>
      <c r="C4268" s="87"/>
      <c r="D4268" s="89"/>
      <c r="E4268" s="89"/>
    </row>
    <row r="4269" spans="1:5" x14ac:dyDescent="0.25">
      <c r="A4269" s="10"/>
      <c r="B4269" s="10"/>
      <c r="C4269" s="87"/>
      <c r="D4269" s="89"/>
      <c r="E4269" s="89"/>
    </row>
    <row r="4270" spans="1:5" x14ac:dyDescent="0.25">
      <c r="A4270" s="10"/>
      <c r="B4270" s="10"/>
      <c r="C4270" s="87"/>
      <c r="D4270" s="89"/>
      <c r="E4270" s="89"/>
    </row>
    <row r="4271" spans="1:5" x14ac:dyDescent="0.25">
      <c r="A4271" s="10"/>
      <c r="B4271" s="10"/>
      <c r="C4271" s="87"/>
      <c r="D4271" s="89"/>
      <c r="E4271" s="89"/>
    </row>
    <row r="4272" spans="1:5" x14ac:dyDescent="0.25">
      <c r="A4272" s="10"/>
      <c r="B4272" s="10"/>
      <c r="C4272" s="87"/>
      <c r="D4272" s="89"/>
      <c r="E4272" s="89"/>
    </row>
    <row r="4273" spans="1:5" x14ac:dyDescent="0.25">
      <c r="A4273" s="10"/>
      <c r="B4273" s="10"/>
      <c r="C4273" s="87"/>
      <c r="D4273" s="89"/>
      <c r="E4273" s="89"/>
    </row>
    <row r="4274" spans="1:5" x14ac:dyDescent="0.25">
      <c r="A4274" s="10"/>
      <c r="B4274" s="10"/>
      <c r="C4274" s="87"/>
      <c r="D4274" s="89"/>
      <c r="E4274" s="89"/>
    </row>
    <row r="4275" spans="1:5" x14ac:dyDescent="0.25">
      <c r="A4275" s="10"/>
      <c r="B4275" s="10"/>
      <c r="C4275" s="87"/>
      <c r="D4275" s="89"/>
      <c r="E4275" s="89"/>
    </row>
    <row r="4276" spans="1:5" x14ac:dyDescent="0.25">
      <c r="A4276" s="10"/>
      <c r="B4276" s="10"/>
      <c r="C4276" s="87"/>
      <c r="D4276" s="89"/>
      <c r="E4276" s="89"/>
    </row>
    <row r="4277" spans="1:5" x14ac:dyDescent="0.25">
      <c r="A4277" s="10"/>
      <c r="B4277" s="10"/>
      <c r="C4277" s="87"/>
      <c r="D4277" s="89"/>
      <c r="E4277" s="89"/>
    </row>
    <row r="4278" spans="1:5" x14ac:dyDescent="0.25">
      <c r="A4278" s="10"/>
      <c r="B4278" s="10"/>
      <c r="C4278" s="87"/>
      <c r="D4278" s="89"/>
      <c r="E4278" s="89"/>
    </row>
    <row r="4279" spans="1:5" x14ac:dyDescent="0.25">
      <c r="A4279" s="10"/>
      <c r="B4279" s="10"/>
      <c r="C4279" s="87"/>
      <c r="D4279" s="89"/>
      <c r="E4279" s="89"/>
    </row>
    <row r="4280" spans="1:5" x14ac:dyDescent="0.25">
      <c r="A4280" s="10"/>
      <c r="B4280" s="10"/>
      <c r="C4280" s="87"/>
      <c r="D4280" s="89"/>
      <c r="E4280" s="89"/>
    </row>
    <row r="4281" spans="1:5" x14ac:dyDescent="0.25">
      <c r="A4281" s="10"/>
      <c r="B4281" s="10"/>
      <c r="C4281" s="87"/>
      <c r="D4281" s="89"/>
      <c r="E4281" s="89"/>
    </row>
    <row r="4282" spans="1:5" x14ac:dyDescent="0.25">
      <c r="A4282" s="10"/>
      <c r="B4282" s="10"/>
      <c r="C4282" s="87"/>
      <c r="D4282" s="89"/>
      <c r="E4282" s="89"/>
    </row>
    <row r="4283" spans="1:5" x14ac:dyDescent="0.25">
      <c r="A4283" s="10"/>
      <c r="B4283" s="10"/>
      <c r="C4283" s="87"/>
      <c r="D4283" s="89"/>
      <c r="E4283" s="89"/>
    </row>
    <row r="4284" spans="1:5" x14ac:dyDescent="0.25">
      <c r="A4284" s="10"/>
      <c r="B4284" s="10"/>
      <c r="C4284" s="87"/>
      <c r="D4284" s="89"/>
      <c r="E4284" s="89"/>
    </row>
    <row r="4285" spans="1:5" x14ac:dyDescent="0.25">
      <c r="A4285" s="10"/>
      <c r="B4285" s="10"/>
      <c r="C4285" s="87"/>
      <c r="D4285" s="89"/>
      <c r="E4285" s="89"/>
    </row>
    <row r="4286" spans="1:5" x14ac:dyDescent="0.25">
      <c r="A4286" s="10"/>
      <c r="B4286" s="10"/>
      <c r="C4286" s="87"/>
      <c r="D4286" s="89"/>
      <c r="E4286" s="89"/>
    </row>
    <row r="4287" spans="1:5" x14ac:dyDescent="0.25">
      <c r="A4287" s="10"/>
      <c r="B4287" s="10"/>
      <c r="C4287" s="87"/>
      <c r="D4287" s="89"/>
      <c r="E4287" s="89"/>
    </row>
    <row r="4288" spans="1:5" x14ac:dyDescent="0.25">
      <c r="A4288" s="10"/>
      <c r="B4288" s="10"/>
      <c r="C4288" s="87"/>
      <c r="D4288" s="89"/>
      <c r="E4288" s="89"/>
    </row>
    <row r="4289" spans="1:5" x14ac:dyDescent="0.25">
      <c r="A4289" s="10"/>
      <c r="B4289" s="10"/>
      <c r="C4289" s="87"/>
      <c r="D4289" s="89"/>
      <c r="E4289" s="89"/>
    </row>
    <row r="4290" spans="1:5" x14ac:dyDescent="0.25">
      <c r="A4290" s="10"/>
      <c r="B4290" s="10"/>
      <c r="C4290" s="87"/>
      <c r="D4290" s="89"/>
      <c r="E4290" s="89"/>
    </row>
    <row r="4291" spans="1:5" x14ac:dyDescent="0.25">
      <c r="A4291" s="10"/>
      <c r="B4291" s="10"/>
      <c r="C4291" s="87"/>
      <c r="D4291" s="89"/>
      <c r="E4291" s="89"/>
    </row>
    <row r="4292" spans="1:5" x14ac:dyDescent="0.25">
      <c r="A4292" s="10"/>
      <c r="B4292" s="10"/>
      <c r="C4292" s="87"/>
      <c r="D4292" s="89"/>
      <c r="E4292" s="89"/>
    </row>
    <row r="4293" spans="1:5" x14ac:dyDescent="0.25">
      <c r="A4293" s="10"/>
      <c r="B4293" s="10"/>
      <c r="C4293" s="87"/>
      <c r="D4293" s="89"/>
      <c r="E4293" s="89"/>
    </row>
    <row r="4294" spans="1:5" x14ac:dyDescent="0.25">
      <c r="A4294" s="10"/>
      <c r="B4294" s="10"/>
      <c r="C4294" s="87"/>
      <c r="D4294" s="89"/>
      <c r="E4294" s="89"/>
    </row>
    <row r="4295" spans="1:5" x14ac:dyDescent="0.25">
      <c r="A4295" s="10"/>
      <c r="B4295" s="10"/>
      <c r="C4295" s="87"/>
      <c r="D4295" s="89"/>
      <c r="E4295" s="89"/>
    </row>
    <row r="4296" spans="1:5" x14ac:dyDescent="0.25">
      <c r="A4296" s="10"/>
      <c r="B4296" s="10"/>
      <c r="C4296" s="87"/>
      <c r="D4296" s="89"/>
      <c r="E4296" s="89"/>
    </row>
    <row r="4297" spans="1:5" x14ac:dyDescent="0.25">
      <c r="A4297" s="10"/>
      <c r="B4297" s="10"/>
      <c r="C4297" s="87"/>
      <c r="D4297" s="89"/>
      <c r="E4297" s="89"/>
    </row>
    <row r="4298" spans="1:5" x14ac:dyDescent="0.25">
      <c r="A4298" s="10"/>
      <c r="B4298" s="10"/>
      <c r="C4298" s="87"/>
      <c r="D4298" s="89"/>
      <c r="E4298" s="89"/>
    </row>
    <row r="4299" spans="1:5" x14ac:dyDescent="0.25">
      <c r="A4299" s="10"/>
      <c r="B4299" s="10"/>
      <c r="C4299" s="87"/>
      <c r="D4299" s="89"/>
      <c r="E4299" s="89"/>
    </row>
    <row r="4300" spans="1:5" x14ac:dyDescent="0.25">
      <c r="A4300" s="10"/>
      <c r="B4300" s="10"/>
      <c r="C4300" s="87"/>
      <c r="D4300" s="89"/>
      <c r="E4300" s="89"/>
    </row>
    <row r="4301" spans="1:5" x14ac:dyDescent="0.25">
      <c r="A4301" s="10"/>
      <c r="B4301" s="10"/>
      <c r="C4301" s="87"/>
      <c r="D4301" s="89"/>
      <c r="E4301" s="89"/>
    </row>
    <row r="4302" spans="1:5" x14ac:dyDescent="0.25">
      <c r="A4302" s="10"/>
      <c r="B4302" s="10"/>
      <c r="C4302" s="87"/>
      <c r="D4302" s="89"/>
      <c r="E4302" s="89"/>
    </row>
    <row r="4303" spans="1:5" x14ac:dyDescent="0.25">
      <c r="A4303" s="10"/>
      <c r="B4303" s="10"/>
      <c r="C4303" s="87"/>
      <c r="D4303" s="89"/>
      <c r="E4303" s="89"/>
    </row>
    <row r="4304" spans="1:5" x14ac:dyDescent="0.25">
      <c r="A4304" s="10"/>
      <c r="B4304" s="10"/>
      <c r="C4304" s="87"/>
      <c r="D4304" s="89"/>
      <c r="E4304" s="89"/>
    </row>
    <row r="4305" spans="1:5" x14ac:dyDescent="0.25">
      <c r="A4305" s="10"/>
      <c r="B4305" s="10"/>
      <c r="C4305" s="87"/>
      <c r="D4305" s="89"/>
      <c r="E4305" s="89"/>
    </row>
    <row r="4306" spans="1:5" x14ac:dyDescent="0.25">
      <c r="A4306" s="10"/>
      <c r="B4306" s="10"/>
      <c r="C4306" s="87"/>
      <c r="D4306" s="89"/>
      <c r="E4306" s="89"/>
    </row>
    <row r="4307" spans="1:5" x14ac:dyDescent="0.25">
      <c r="A4307" s="10"/>
      <c r="B4307" s="10"/>
      <c r="C4307" s="87"/>
      <c r="D4307" s="89"/>
      <c r="E4307" s="89"/>
    </row>
    <row r="4308" spans="1:5" x14ac:dyDescent="0.25">
      <c r="A4308" s="10"/>
      <c r="B4308" s="10"/>
      <c r="C4308" s="87"/>
      <c r="D4308" s="89"/>
      <c r="E4308" s="89"/>
    </row>
    <row r="4309" spans="1:5" x14ac:dyDescent="0.25">
      <c r="A4309" s="10"/>
      <c r="B4309" s="10"/>
      <c r="C4309" s="87"/>
      <c r="D4309" s="89"/>
      <c r="E4309" s="89"/>
    </row>
    <row r="4310" spans="1:5" x14ac:dyDescent="0.25">
      <c r="A4310" s="10"/>
      <c r="B4310" s="10"/>
      <c r="C4310" s="87"/>
      <c r="D4310" s="89"/>
      <c r="E4310" s="89"/>
    </row>
    <row r="4311" spans="1:5" x14ac:dyDescent="0.25">
      <c r="A4311" s="10"/>
      <c r="B4311" s="10"/>
      <c r="C4311" s="87"/>
      <c r="D4311" s="89"/>
      <c r="E4311" s="89"/>
    </row>
    <row r="4312" spans="1:5" x14ac:dyDescent="0.25">
      <c r="A4312" s="10"/>
      <c r="B4312" s="10"/>
      <c r="C4312" s="87"/>
      <c r="D4312" s="89"/>
      <c r="E4312" s="89"/>
    </row>
    <row r="4313" spans="1:5" x14ac:dyDescent="0.25">
      <c r="A4313" s="10"/>
      <c r="B4313" s="10"/>
      <c r="C4313" s="87"/>
      <c r="D4313" s="89"/>
      <c r="E4313" s="89"/>
    </row>
    <row r="4314" spans="1:5" x14ac:dyDescent="0.25">
      <c r="A4314" s="10"/>
      <c r="B4314" s="10"/>
      <c r="C4314" s="87"/>
      <c r="D4314" s="89"/>
      <c r="E4314" s="89"/>
    </row>
    <row r="4315" spans="1:5" x14ac:dyDescent="0.25">
      <c r="A4315" s="10"/>
      <c r="B4315" s="10"/>
      <c r="C4315" s="87"/>
      <c r="D4315" s="89"/>
      <c r="E4315" s="89"/>
    </row>
    <row r="4316" spans="1:5" x14ac:dyDescent="0.25">
      <c r="A4316" s="10"/>
      <c r="B4316" s="10"/>
      <c r="C4316" s="87"/>
      <c r="D4316" s="89"/>
      <c r="E4316" s="89"/>
    </row>
    <row r="4317" spans="1:5" x14ac:dyDescent="0.25">
      <c r="A4317" s="10"/>
      <c r="B4317" s="10"/>
      <c r="C4317" s="87"/>
      <c r="D4317" s="89"/>
      <c r="E4317" s="89"/>
    </row>
    <row r="4318" spans="1:5" x14ac:dyDescent="0.25">
      <c r="A4318" s="10"/>
      <c r="B4318" s="10"/>
      <c r="C4318" s="87"/>
      <c r="D4318" s="89"/>
      <c r="E4318" s="89"/>
    </row>
    <row r="4319" spans="1:5" x14ac:dyDescent="0.25">
      <c r="A4319" s="10"/>
      <c r="B4319" s="10"/>
      <c r="C4319" s="87"/>
      <c r="D4319" s="89"/>
      <c r="E4319" s="89"/>
    </row>
    <row r="4320" spans="1:5" x14ac:dyDescent="0.25">
      <c r="A4320" s="10"/>
      <c r="B4320" s="10"/>
      <c r="C4320" s="87"/>
      <c r="D4320" s="89"/>
      <c r="E4320" s="89"/>
    </row>
    <row r="4321" spans="1:5" x14ac:dyDescent="0.25">
      <c r="A4321" s="10"/>
      <c r="B4321" s="10"/>
      <c r="C4321" s="87"/>
      <c r="D4321" s="89"/>
      <c r="E4321" s="89"/>
    </row>
    <row r="4322" spans="1:5" x14ac:dyDescent="0.25">
      <c r="A4322" s="10"/>
      <c r="B4322" s="10"/>
      <c r="C4322" s="87"/>
      <c r="D4322" s="89"/>
      <c r="E4322" s="89"/>
    </row>
    <row r="4323" spans="1:5" x14ac:dyDescent="0.25">
      <c r="A4323" s="10"/>
      <c r="B4323" s="10"/>
      <c r="C4323" s="87"/>
      <c r="D4323" s="89"/>
      <c r="E4323" s="89"/>
    </row>
    <row r="4324" spans="1:5" x14ac:dyDescent="0.25">
      <c r="A4324" s="10"/>
      <c r="B4324" s="10"/>
      <c r="C4324" s="87"/>
      <c r="D4324" s="89"/>
      <c r="E4324" s="89"/>
    </row>
    <row r="4325" spans="1:5" x14ac:dyDescent="0.25">
      <c r="A4325" s="10"/>
      <c r="B4325" s="10"/>
      <c r="C4325" s="87"/>
      <c r="D4325" s="89"/>
      <c r="E4325" s="89"/>
    </row>
    <row r="4326" spans="1:5" x14ac:dyDescent="0.25">
      <c r="A4326" s="10"/>
      <c r="B4326" s="10"/>
      <c r="C4326" s="87"/>
      <c r="D4326" s="89"/>
      <c r="E4326" s="89"/>
    </row>
    <row r="4327" spans="1:5" x14ac:dyDescent="0.25">
      <c r="A4327" s="10"/>
      <c r="B4327" s="10"/>
      <c r="C4327" s="87"/>
      <c r="D4327" s="89"/>
      <c r="E4327" s="89"/>
    </row>
    <row r="4328" spans="1:5" x14ac:dyDescent="0.25">
      <c r="A4328" s="10"/>
      <c r="B4328" s="10"/>
      <c r="C4328" s="87"/>
      <c r="D4328" s="89"/>
      <c r="E4328" s="89"/>
    </row>
    <row r="4329" spans="1:5" x14ac:dyDescent="0.25">
      <c r="A4329" s="10"/>
      <c r="B4329" s="10"/>
      <c r="C4329" s="87"/>
      <c r="D4329" s="89"/>
      <c r="E4329" s="89"/>
    </row>
    <row r="4330" spans="1:5" x14ac:dyDescent="0.25">
      <c r="A4330" s="10"/>
      <c r="B4330" s="10"/>
      <c r="C4330" s="87"/>
      <c r="D4330" s="89"/>
      <c r="E4330" s="89"/>
    </row>
    <row r="4331" spans="1:5" x14ac:dyDescent="0.25">
      <c r="A4331" s="10"/>
      <c r="B4331" s="10"/>
      <c r="C4331" s="87"/>
      <c r="D4331" s="89"/>
      <c r="E4331" s="89"/>
    </row>
    <row r="4332" spans="1:5" x14ac:dyDescent="0.25">
      <c r="A4332" s="10"/>
      <c r="B4332" s="10"/>
      <c r="C4332" s="87"/>
      <c r="D4332" s="89"/>
      <c r="E4332" s="89"/>
    </row>
    <row r="4333" spans="1:5" x14ac:dyDescent="0.25">
      <c r="A4333" s="10"/>
      <c r="B4333" s="10"/>
      <c r="C4333" s="87"/>
      <c r="D4333" s="89"/>
      <c r="E4333" s="89"/>
    </row>
    <row r="4334" spans="1:5" x14ac:dyDescent="0.25">
      <c r="A4334" s="10"/>
      <c r="B4334" s="10"/>
      <c r="C4334" s="87"/>
      <c r="D4334" s="89"/>
      <c r="E4334" s="89"/>
    </row>
    <row r="4335" spans="1:5" x14ac:dyDescent="0.25">
      <c r="A4335" s="10"/>
      <c r="B4335" s="10"/>
      <c r="C4335" s="87"/>
      <c r="D4335" s="89"/>
      <c r="E4335" s="89"/>
    </row>
    <row r="4336" spans="1:5" x14ac:dyDescent="0.25">
      <c r="A4336" s="10"/>
      <c r="B4336" s="10"/>
      <c r="C4336" s="87"/>
      <c r="D4336" s="89"/>
      <c r="E4336" s="89"/>
    </row>
    <row r="4337" spans="1:5" x14ac:dyDescent="0.25">
      <c r="A4337" s="10"/>
      <c r="B4337" s="10"/>
      <c r="C4337" s="87"/>
      <c r="D4337" s="89"/>
      <c r="E4337" s="89"/>
    </row>
    <row r="4338" spans="1:5" x14ac:dyDescent="0.25">
      <c r="A4338" s="10"/>
      <c r="B4338" s="10"/>
      <c r="C4338" s="87"/>
      <c r="D4338" s="89"/>
      <c r="E4338" s="89"/>
    </row>
    <row r="4339" spans="1:5" x14ac:dyDescent="0.25">
      <c r="A4339" s="10"/>
      <c r="B4339" s="10"/>
      <c r="C4339" s="87"/>
      <c r="D4339" s="89"/>
      <c r="E4339" s="89"/>
    </row>
    <row r="4340" spans="1:5" x14ac:dyDescent="0.25">
      <c r="A4340" s="10"/>
      <c r="B4340" s="10"/>
      <c r="C4340" s="87"/>
      <c r="D4340" s="89"/>
      <c r="E4340" s="89"/>
    </row>
    <row r="4341" spans="1:5" x14ac:dyDescent="0.25">
      <c r="A4341" s="10"/>
      <c r="B4341" s="10"/>
      <c r="C4341" s="87"/>
      <c r="D4341" s="89"/>
      <c r="E4341" s="89"/>
    </row>
    <row r="4342" spans="1:5" x14ac:dyDescent="0.25">
      <c r="A4342" s="10"/>
      <c r="B4342" s="10"/>
      <c r="C4342" s="87"/>
      <c r="D4342" s="89"/>
      <c r="E4342" s="89"/>
    </row>
    <row r="4343" spans="1:5" x14ac:dyDescent="0.25">
      <c r="A4343" s="10"/>
      <c r="B4343" s="10"/>
      <c r="C4343" s="87"/>
      <c r="D4343" s="89"/>
      <c r="E4343" s="89"/>
    </row>
    <row r="4344" spans="1:5" x14ac:dyDescent="0.25">
      <c r="A4344" s="10"/>
      <c r="B4344" s="10"/>
      <c r="C4344" s="87"/>
      <c r="D4344" s="89"/>
      <c r="E4344" s="89"/>
    </row>
    <row r="4345" spans="1:5" x14ac:dyDescent="0.25">
      <c r="A4345" s="10"/>
      <c r="B4345" s="10"/>
      <c r="C4345" s="87"/>
      <c r="D4345" s="89"/>
      <c r="E4345" s="89"/>
    </row>
    <row r="4346" spans="1:5" x14ac:dyDescent="0.25">
      <c r="A4346" s="10"/>
      <c r="B4346" s="10"/>
      <c r="C4346" s="87"/>
      <c r="D4346" s="89"/>
      <c r="E4346" s="89"/>
    </row>
    <row r="4347" spans="1:5" x14ac:dyDescent="0.25">
      <c r="A4347" s="10"/>
      <c r="B4347" s="10"/>
      <c r="C4347" s="87"/>
      <c r="D4347" s="89"/>
      <c r="E4347" s="89"/>
    </row>
    <row r="4348" spans="1:5" x14ac:dyDescent="0.25">
      <c r="A4348" s="10"/>
      <c r="B4348" s="10"/>
      <c r="C4348" s="87"/>
      <c r="D4348" s="89"/>
      <c r="E4348" s="89"/>
    </row>
    <row r="4349" spans="1:5" x14ac:dyDescent="0.25">
      <c r="A4349" s="10"/>
      <c r="B4349" s="10"/>
      <c r="C4349" s="87"/>
      <c r="D4349" s="89"/>
      <c r="E4349" s="89"/>
    </row>
    <row r="4350" spans="1:5" x14ac:dyDescent="0.25">
      <c r="A4350" s="10"/>
      <c r="B4350" s="10"/>
      <c r="C4350" s="87"/>
      <c r="D4350" s="89"/>
      <c r="E4350" s="89"/>
    </row>
    <row r="4351" spans="1:5" x14ac:dyDescent="0.25">
      <c r="A4351" s="10"/>
      <c r="B4351" s="10"/>
      <c r="C4351" s="87"/>
      <c r="D4351" s="89"/>
      <c r="E4351" s="89"/>
    </row>
    <row r="4352" spans="1:5" x14ac:dyDescent="0.25">
      <c r="A4352" s="10"/>
      <c r="B4352" s="10"/>
      <c r="C4352" s="87"/>
      <c r="D4352" s="89"/>
      <c r="E4352" s="89"/>
    </row>
    <row r="4353" spans="1:5" x14ac:dyDescent="0.25">
      <c r="A4353" s="10"/>
      <c r="B4353" s="10"/>
      <c r="C4353" s="87"/>
      <c r="D4353" s="89"/>
      <c r="E4353" s="89"/>
    </row>
    <row r="4354" spans="1:5" x14ac:dyDescent="0.25">
      <c r="A4354" s="10"/>
      <c r="B4354" s="10"/>
      <c r="C4354" s="87"/>
      <c r="D4354" s="89"/>
      <c r="E4354" s="89"/>
    </row>
    <row r="4355" spans="1:5" x14ac:dyDescent="0.25">
      <c r="A4355" s="10"/>
      <c r="B4355" s="10"/>
      <c r="C4355" s="87"/>
      <c r="D4355" s="89"/>
      <c r="E4355" s="89"/>
    </row>
    <row r="4356" spans="1:5" x14ac:dyDescent="0.25">
      <c r="A4356" s="10"/>
      <c r="B4356" s="10"/>
      <c r="C4356" s="87"/>
      <c r="D4356" s="89"/>
      <c r="E4356" s="89"/>
    </row>
    <row r="4357" spans="1:5" x14ac:dyDescent="0.25">
      <c r="A4357" s="10"/>
      <c r="B4357" s="10"/>
      <c r="C4357" s="87"/>
      <c r="D4357" s="89"/>
      <c r="E4357" s="89"/>
    </row>
    <row r="4358" spans="1:5" x14ac:dyDescent="0.25">
      <c r="A4358" s="10"/>
      <c r="B4358" s="10"/>
      <c r="C4358" s="87"/>
      <c r="D4358" s="89"/>
      <c r="E4358" s="89"/>
    </row>
    <row r="4359" spans="1:5" x14ac:dyDescent="0.25">
      <c r="A4359" s="10"/>
      <c r="B4359" s="10"/>
      <c r="C4359" s="87"/>
      <c r="D4359" s="89"/>
      <c r="E4359" s="89"/>
    </row>
    <row r="4360" spans="1:5" x14ac:dyDescent="0.25">
      <c r="A4360" s="10"/>
      <c r="B4360" s="10"/>
      <c r="C4360" s="87"/>
      <c r="D4360" s="89"/>
      <c r="E4360" s="89"/>
    </row>
    <row r="4361" spans="1:5" x14ac:dyDescent="0.25">
      <c r="A4361" s="10"/>
      <c r="B4361" s="10"/>
      <c r="C4361" s="87"/>
      <c r="D4361" s="89"/>
      <c r="E4361" s="89"/>
    </row>
    <row r="4362" spans="1:5" x14ac:dyDescent="0.25">
      <c r="A4362" s="10"/>
      <c r="B4362" s="10"/>
      <c r="C4362" s="87"/>
      <c r="D4362" s="89"/>
      <c r="E4362" s="89"/>
    </row>
    <row r="4363" spans="1:5" x14ac:dyDescent="0.25">
      <c r="A4363" s="10"/>
      <c r="B4363" s="10"/>
      <c r="C4363" s="87"/>
      <c r="D4363" s="89"/>
      <c r="E4363" s="89"/>
    </row>
    <row r="4364" spans="1:5" x14ac:dyDescent="0.25">
      <c r="A4364" s="10"/>
      <c r="B4364" s="10"/>
      <c r="C4364" s="87"/>
      <c r="D4364" s="89"/>
      <c r="E4364" s="89"/>
    </row>
    <row r="4365" spans="1:5" x14ac:dyDescent="0.25">
      <c r="A4365" s="10"/>
      <c r="B4365" s="10"/>
      <c r="C4365" s="87"/>
      <c r="D4365" s="89"/>
      <c r="E4365" s="89"/>
    </row>
    <row r="4366" spans="1:5" x14ac:dyDescent="0.25">
      <c r="A4366" s="10"/>
      <c r="B4366" s="10"/>
      <c r="C4366" s="87"/>
      <c r="D4366" s="89"/>
      <c r="E4366" s="89"/>
    </row>
    <row r="4367" spans="1:5" x14ac:dyDescent="0.25">
      <c r="A4367" s="10"/>
      <c r="B4367" s="10"/>
      <c r="C4367" s="87"/>
      <c r="D4367" s="89"/>
      <c r="E4367" s="89"/>
    </row>
    <row r="4368" spans="1:5" x14ac:dyDescent="0.25">
      <c r="A4368" s="10"/>
      <c r="B4368" s="10"/>
      <c r="C4368" s="87"/>
      <c r="D4368" s="89"/>
      <c r="E4368" s="89"/>
    </row>
    <row r="4369" spans="1:5" x14ac:dyDescent="0.25">
      <c r="A4369" s="10"/>
      <c r="B4369" s="10"/>
      <c r="C4369" s="87"/>
      <c r="D4369" s="89"/>
      <c r="E4369" s="89"/>
    </row>
    <row r="4370" spans="1:5" x14ac:dyDescent="0.25">
      <c r="A4370" s="10"/>
      <c r="B4370" s="10"/>
      <c r="C4370" s="87"/>
      <c r="D4370" s="89"/>
      <c r="E4370" s="89"/>
    </row>
    <row r="4371" spans="1:5" x14ac:dyDescent="0.25">
      <c r="A4371" s="10"/>
      <c r="B4371" s="10"/>
      <c r="C4371" s="87"/>
      <c r="D4371" s="89"/>
      <c r="E4371" s="89"/>
    </row>
    <row r="4372" spans="1:5" x14ac:dyDescent="0.25">
      <c r="A4372" s="10"/>
      <c r="B4372" s="10"/>
      <c r="C4372" s="87"/>
      <c r="D4372" s="89"/>
      <c r="E4372" s="89"/>
    </row>
    <row r="4373" spans="1:5" x14ac:dyDescent="0.25">
      <c r="A4373" s="10"/>
      <c r="B4373" s="10"/>
      <c r="C4373" s="87"/>
      <c r="D4373" s="89"/>
      <c r="E4373" s="89"/>
    </row>
    <row r="4374" spans="1:5" x14ac:dyDescent="0.25">
      <c r="A4374" s="10"/>
      <c r="B4374" s="10"/>
      <c r="C4374" s="87"/>
      <c r="D4374" s="89"/>
      <c r="E4374" s="89"/>
    </row>
    <row r="4375" spans="1:5" x14ac:dyDescent="0.25">
      <c r="A4375" s="10"/>
      <c r="B4375" s="10"/>
      <c r="C4375" s="87"/>
      <c r="D4375" s="89"/>
      <c r="E4375" s="89"/>
    </row>
    <row r="4376" spans="1:5" x14ac:dyDescent="0.25">
      <c r="A4376" s="10"/>
      <c r="B4376" s="10"/>
      <c r="C4376" s="87"/>
      <c r="D4376" s="89"/>
      <c r="E4376" s="89"/>
    </row>
    <row r="4377" spans="1:5" x14ac:dyDescent="0.25">
      <c r="A4377" s="10"/>
      <c r="B4377" s="10"/>
      <c r="C4377" s="87"/>
      <c r="D4377" s="89"/>
      <c r="E4377" s="89"/>
    </row>
    <row r="4378" spans="1:5" x14ac:dyDescent="0.25">
      <c r="A4378" s="10"/>
      <c r="B4378" s="10"/>
      <c r="C4378" s="87"/>
      <c r="D4378" s="89"/>
      <c r="E4378" s="89"/>
    </row>
    <row r="4379" spans="1:5" x14ac:dyDescent="0.25">
      <c r="A4379" s="10"/>
      <c r="B4379" s="10"/>
      <c r="C4379" s="87"/>
      <c r="D4379" s="89"/>
      <c r="E4379" s="89"/>
    </row>
    <row r="4380" spans="1:5" x14ac:dyDescent="0.25">
      <c r="A4380" s="10"/>
      <c r="B4380" s="10"/>
      <c r="C4380" s="87"/>
      <c r="D4380" s="89"/>
      <c r="E4380" s="89"/>
    </row>
    <row r="4381" spans="1:5" x14ac:dyDescent="0.25">
      <c r="A4381" s="10"/>
      <c r="B4381" s="10"/>
      <c r="C4381" s="87"/>
      <c r="D4381" s="89"/>
      <c r="E4381" s="89"/>
    </row>
    <row r="4382" spans="1:5" x14ac:dyDescent="0.25">
      <c r="A4382" s="10"/>
      <c r="B4382" s="10"/>
      <c r="C4382" s="87"/>
      <c r="D4382" s="89"/>
      <c r="E4382" s="89"/>
    </row>
    <row r="4383" spans="1:5" x14ac:dyDescent="0.25">
      <c r="A4383" s="10"/>
      <c r="B4383" s="10"/>
      <c r="C4383" s="87"/>
      <c r="D4383" s="89"/>
      <c r="E4383" s="89"/>
    </row>
    <row r="4384" spans="1:5" x14ac:dyDescent="0.25">
      <c r="A4384" s="10"/>
      <c r="B4384" s="10"/>
      <c r="C4384" s="87"/>
      <c r="D4384" s="89"/>
      <c r="E4384" s="89"/>
    </row>
    <row r="4385" spans="1:5" x14ac:dyDescent="0.25">
      <c r="A4385" s="10"/>
      <c r="B4385" s="10"/>
      <c r="C4385" s="87"/>
      <c r="D4385" s="89"/>
      <c r="E4385" s="89"/>
    </row>
    <row r="4386" spans="1:5" x14ac:dyDescent="0.25">
      <c r="A4386" s="10"/>
      <c r="B4386" s="10"/>
      <c r="C4386" s="87"/>
      <c r="D4386" s="89"/>
      <c r="E4386" s="89"/>
    </row>
    <row r="4387" spans="1:5" x14ac:dyDescent="0.25">
      <c r="A4387" s="10"/>
      <c r="B4387" s="10"/>
      <c r="C4387" s="87"/>
      <c r="D4387" s="89"/>
      <c r="E4387" s="89"/>
    </row>
    <row r="4388" spans="1:5" x14ac:dyDescent="0.25">
      <c r="A4388" s="10"/>
      <c r="B4388" s="10"/>
      <c r="C4388" s="87"/>
      <c r="D4388" s="89"/>
      <c r="E4388" s="89"/>
    </row>
    <row r="4389" spans="1:5" x14ac:dyDescent="0.25">
      <c r="A4389" s="10"/>
      <c r="B4389" s="10"/>
      <c r="C4389" s="87"/>
      <c r="D4389" s="89"/>
      <c r="E4389" s="89"/>
    </row>
    <row r="4390" spans="1:5" x14ac:dyDescent="0.25">
      <c r="A4390" s="10"/>
      <c r="B4390" s="10"/>
      <c r="C4390" s="87"/>
      <c r="D4390" s="89"/>
      <c r="E4390" s="89"/>
    </row>
    <row r="4391" spans="1:5" x14ac:dyDescent="0.25">
      <c r="A4391" s="10"/>
      <c r="B4391" s="10"/>
      <c r="C4391" s="87"/>
      <c r="D4391" s="89"/>
      <c r="E4391" s="89"/>
    </row>
    <row r="4392" spans="1:5" x14ac:dyDescent="0.25">
      <c r="A4392" s="10"/>
      <c r="B4392" s="10"/>
      <c r="C4392" s="87"/>
      <c r="D4392" s="89"/>
      <c r="E4392" s="89"/>
    </row>
    <row r="4393" spans="1:5" x14ac:dyDescent="0.25">
      <c r="A4393" s="10"/>
      <c r="B4393" s="10"/>
      <c r="C4393" s="87"/>
      <c r="D4393" s="89"/>
      <c r="E4393" s="89"/>
    </row>
    <row r="4394" spans="1:5" x14ac:dyDescent="0.25">
      <c r="A4394" s="10"/>
      <c r="B4394" s="10"/>
      <c r="C4394" s="87"/>
      <c r="D4394" s="89"/>
      <c r="E4394" s="89"/>
    </row>
    <row r="4395" spans="1:5" x14ac:dyDescent="0.25">
      <c r="A4395" s="10"/>
      <c r="B4395" s="10"/>
      <c r="C4395" s="87"/>
      <c r="D4395" s="89"/>
      <c r="E4395" s="89"/>
    </row>
    <row r="4396" spans="1:5" x14ac:dyDescent="0.25">
      <c r="A4396" s="10"/>
      <c r="B4396" s="10"/>
      <c r="C4396" s="87"/>
      <c r="D4396" s="89"/>
      <c r="E4396" s="89"/>
    </row>
    <row r="4397" spans="1:5" x14ac:dyDescent="0.25">
      <c r="A4397" s="10"/>
      <c r="B4397" s="10"/>
      <c r="C4397" s="87"/>
      <c r="D4397" s="89"/>
      <c r="E4397" s="89"/>
    </row>
    <row r="4398" spans="1:5" x14ac:dyDescent="0.25">
      <c r="A4398" s="10"/>
      <c r="B4398" s="10"/>
      <c r="C4398" s="87"/>
      <c r="D4398" s="89"/>
      <c r="E4398" s="89"/>
    </row>
    <row r="4399" spans="1:5" x14ac:dyDescent="0.25">
      <c r="A4399" s="10"/>
      <c r="B4399" s="10"/>
      <c r="C4399" s="87"/>
      <c r="D4399" s="89"/>
      <c r="E4399" s="89"/>
    </row>
    <row r="4400" spans="1:5" x14ac:dyDescent="0.25">
      <c r="A4400" s="10"/>
      <c r="B4400" s="10"/>
      <c r="C4400" s="87"/>
      <c r="D4400" s="89"/>
      <c r="E4400" s="89"/>
    </row>
    <row r="4401" spans="1:5" x14ac:dyDescent="0.25">
      <c r="A4401" s="10"/>
      <c r="B4401" s="10"/>
      <c r="C4401" s="87"/>
      <c r="D4401" s="89"/>
      <c r="E4401" s="89"/>
    </row>
    <row r="4402" spans="1:5" x14ac:dyDescent="0.25">
      <c r="A4402" s="10"/>
      <c r="B4402" s="10"/>
      <c r="C4402" s="87"/>
      <c r="D4402" s="89"/>
      <c r="E4402" s="89"/>
    </row>
    <row r="4403" spans="1:5" x14ac:dyDescent="0.25">
      <c r="A4403" s="10"/>
      <c r="B4403" s="10"/>
      <c r="C4403" s="87"/>
      <c r="D4403" s="89"/>
      <c r="E4403" s="89"/>
    </row>
    <row r="4404" spans="1:5" x14ac:dyDescent="0.25">
      <c r="A4404" s="10"/>
      <c r="B4404" s="10"/>
      <c r="C4404" s="87"/>
      <c r="D4404" s="89"/>
      <c r="E4404" s="89"/>
    </row>
    <row r="4405" spans="1:5" x14ac:dyDescent="0.25">
      <c r="A4405" s="10"/>
      <c r="B4405" s="10"/>
      <c r="C4405" s="87"/>
      <c r="D4405" s="89"/>
      <c r="E4405" s="89"/>
    </row>
    <row r="4406" spans="1:5" x14ac:dyDescent="0.25">
      <c r="A4406" s="10"/>
      <c r="B4406" s="10"/>
      <c r="C4406" s="87"/>
      <c r="D4406" s="89"/>
      <c r="E4406" s="89"/>
    </row>
    <row r="4407" spans="1:5" x14ac:dyDescent="0.25">
      <c r="A4407" s="10"/>
      <c r="B4407" s="10"/>
      <c r="C4407" s="87"/>
      <c r="D4407" s="89"/>
      <c r="E4407" s="89"/>
    </row>
    <row r="4408" spans="1:5" x14ac:dyDescent="0.25">
      <c r="A4408" s="10"/>
      <c r="B4408" s="10"/>
      <c r="C4408" s="87"/>
      <c r="D4408" s="89"/>
      <c r="E4408" s="89"/>
    </row>
    <row r="4409" spans="1:5" x14ac:dyDescent="0.25">
      <c r="A4409" s="10"/>
      <c r="B4409" s="10"/>
      <c r="C4409" s="87"/>
      <c r="D4409" s="89"/>
      <c r="E4409" s="89"/>
    </row>
    <row r="4410" spans="1:5" x14ac:dyDescent="0.25">
      <c r="A4410" s="10"/>
      <c r="B4410" s="10"/>
      <c r="C4410" s="87"/>
      <c r="D4410" s="89"/>
      <c r="E4410" s="89"/>
    </row>
    <row r="4411" spans="1:5" x14ac:dyDescent="0.25">
      <c r="A4411" s="10"/>
      <c r="B4411" s="10"/>
      <c r="C4411" s="87"/>
      <c r="D4411" s="89"/>
      <c r="E4411" s="89"/>
    </row>
    <row r="4412" spans="1:5" x14ac:dyDescent="0.25">
      <c r="A4412" s="10"/>
      <c r="B4412" s="10"/>
      <c r="C4412" s="87"/>
      <c r="D4412" s="89"/>
      <c r="E4412" s="89"/>
    </row>
    <row r="4413" spans="1:5" x14ac:dyDescent="0.25">
      <c r="A4413" s="10"/>
      <c r="B4413" s="10"/>
      <c r="C4413" s="87"/>
      <c r="D4413" s="89"/>
      <c r="E4413" s="89"/>
    </row>
    <row r="4414" spans="1:5" x14ac:dyDescent="0.25">
      <c r="A4414" s="10"/>
      <c r="B4414" s="10"/>
      <c r="C4414" s="87"/>
      <c r="D4414" s="89"/>
      <c r="E4414" s="89"/>
    </row>
    <row r="4415" spans="1:5" x14ac:dyDescent="0.25">
      <c r="A4415" s="10"/>
      <c r="B4415" s="10"/>
      <c r="C4415" s="87"/>
      <c r="D4415" s="89"/>
      <c r="E4415" s="89"/>
    </row>
    <row r="4416" spans="1:5" x14ac:dyDescent="0.25">
      <c r="A4416" s="10"/>
      <c r="B4416" s="10"/>
      <c r="C4416" s="87"/>
      <c r="D4416" s="89"/>
      <c r="E4416" s="89"/>
    </row>
    <row r="4417" spans="1:5" x14ac:dyDescent="0.25">
      <c r="A4417" s="10"/>
      <c r="B4417" s="10"/>
      <c r="C4417" s="87"/>
      <c r="D4417" s="89"/>
      <c r="E4417" s="89"/>
    </row>
    <row r="4418" spans="1:5" x14ac:dyDescent="0.25">
      <c r="A4418" s="10"/>
      <c r="B4418" s="10"/>
      <c r="C4418" s="87"/>
      <c r="D4418" s="89"/>
      <c r="E4418" s="89"/>
    </row>
    <row r="4419" spans="1:5" x14ac:dyDescent="0.25">
      <c r="A4419" s="10"/>
      <c r="B4419" s="10"/>
      <c r="C4419" s="87"/>
      <c r="D4419" s="89"/>
      <c r="E4419" s="89"/>
    </row>
    <row r="4420" spans="1:5" x14ac:dyDescent="0.25">
      <c r="A4420" s="10"/>
      <c r="B4420" s="10"/>
      <c r="C4420" s="87"/>
      <c r="D4420" s="89"/>
      <c r="E4420" s="89"/>
    </row>
    <row r="4421" spans="1:5" x14ac:dyDescent="0.25">
      <c r="A4421" s="10"/>
      <c r="B4421" s="10"/>
      <c r="C4421" s="87"/>
      <c r="D4421" s="89"/>
      <c r="E4421" s="89"/>
    </row>
    <row r="4422" spans="1:5" x14ac:dyDescent="0.25">
      <c r="A4422" s="10"/>
      <c r="B4422" s="10"/>
      <c r="C4422" s="87"/>
      <c r="D4422" s="89"/>
      <c r="E4422" s="89"/>
    </row>
    <row r="4423" spans="1:5" x14ac:dyDescent="0.25">
      <c r="A4423" s="10"/>
      <c r="B4423" s="10"/>
      <c r="C4423" s="87"/>
      <c r="D4423" s="89"/>
      <c r="E4423" s="89"/>
    </row>
    <row r="4424" spans="1:5" x14ac:dyDescent="0.25">
      <c r="A4424" s="10"/>
      <c r="B4424" s="10"/>
      <c r="C4424" s="87"/>
      <c r="D4424" s="89"/>
      <c r="E4424" s="89"/>
    </row>
    <row r="4425" spans="1:5" x14ac:dyDescent="0.25">
      <c r="A4425" s="10"/>
      <c r="B4425" s="10"/>
      <c r="C4425" s="87"/>
      <c r="D4425" s="89"/>
      <c r="E4425" s="89"/>
    </row>
    <row r="4426" spans="1:5" x14ac:dyDescent="0.25">
      <c r="A4426" s="10"/>
      <c r="B4426" s="10"/>
      <c r="C4426" s="87"/>
      <c r="D4426" s="89"/>
      <c r="E4426" s="89"/>
    </row>
    <row r="4427" spans="1:5" x14ac:dyDescent="0.25">
      <c r="A4427" s="10"/>
      <c r="B4427" s="10"/>
      <c r="C4427" s="87"/>
      <c r="D4427" s="89"/>
      <c r="E4427" s="89"/>
    </row>
    <row r="4428" spans="1:5" x14ac:dyDescent="0.25">
      <c r="A4428" s="10"/>
      <c r="B4428" s="10"/>
      <c r="C4428" s="87"/>
      <c r="D4428" s="89"/>
      <c r="E4428" s="89"/>
    </row>
    <row r="4429" spans="1:5" x14ac:dyDescent="0.25">
      <c r="A4429" s="10"/>
      <c r="B4429" s="10"/>
      <c r="C4429" s="87"/>
      <c r="D4429" s="89"/>
      <c r="E4429" s="89"/>
    </row>
    <row r="4430" spans="1:5" x14ac:dyDescent="0.25">
      <c r="A4430" s="10"/>
      <c r="B4430" s="10"/>
      <c r="C4430" s="87"/>
      <c r="D4430" s="89"/>
      <c r="E4430" s="89"/>
    </row>
    <row r="4431" spans="1:5" x14ac:dyDescent="0.25">
      <c r="A4431" s="10"/>
      <c r="B4431" s="10"/>
      <c r="C4431" s="87"/>
      <c r="D4431" s="89"/>
      <c r="E4431" s="89"/>
    </row>
    <row r="4432" spans="1:5" x14ac:dyDescent="0.25">
      <c r="A4432" s="10"/>
      <c r="B4432" s="10"/>
      <c r="C4432" s="87"/>
      <c r="D4432" s="89"/>
      <c r="E4432" s="89"/>
    </row>
    <row r="4433" spans="1:5" x14ac:dyDescent="0.25">
      <c r="A4433" s="10"/>
      <c r="B4433" s="10"/>
      <c r="C4433" s="87"/>
      <c r="D4433" s="89"/>
      <c r="E4433" s="89"/>
    </row>
    <row r="4434" spans="1:5" x14ac:dyDescent="0.25">
      <c r="A4434" s="10"/>
      <c r="B4434" s="10"/>
      <c r="C4434" s="87"/>
      <c r="D4434" s="89"/>
      <c r="E4434" s="89"/>
    </row>
    <row r="4435" spans="1:5" x14ac:dyDescent="0.25">
      <c r="A4435" s="10"/>
      <c r="B4435" s="10"/>
      <c r="C4435" s="87"/>
      <c r="D4435" s="89"/>
      <c r="E4435" s="89"/>
    </row>
    <row r="4436" spans="1:5" x14ac:dyDescent="0.25">
      <c r="A4436" s="10"/>
      <c r="B4436" s="10"/>
      <c r="C4436" s="87"/>
      <c r="D4436" s="89"/>
      <c r="E4436" s="89"/>
    </row>
    <row r="4437" spans="1:5" x14ac:dyDescent="0.25">
      <c r="A4437" s="10"/>
      <c r="B4437" s="10"/>
      <c r="C4437" s="87"/>
      <c r="D4437" s="89"/>
      <c r="E4437" s="89"/>
    </row>
    <row r="4438" spans="1:5" x14ac:dyDescent="0.25">
      <c r="A4438" s="10"/>
      <c r="B4438" s="10"/>
      <c r="C4438" s="87"/>
      <c r="D4438" s="89"/>
      <c r="E4438" s="89"/>
    </row>
    <row r="4439" spans="1:5" x14ac:dyDescent="0.25">
      <c r="A4439" s="10"/>
      <c r="B4439" s="10"/>
      <c r="C4439" s="87"/>
      <c r="D4439" s="89"/>
      <c r="E4439" s="89"/>
    </row>
    <row r="4440" spans="1:5" x14ac:dyDescent="0.25">
      <c r="A4440" s="10"/>
      <c r="B4440" s="10"/>
      <c r="C4440" s="87"/>
      <c r="D4440" s="89"/>
      <c r="E4440" s="89"/>
    </row>
    <row r="4441" spans="1:5" x14ac:dyDescent="0.25">
      <c r="A4441" s="10"/>
      <c r="B4441" s="10"/>
      <c r="C4441" s="87"/>
      <c r="D4441" s="89"/>
      <c r="E4441" s="89"/>
    </row>
    <row r="4442" spans="1:5" x14ac:dyDescent="0.25">
      <c r="A4442" s="10"/>
      <c r="B4442" s="10"/>
      <c r="C4442" s="87"/>
      <c r="D4442" s="89"/>
      <c r="E4442" s="89"/>
    </row>
    <row r="4443" spans="1:5" x14ac:dyDescent="0.25">
      <c r="A4443" s="10"/>
      <c r="B4443" s="10"/>
      <c r="C4443" s="87"/>
      <c r="D4443" s="89"/>
      <c r="E4443" s="89"/>
    </row>
    <row r="4444" spans="1:5" x14ac:dyDescent="0.25">
      <c r="A4444" s="10"/>
      <c r="B4444" s="10"/>
      <c r="C4444" s="87"/>
      <c r="D4444" s="89"/>
      <c r="E4444" s="89"/>
    </row>
    <row r="4445" spans="1:5" x14ac:dyDescent="0.25">
      <c r="A4445" s="10"/>
      <c r="B4445" s="10"/>
      <c r="C4445" s="87"/>
      <c r="D4445" s="89"/>
      <c r="E4445" s="89"/>
    </row>
    <row r="4446" spans="1:5" x14ac:dyDescent="0.25">
      <c r="A4446" s="10"/>
      <c r="B4446" s="10"/>
      <c r="C4446" s="87"/>
      <c r="D4446" s="89"/>
      <c r="E4446" s="89"/>
    </row>
    <row r="4447" spans="1:5" x14ac:dyDescent="0.25">
      <c r="A4447" s="10"/>
      <c r="B4447" s="10"/>
      <c r="C4447" s="87"/>
      <c r="D4447" s="89"/>
      <c r="E4447" s="89"/>
    </row>
    <row r="4448" spans="1:5" x14ac:dyDescent="0.25">
      <c r="A4448" s="10"/>
      <c r="B4448" s="10"/>
      <c r="C4448" s="87"/>
      <c r="D4448" s="89"/>
      <c r="E4448" s="89"/>
    </row>
    <row r="4449" spans="1:5" x14ac:dyDescent="0.25">
      <c r="A4449" s="10"/>
      <c r="B4449" s="10"/>
      <c r="C4449" s="87"/>
      <c r="D4449" s="89"/>
      <c r="E4449" s="89"/>
    </row>
    <row r="4450" spans="1:5" x14ac:dyDescent="0.25">
      <c r="A4450" s="10"/>
      <c r="B4450" s="10"/>
      <c r="C4450" s="87"/>
      <c r="D4450" s="89"/>
      <c r="E4450" s="89"/>
    </row>
    <row r="4451" spans="1:5" x14ac:dyDescent="0.25">
      <c r="A4451" s="10"/>
      <c r="B4451" s="10"/>
      <c r="C4451" s="87"/>
      <c r="D4451" s="89"/>
      <c r="E4451" s="89"/>
    </row>
    <row r="4452" spans="1:5" x14ac:dyDescent="0.25">
      <c r="A4452" s="10"/>
      <c r="B4452" s="10"/>
      <c r="C4452" s="87"/>
      <c r="D4452" s="89"/>
      <c r="E4452" s="89"/>
    </row>
    <row r="4453" spans="1:5" x14ac:dyDescent="0.25">
      <c r="A4453" s="10"/>
      <c r="B4453" s="10"/>
      <c r="C4453" s="87"/>
      <c r="D4453" s="89"/>
      <c r="E4453" s="89"/>
    </row>
    <row r="4454" spans="1:5" x14ac:dyDescent="0.25">
      <c r="A4454" s="10"/>
      <c r="B4454" s="10"/>
      <c r="C4454" s="87"/>
      <c r="D4454" s="89"/>
      <c r="E4454" s="89"/>
    </row>
    <row r="4455" spans="1:5" x14ac:dyDescent="0.25">
      <c r="A4455" s="10"/>
      <c r="B4455" s="10"/>
      <c r="C4455" s="87"/>
      <c r="D4455" s="89"/>
      <c r="E4455" s="89"/>
    </row>
    <row r="4456" spans="1:5" x14ac:dyDescent="0.25">
      <c r="A4456" s="10"/>
      <c r="B4456" s="10"/>
      <c r="C4456" s="87"/>
      <c r="D4456" s="89"/>
      <c r="E4456" s="89"/>
    </row>
    <row r="4457" spans="1:5" x14ac:dyDescent="0.25">
      <c r="A4457" s="10"/>
      <c r="B4457" s="10"/>
      <c r="C4457" s="87"/>
      <c r="D4457" s="89"/>
      <c r="E4457" s="89"/>
    </row>
    <row r="4458" spans="1:5" x14ac:dyDescent="0.25">
      <c r="A4458" s="10"/>
      <c r="B4458" s="10"/>
      <c r="C4458" s="87"/>
      <c r="D4458" s="89"/>
      <c r="E4458" s="89"/>
    </row>
    <row r="4459" spans="1:5" x14ac:dyDescent="0.25">
      <c r="A4459" s="10"/>
      <c r="B4459" s="10"/>
      <c r="C4459" s="87"/>
      <c r="D4459" s="89"/>
      <c r="E4459" s="89"/>
    </row>
    <row r="4460" spans="1:5" x14ac:dyDescent="0.25">
      <c r="A4460" s="10"/>
      <c r="B4460" s="10"/>
      <c r="C4460" s="87"/>
      <c r="D4460" s="89"/>
      <c r="E4460" s="89"/>
    </row>
    <row r="4461" spans="1:5" x14ac:dyDescent="0.25">
      <c r="A4461" s="10"/>
      <c r="B4461" s="10"/>
      <c r="C4461" s="87"/>
      <c r="D4461" s="89"/>
      <c r="E4461" s="89"/>
    </row>
    <row r="4462" spans="1:5" x14ac:dyDescent="0.25">
      <c r="A4462" s="10"/>
      <c r="B4462" s="10"/>
      <c r="C4462" s="87"/>
      <c r="D4462" s="89"/>
      <c r="E4462" s="89"/>
    </row>
    <row r="4463" spans="1:5" x14ac:dyDescent="0.25">
      <c r="A4463" s="10"/>
      <c r="B4463" s="10"/>
      <c r="C4463" s="87"/>
      <c r="D4463" s="89"/>
      <c r="E4463" s="89"/>
    </row>
    <row r="4464" spans="1:5" x14ac:dyDescent="0.25">
      <c r="A4464" s="10"/>
      <c r="B4464" s="10"/>
      <c r="C4464" s="87"/>
      <c r="D4464" s="89"/>
      <c r="E4464" s="89"/>
    </row>
    <row r="4465" spans="1:5" x14ac:dyDescent="0.25">
      <c r="A4465" s="10"/>
      <c r="B4465" s="10"/>
      <c r="C4465" s="87"/>
      <c r="D4465" s="89"/>
      <c r="E4465" s="89"/>
    </row>
    <row r="4466" spans="1:5" x14ac:dyDescent="0.25">
      <c r="A4466" s="10"/>
      <c r="B4466" s="10"/>
      <c r="C4466" s="87"/>
      <c r="D4466" s="89"/>
      <c r="E4466" s="89"/>
    </row>
    <row r="4467" spans="1:5" x14ac:dyDescent="0.25">
      <c r="A4467" s="10"/>
      <c r="B4467" s="10"/>
      <c r="C4467" s="87"/>
      <c r="D4467" s="89"/>
      <c r="E4467" s="89"/>
    </row>
    <row r="4468" spans="1:5" x14ac:dyDescent="0.25">
      <c r="A4468" s="10"/>
      <c r="B4468" s="10"/>
      <c r="C4468" s="87"/>
      <c r="D4468" s="89"/>
      <c r="E4468" s="89"/>
    </row>
    <row r="4469" spans="1:5" x14ac:dyDescent="0.25">
      <c r="A4469" s="10"/>
      <c r="B4469" s="10"/>
      <c r="C4469" s="87"/>
      <c r="D4469" s="89"/>
      <c r="E4469" s="89"/>
    </row>
    <row r="4470" spans="1:5" x14ac:dyDescent="0.25">
      <c r="A4470" s="10"/>
      <c r="B4470" s="10"/>
      <c r="C4470" s="87"/>
      <c r="D4470" s="89"/>
      <c r="E4470" s="89"/>
    </row>
    <row r="4471" spans="1:5" x14ac:dyDescent="0.25">
      <c r="A4471" s="10"/>
      <c r="B4471" s="10"/>
      <c r="C4471" s="87"/>
      <c r="D4471" s="89"/>
      <c r="E4471" s="89"/>
    </row>
    <row r="4472" spans="1:5" x14ac:dyDescent="0.25">
      <c r="A4472" s="10"/>
      <c r="B4472" s="10"/>
      <c r="C4472" s="87"/>
      <c r="D4472" s="89"/>
      <c r="E4472" s="89"/>
    </row>
    <row r="4473" spans="1:5" x14ac:dyDescent="0.25">
      <c r="A4473" s="10"/>
      <c r="B4473" s="10"/>
      <c r="C4473" s="87"/>
      <c r="D4473" s="89"/>
      <c r="E4473" s="89"/>
    </row>
    <row r="4474" spans="1:5" x14ac:dyDescent="0.25">
      <c r="A4474" s="10"/>
      <c r="B4474" s="10"/>
      <c r="C4474" s="87"/>
      <c r="D4474" s="89"/>
      <c r="E4474" s="89"/>
    </row>
    <row r="4475" spans="1:5" x14ac:dyDescent="0.25">
      <c r="A4475" s="10"/>
      <c r="B4475" s="10"/>
      <c r="C4475" s="87"/>
      <c r="D4475" s="89"/>
      <c r="E4475" s="89"/>
    </row>
    <row r="4476" spans="1:5" x14ac:dyDescent="0.25">
      <c r="A4476" s="10"/>
      <c r="B4476" s="10"/>
      <c r="C4476" s="87"/>
      <c r="D4476" s="89"/>
      <c r="E4476" s="89"/>
    </row>
    <row r="4477" spans="1:5" x14ac:dyDescent="0.25">
      <c r="A4477" s="10"/>
      <c r="B4477" s="10"/>
      <c r="C4477" s="87"/>
      <c r="D4477" s="89"/>
      <c r="E4477" s="89"/>
    </row>
    <row r="4478" spans="1:5" x14ac:dyDescent="0.25">
      <c r="A4478" s="10"/>
      <c r="B4478" s="10"/>
      <c r="C4478" s="87"/>
      <c r="D4478" s="89"/>
      <c r="E4478" s="89"/>
    </row>
    <row r="4479" spans="1:5" x14ac:dyDescent="0.25">
      <c r="A4479" s="10"/>
      <c r="B4479" s="10"/>
      <c r="C4479" s="87"/>
      <c r="D4479" s="89"/>
      <c r="E4479" s="89"/>
    </row>
    <row r="4480" spans="1:5" x14ac:dyDescent="0.25">
      <c r="A4480" s="10"/>
      <c r="B4480" s="10"/>
      <c r="C4480" s="87"/>
      <c r="D4480" s="89"/>
      <c r="E4480" s="89"/>
    </row>
    <row r="4481" spans="1:5" x14ac:dyDescent="0.25">
      <c r="A4481" s="10"/>
      <c r="B4481" s="10"/>
      <c r="C4481" s="87"/>
      <c r="D4481" s="89"/>
      <c r="E4481" s="89"/>
    </row>
    <row r="4482" spans="1:5" x14ac:dyDescent="0.25">
      <c r="A4482" s="10"/>
      <c r="B4482" s="10"/>
      <c r="C4482" s="87"/>
      <c r="D4482" s="89"/>
      <c r="E4482" s="89"/>
    </row>
    <row r="4483" spans="1:5" x14ac:dyDescent="0.25">
      <c r="A4483" s="10"/>
      <c r="B4483" s="10"/>
      <c r="C4483" s="87"/>
      <c r="D4483" s="89"/>
      <c r="E4483" s="89"/>
    </row>
    <row r="4484" spans="1:5" x14ac:dyDescent="0.25">
      <c r="A4484" s="10"/>
      <c r="B4484" s="10"/>
      <c r="C4484" s="87"/>
      <c r="D4484" s="89"/>
      <c r="E4484" s="89"/>
    </row>
    <row r="4485" spans="1:5" x14ac:dyDescent="0.25">
      <c r="A4485" s="10"/>
      <c r="B4485" s="10"/>
      <c r="C4485" s="87"/>
      <c r="D4485" s="89"/>
      <c r="E4485" s="89"/>
    </row>
    <row r="4486" spans="1:5" x14ac:dyDescent="0.25">
      <c r="A4486" s="10"/>
      <c r="B4486" s="10"/>
      <c r="C4486" s="87"/>
      <c r="D4486" s="89"/>
      <c r="E4486" s="89"/>
    </row>
    <row r="4487" spans="1:5" x14ac:dyDescent="0.25">
      <c r="A4487" s="10"/>
      <c r="B4487" s="10"/>
      <c r="C4487" s="87"/>
      <c r="D4487" s="89"/>
      <c r="E4487" s="89"/>
    </row>
    <row r="4488" spans="1:5" x14ac:dyDescent="0.25">
      <c r="A4488" s="10"/>
      <c r="B4488" s="10"/>
      <c r="C4488" s="87"/>
      <c r="D4488" s="89"/>
      <c r="E4488" s="89"/>
    </row>
    <row r="4489" spans="1:5" x14ac:dyDescent="0.25">
      <c r="A4489" s="10"/>
      <c r="B4489" s="10"/>
      <c r="C4489" s="87"/>
      <c r="D4489" s="89"/>
      <c r="E4489" s="89"/>
    </row>
    <row r="4490" spans="1:5" x14ac:dyDescent="0.25">
      <c r="A4490" s="10"/>
      <c r="B4490" s="10"/>
      <c r="C4490" s="87"/>
      <c r="D4490" s="89"/>
      <c r="E4490" s="89"/>
    </row>
    <row r="4491" spans="1:5" x14ac:dyDescent="0.25">
      <c r="A4491" s="10"/>
      <c r="B4491" s="10"/>
      <c r="C4491" s="87"/>
      <c r="D4491" s="89"/>
      <c r="E4491" s="89"/>
    </row>
    <row r="4492" spans="1:5" x14ac:dyDescent="0.25">
      <c r="A4492" s="10"/>
      <c r="B4492" s="10"/>
      <c r="C4492" s="87"/>
      <c r="D4492" s="89"/>
      <c r="E4492" s="89"/>
    </row>
    <row r="4493" spans="1:5" x14ac:dyDescent="0.25">
      <c r="A4493" s="10"/>
      <c r="B4493" s="10"/>
      <c r="C4493" s="87"/>
      <c r="D4493" s="89"/>
      <c r="E4493" s="89"/>
    </row>
    <row r="4494" spans="1:5" x14ac:dyDescent="0.25">
      <c r="A4494" s="10"/>
      <c r="B4494" s="10"/>
      <c r="C4494" s="87"/>
      <c r="D4494" s="89"/>
      <c r="E4494" s="89"/>
    </row>
    <row r="4495" spans="1:5" x14ac:dyDescent="0.25">
      <c r="A4495" s="10"/>
      <c r="B4495" s="10"/>
      <c r="C4495" s="87"/>
      <c r="D4495" s="89"/>
      <c r="E4495" s="89"/>
    </row>
    <row r="4496" spans="1:5" x14ac:dyDescent="0.25">
      <c r="A4496" s="10"/>
      <c r="B4496" s="10"/>
      <c r="C4496" s="87"/>
      <c r="D4496" s="89"/>
      <c r="E4496" s="89"/>
    </row>
    <row r="4497" spans="1:5" x14ac:dyDescent="0.25">
      <c r="A4497" s="10"/>
      <c r="B4497" s="10"/>
      <c r="C4497" s="87"/>
      <c r="D4497" s="89"/>
      <c r="E4497" s="89"/>
    </row>
    <row r="4498" spans="1:5" x14ac:dyDescent="0.25">
      <c r="A4498" s="10"/>
      <c r="B4498" s="10"/>
      <c r="C4498" s="87"/>
      <c r="D4498" s="89"/>
      <c r="E4498" s="89"/>
    </row>
    <row r="4499" spans="1:5" x14ac:dyDescent="0.25">
      <c r="A4499" s="10"/>
      <c r="B4499" s="10"/>
      <c r="C4499" s="87"/>
      <c r="D4499" s="89"/>
      <c r="E4499" s="89"/>
    </row>
    <row r="4500" spans="1:5" x14ac:dyDescent="0.25">
      <c r="A4500" s="10"/>
      <c r="B4500" s="10"/>
      <c r="C4500" s="87"/>
      <c r="D4500" s="89"/>
      <c r="E4500" s="89"/>
    </row>
    <row r="4501" spans="1:5" x14ac:dyDescent="0.25">
      <c r="A4501" s="10"/>
      <c r="B4501" s="10"/>
      <c r="C4501" s="87"/>
      <c r="D4501" s="89"/>
      <c r="E4501" s="89"/>
    </row>
    <row r="4502" spans="1:5" x14ac:dyDescent="0.25">
      <c r="A4502" s="10"/>
      <c r="B4502" s="10"/>
      <c r="C4502" s="87"/>
      <c r="D4502" s="89"/>
      <c r="E4502" s="89"/>
    </row>
    <row r="4503" spans="1:5" x14ac:dyDescent="0.25">
      <c r="A4503" s="10"/>
      <c r="B4503" s="10"/>
      <c r="C4503" s="87"/>
      <c r="D4503" s="89"/>
      <c r="E4503" s="89"/>
    </row>
    <row r="4504" spans="1:5" x14ac:dyDescent="0.25">
      <c r="A4504" s="10"/>
      <c r="B4504" s="10"/>
      <c r="C4504" s="87"/>
      <c r="D4504" s="89"/>
      <c r="E4504" s="89"/>
    </row>
    <row r="4505" spans="1:5" x14ac:dyDescent="0.25">
      <c r="A4505" s="10"/>
      <c r="B4505" s="10"/>
      <c r="C4505" s="87"/>
      <c r="D4505" s="89"/>
      <c r="E4505" s="89"/>
    </row>
    <row r="4506" spans="1:5" x14ac:dyDescent="0.25">
      <c r="A4506" s="10"/>
      <c r="B4506" s="10"/>
      <c r="C4506" s="87"/>
      <c r="D4506" s="89"/>
      <c r="E4506" s="89"/>
    </row>
    <row r="4507" spans="1:5" x14ac:dyDescent="0.25">
      <c r="A4507" s="10"/>
      <c r="B4507" s="10"/>
      <c r="C4507" s="87"/>
      <c r="D4507" s="89"/>
      <c r="E4507" s="89"/>
    </row>
    <row r="4508" spans="1:5" x14ac:dyDescent="0.25">
      <c r="A4508" s="10"/>
      <c r="B4508" s="10"/>
      <c r="C4508" s="87"/>
      <c r="D4508" s="89"/>
      <c r="E4508" s="89"/>
    </row>
    <row r="4509" spans="1:5" x14ac:dyDescent="0.25">
      <c r="A4509" s="10"/>
      <c r="B4509" s="10"/>
      <c r="C4509" s="87"/>
      <c r="D4509" s="89"/>
      <c r="E4509" s="89"/>
    </row>
    <row r="4510" spans="1:5" x14ac:dyDescent="0.25">
      <c r="A4510" s="10"/>
      <c r="B4510" s="10"/>
      <c r="C4510" s="87"/>
      <c r="D4510" s="89"/>
      <c r="E4510" s="89"/>
    </row>
    <row r="4511" spans="1:5" x14ac:dyDescent="0.25">
      <c r="A4511" s="10"/>
      <c r="B4511" s="10"/>
      <c r="C4511" s="87"/>
      <c r="D4511" s="89"/>
      <c r="E4511" s="89"/>
    </row>
    <row r="4512" spans="1:5" x14ac:dyDescent="0.25">
      <c r="A4512" s="10"/>
      <c r="B4512" s="10"/>
      <c r="C4512" s="87"/>
      <c r="D4512" s="89"/>
      <c r="E4512" s="89"/>
    </row>
    <row r="4513" spans="1:5" x14ac:dyDescent="0.25">
      <c r="A4513" s="10"/>
      <c r="B4513" s="10"/>
      <c r="C4513" s="87"/>
      <c r="D4513" s="89"/>
      <c r="E4513" s="89"/>
    </row>
    <row r="4514" spans="1:5" x14ac:dyDescent="0.25">
      <c r="A4514" s="10"/>
      <c r="B4514" s="10"/>
      <c r="C4514" s="87"/>
      <c r="D4514" s="89"/>
      <c r="E4514" s="89"/>
    </row>
    <row r="4515" spans="1:5" x14ac:dyDescent="0.25">
      <c r="A4515" s="10"/>
      <c r="B4515" s="10"/>
      <c r="C4515" s="87"/>
      <c r="D4515" s="89"/>
      <c r="E4515" s="89"/>
    </row>
    <row r="4516" spans="1:5" x14ac:dyDescent="0.25">
      <c r="A4516" s="10"/>
      <c r="B4516" s="10"/>
      <c r="C4516" s="87"/>
      <c r="D4516" s="89"/>
      <c r="E4516" s="89"/>
    </row>
    <row r="4517" spans="1:5" x14ac:dyDescent="0.25">
      <c r="A4517" s="10"/>
      <c r="B4517" s="10"/>
      <c r="C4517" s="87"/>
      <c r="D4517" s="89"/>
      <c r="E4517" s="89"/>
    </row>
    <row r="4518" spans="1:5" x14ac:dyDescent="0.25">
      <c r="A4518" s="10"/>
      <c r="B4518" s="10"/>
      <c r="C4518" s="87"/>
      <c r="D4518" s="89"/>
      <c r="E4518" s="89"/>
    </row>
    <row r="4519" spans="1:5" x14ac:dyDescent="0.25">
      <c r="A4519" s="10"/>
      <c r="B4519" s="10"/>
      <c r="C4519" s="87"/>
      <c r="D4519" s="89"/>
      <c r="E4519" s="89"/>
    </row>
    <row r="4520" spans="1:5" x14ac:dyDescent="0.25">
      <c r="A4520" s="10"/>
      <c r="B4520" s="10"/>
      <c r="C4520" s="87"/>
      <c r="D4520" s="89"/>
      <c r="E4520" s="89"/>
    </row>
    <row r="4521" spans="1:5" x14ac:dyDescent="0.25">
      <c r="A4521" s="10"/>
      <c r="B4521" s="10"/>
      <c r="C4521" s="87"/>
      <c r="D4521" s="89"/>
      <c r="E4521" s="89"/>
    </row>
    <row r="4522" spans="1:5" x14ac:dyDescent="0.25">
      <c r="A4522" s="10"/>
      <c r="B4522" s="10"/>
      <c r="C4522" s="87"/>
      <c r="D4522" s="89"/>
      <c r="E4522" s="89"/>
    </row>
    <row r="4523" spans="1:5" x14ac:dyDescent="0.25">
      <c r="A4523" s="10"/>
      <c r="B4523" s="10"/>
      <c r="C4523" s="87"/>
      <c r="D4523" s="89"/>
      <c r="E4523" s="89"/>
    </row>
    <row r="4524" spans="1:5" x14ac:dyDescent="0.25">
      <c r="A4524" s="10"/>
      <c r="B4524" s="10"/>
      <c r="C4524" s="87"/>
      <c r="D4524" s="89"/>
      <c r="E4524" s="89"/>
    </row>
    <row r="4525" spans="1:5" x14ac:dyDescent="0.25">
      <c r="A4525" s="10"/>
      <c r="B4525" s="10"/>
      <c r="C4525" s="87"/>
      <c r="D4525" s="89"/>
      <c r="E4525" s="89"/>
    </row>
    <row r="4526" spans="1:5" x14ac:dyDescent="0.25">
      <c r="A4526" s="10"/>
      <c r="B4526" s="10"/>
      <c r="C4526" s="87"/>
      <c r="D4526" s="89"/>
      <c r="E4526" s="89"/>
    </row>
    <row r="4527" spans="1:5" x14ac:dyDescent="0.25">
      <c r="A4527" s="10"/>
      <c r="B4527" s="10"/>
      <c r="C4527" s="87"/>
      <c r="D4527" s="89"/>
      <c r="E4527" s="89"/>
    </row>
    <row r="4528" spans="1:5" x14ac:dyDescent="0.25">
      <c r="A4528" s="10"/>
      <c r="B4528" s="10"/>
      <c r="C4528" s="87"/>
      <c r="D4528" s="89"/>
      <c r="E4528" s="89"/>
    </row>
    <row r="4529" spans="1:5" x14ac:dyDescent="0.25">
      <c r="A4529" s="10"/>
      <c r="B4529" s="10"/>
      <c r="C4529" s="87"/>
      <c r="D4529" s="89"/>
      <c r="E4529" s="89"/>
    </row>
    <row r="4530" spans="1:5" x14ac:dyDescent="0.25">
      <c r="A4530" s="10"/>
      <c r="B4530" s="10"/>
      <c r="C4530" s="87"/>
      <c r="D4530" s="89"/>
      <c r="E4530" s="89"/>
    </row>
    <row r="4531" spans="1:5" x14ac:dyDescent="0.25">
      <c r="A4531" s="10"/>
      <c r="B4531" s="10"/>
      <c r="C4531" s="87"/>
      <c r="D4531" s="89"/>
      <c r="E4531" s="89"/>
    </row>
    <row r="4532" spans="1:5" x14ac:dyDescent="0.25">
      <c r="A4532" s="10"/>
      <c r="B4532" s="10"/>
      <c r="C4532" s="87"/>
      <c r="D4532" s="89"/>
      <c r="E4532" s="89"/>
    </row>
    <row r="4533" spans="1:5" x14ac:dyDescent="0.25">
      <c r="A4533" s="10"/>
      <c r="B4533" s="10"/>
      <c r="C4533" s="87"/>
      <c r="D4533" s="89"/>
      <c r="E4533" s="89"/>
    </row>
    <row r="4534" spans="1:5" x14ac:dyDescent="0.25">
      <c r="A4534" s="10"/>
      <c r="B4534" s="10"/>
      <c r="C4534" s="87"/>
      <c r="D4534" s="89"/>
      <c r="E4534" s="89"/>
    </row>
    <row r="4535" spans="1:5" x14ac:dyDescent="0.25">
      <c r="A4535" s="10"/>
      <c r="B4535" s="10"/>
      <c r="C4535" s="87"/>
      <c r="D4535" s="89"/>
      <c r="E4535" s="89"/>
    </row>
    <row r="4536" spans="1:5" x14ac:dyDescent="0.25">
      <c r="A4536" s="10"/>
      <c r="B4536" s="10"/>
      <c r="C4536" s="87"/>
      <c r="D4536" s="89"/>
      <c r="E4536" s="89"/>
    </row>
    <row r="4537" spans="1:5" x14ac:dyDescent="0.25">
      <c r="A4537" s="10"/>
      <c r="B4537" s="10"/>
      <c r="C4537" s="87"/>
      <c r="D4537" s="89"/>
      <c r="E4537" s="89"/>
    </row>
    <row r="4538" spans="1:5" x14ac:dyDescent="0.25">
      <c r="A4538" s="10"/>
      <c r="B4538" s="10"/>
      <c r="C4538" s="87"/>
      <c r="D4538" s="89"/>
      <c r="E4538" s="89"/>
    </row>
    <row r="4539" spans="1:5" x14ac:dyDescent="0.25">
      <c r="A4539" s="10"/>
      <c r="B4539" s="10"/>
      <c r="C4539" s="87"/>
      <c r="D4539" s="89"/>
      <c r="E4539" s="89"/>
    </row>
    <row r="4540" spans="1:5" x14ac:dyDescent="0.25">
      <c r="A4540" s="10"/>
      <c r="B4540" s="10"/>
      <c r="C4540" s="87"/>
      <c r="D4540" s="89"/>
      <c r="E4540" s="89"/>
    </row>
    <row r="4541" spans="1:5" x14ac:dyDescent="0.25">
      <c r="A4541" s="10"/>
      <c r="B4541" s="10"/>
      <c r="C4541" s="87"/>
      <c r="D4541" s="89"/>
      <c r="E4541" s="89"/>
    </row>
    <row r="4542" spans="1:5" x14ac:dyDescent="0.25">
      <c r="A4542" s="10"/>
      <c r="B4542" s="10"/>
      <c r="C4542" s="87"/>
      <c r="D4542" s="89"/>
      <c r="E4542" s="89"/>
    </row>
    <row r="4543" spans="1:5" x14ac:dyDescent="0.25">
      <c r="A4543" s="10"/>
      <c r="B4543" s="10"/>
      <c r="C4543" s="87"/>
      <c r="D4543" s="89"/>
      <c r="E4543" s="89"/>
    </row>
    <row r="4544" spans="1:5" x14ac:dyDescent="0.25">
      <c r="A4544" s="10"/>
      <c r="B4544" s="10"/>
      <c r="C4544" s="87"/>
      <c r="D4544" s="89"/>
      <c r="E4544" s="89"/>
    </row>
    <row r="4545" spans="1:5" x14ac:dyDescent="0.25">
      <c r="A4545" s="10"/>
      <c r="B4545" s="10"/>
      <c r="C4545" s="87"/>
      <c r="D4545" s="89"/>
      <c r="E4545" s="89"/>
    </row>
    <row r="4546" spans="1:5" x14ac:dyDescent="0.25">
      <c r="A4546" s="10"/>
      <c r="B4546" s="10"/>
      <c r="C4546" s="87"/>
      <c r="D4546" s="89"/>
      <c r="E4546" s="89"/>
    </row>
    <row r="4547" spans="1:5" x14ac:dyDescent="0.25">
      <c r="A4547" s="10"/>
      <c r="B4547" s="10"/>
      <c r="C4547" s="87"/>
      <c r="D4547" s="89"/>
      <c r="E4547" s="89"/>
    </row>
    <row r="4548" spans="1:5" x14ac:dyDescent="0.25">
      <c r="A4548" s="10"/>
      <c r="B4548" s="10"/>
      <c r="C4548" s="87"/>
      <c r="D4548" s="89"/>
      <c r="E4548" s="89"/>
    </row>
    <row r="4549" spans="1:5" x14ac:dyDescent="0.25">
      <c r="A4549" s="10"/>
      <c r="B4549" s="10"/>
      <c r="C4549" s="87"/>
      <c r="D4549" s="89"/>
      <c r="E4549" s="89"/>
    </row>
    <row r="4550" spans="1:5" x14ac:dyDescent="0.25">
      <c r="A4550" s="10"/>
      <c r="B4550" s="10"/>
      <c r="C4550" s="87"/>
      <c r="D4550" s="89"/>
      <c r="E4550" s="89"/>
    </row>
    <row r="4551" spans="1:5" x14ac:dyDescent="0.25">
      <c r="A4551" s="10"/>
      <c r="B4551" s="10"/>
      <c r="C4551" s="87"/>
      <c r="D4551" s="89"/>
      <c r="E4551" s="89"/>
    </row>
    <row r="4552" spans="1:5" x14ac:dyDescent="0.25">
      <c r="A4552" s="10"/>
      <c r="B4552" s="10"/>
      <c r="C4552" s="87"/>
      <c r="D4552" s="89"/>
      <c r="E4552" s="89"/>
    </row>
    <row r="4553" spans="1:5" x14ac:dyDescent="0.25">
      <c r="A4553" s="10"/>
      <c r="B4553" s="10"/>
      <c r="C4553" s="87"/>
      <c r="D4553" s="89"/>
      <c r="E4553" s="89"/>
    </row>
    <row r="4554" spans="1:5" x14ac:dyDescent="0.25">
      <c r="A4554" s="10"/>
      <c r="B4554" s="10"/>
      <c r="C4554" s="87"/>
      <c r="D4554" s="89"/>
      <c r="E4554" s="89"/>
    </row>
    <row r="4555" spans="1:5" x14ac:dyDescent="0.25">
      <c r="A4555" s="10"/>
      <c r="B4555" s="10"/>
      <c r="C4555" s="87"/>
      <c r="D4555" s="89"/>
      <c r="E4555" s="89"/>
    </row>
    <row r="4556" spans="1:5" x14ac:dyDescent="0.25">
      <c r="A4556" s="10"/>
      <c r="B4556" s="10"/>
      <c r="C4556" s="87"/>
      <c r="D4556" s="89"/>
      <c r="E4556" s="89"/>
    </row>
    <row r="4557" spans="1:5" x14ac:dyDescent="0.25">
      <c r="A4557" s="10"/>
      <c r="B4557" s="10"/>
      <c r="C4557" s="87"/>
      <c r="D4557" s="89"/>
      <c r="E4557" s="89"/>
    </row>
    <row r="4558" spans="1:5" x14ac:dyDescent="0.25">
      <c r="A4558" s="10"/>
      <c r="B4558" s="10"/>
      <c r="C4558" s="87"/>
      <c r="D4558" s="89"/>
      <c r="E4558" s="89"/>
    </row>
    <row r="4559" spans="1:5" x14ac:dyDescent="0.25">
      <c r="A4559" s="10"/>
      <c r="B4559" s="10"/>
      <c r="C4559" s="87"/>
      <c r="D4559" s="89"/>
      <c r="E4559" s="89"/>
    </row>
    <row r="4560" spans="1:5" x14ac:dyDescent="0.25">
      <c r="A4560" s="10"/>
      <c r="B4560" s="10"/>
      <c r="C4560" s="87"/>
      <c r="D4560" s="89"/>
      <c r="E4560" s="89"/>
    </row>
    <row r="4561" spans="1:5" x14ac:dyDescent="0.25">
      <c r="A4561" s="10"/>
      <c r="B4561" s="10"/>
      <c r="C4561" s="87"/>
      <c r="D4561" s="89"/>
      <c r="E4561" s="89"/>
    </row>
    <row r="4562" spans="1:5" x14ac:dyDescent="0.25">
      <c r="A4562" s="10"/>
      <c r="B4562" s="10"/>
      <c r="C4562" s="87"/>
      <c r="D4562" s="89"/>
      <c r="E4562" s="89"/>
    </row>
    <row r="4563" spans="1:5" x14ac:dyDescent="0.25">
      <c r="A4563" s="10"/>
      <c r="B4563" s="10"/>
      <c r="C4563" s="87"/>
      <c r="D4563" s="89"/>
      <c r="E4563" s="89"/>
    </row>
    <row r="4564" spans="1:5" x14ac:dyDescent="0.25">
      <c r="A4564" s="10"/>
      <c r="B4564" s="10"/>
      <c r="C4564" s="87"/>
      <c r="D4564" s="89"/>
      <c r="E4564" s="89"/>
    </row>
    <row r="4565" spans="1:5" x14ac:dyDescent="0.25">
      <c r="A4565" s="10"/>
      <c r="B4565" s="10"/>
      <c r="C4565" s="87"/>
      <c r="D4565" s="89"/>
      <c r="E4565" s="89"/>
    </row>
    <row r="4566" spans="1:5" x14ac:dyDescent="0.25">
      <c r="A4566" s="10"/>
      <c r="B4566" s="10"/>
      <c r="C4566" s="87"/>
      <c r="D4566" s="89"/>
      <c r="E4566" s="89"/>
    </row>
    <row r="4567" spans="1:5" x14ac:dyDescent="0.25">
      <c r="A4567" s="10"/>
      <c r="B4567" s="10"/>
      <c r="C4567" s="87"/>
      <c r="D4567" s="89"/>
      <c r="E4567" s="89"/>
    </row>
    <row r="4568" spans="1:5" x14ac:dyDescent="0.25">
      <c r="A4568" s="10"/>
      <c r="B4568" s="10"/>
      <c r="C4568" s="87"/>
      <c r="D4568" s="89"/>
      <c r="E4568" s="89"/>
    </row>
    <row r="4569" spans="1:5" x14ac:dyDescent="0.25">
      <c r="A4569" s="10"/>
      <c r="B4569" s="10"/>
      <c r="C4569" s="87"/>
      <c r="D4569" s="89"/>
      <c r="E4569" s="89"/>
    </row>
    <row r="4570" spans="1:5" x14ac:dyDescent="0.25">
      <c r="A4570" s="10"/>
      <c r="B4570" s="10"/>
      <c r="C4570" s="87"/>
      <c r="D4570" s="89"/>
      <c r="E4570" s="89"/>
    </row>
    <row r="4571" spans="1:5" x14ac:dyDescent="0.25">
      <c r="A4571" s="10"/>
      <c r="B4571" s="10"/>
      <c r="C4571" s="87"/>
      <c r="D4571" s="89"/>
      <c r="E4571" s="89"/>
    </row>
    <row r="4572" spans="1:5" x14ac:dyDescent="0.25">
      <c r="A4572" s="10"/>
      <c r="B4572" s="10"/>
      <c r="C4572" s="87"/>
      <c r="D4572" s="89"/>
      <c r="E4572" s="89"/>
    </row>
    <row r="4573" spans="1:5" x14ac:dyDescent="0.25">
      <c r="A4573" s="10"/>
      <c r="B4573" s="10"/>
      <c r="C4573" s="87"/>
      <c r="D4573" s="89"/>
      <c r="E4573" s="89"/>
    </row>
    <row r="4574" spans="1:5" x14ac:dyDescent="0.25">
      <c r="A4574" s="10"/>
      <c r="B4574" s="10"/>
      <c r="C4574" s="87"/>
      <c r="D4574" s="89"/>
      <c r="E4574" s="89"/>
    </row>
    <row r="4575" spans="1:5" x14ac:dyDescent="0.25">
      <c r="A4575" s="10"/>
      <c r="B4575" s="10"/>
      <c r="C4575" s="87"/>
      <c r="D4575" s="89"/>
      <c r="E4575" s="89"/>
    </row>
    <row r="4576" spans="1:5" x14ac:dyDescent="0.25">
      <c r="A4576" s="10"/>
      <c r="B4576" s="10"/>
      <c r="C4576" s="87"/>
      <c r="D4576" s="89"/>
      <c r="E4576" s="89"/>
    </row>
    <row r="4577" spans="1:5" x14ac:dyDescent="0.25">
      <c r="A4577" s="10"/>
      <c r="B4577" s="10"/>
      <c r="C4577" s="87"/>
      <c r="D4577" s="89"/>
      <c r="E4577" s="89"/>
    </row>
    <row r="4578" spans="1:5" x14ac:dyDescent="0.25">
      <c r="A4578" s="10"/>
      <c r="B4578" s="10"/>
      <c r="C4578" s="87"/>
      <c r="D4578" s="89"/>
      <c r="E4578" s="89"/>
    </row>
    <row r="4579" spans="1:5" x14ac:dyDescent="0.25">
      <c r="A4579" s="10"/>
      <c r="B4579" s="10"/>
      <c r="C4579" s="87"/>
      <c r="D4579" s="89"/>
      <c r="E4579" s="89"/>
    </row>
    <row r="4580" spans="1:5" x14ac:dyDescent="0.25">
      <c r="A4580" s="10"/>
      <c r="B4580" s="10"/>
      <c r="C4580" s="87"/>
      <c r="D4580" s="89"/>
      <c r="E4580" s="89"/>
    </row>
    <row r="4581" spans="1:5" x14ac:dyDescent="0.25">
      <c r="A4581" s="10"/>
      <c r="B4581" s="10"/>
      <c r="C4581" s="87"/>
      <c r="D4581" s="89"/>
      <c r="E4581" s="89"/>
    </row>
    <row r="4582" spans="1:5" x14ac:dyDescent="0.25">
      <c r="A4582" s="10"/>
      <c r="B4582" s="10"/>
      <c r="C4582" s="87"/>
      <c r="D4582" s="89"/>
      <c r="E4582" s="89"/>
    </row>
    <row r="4583" spans="1:5" x14ac:dyDescent="0.25">
      <c r="A4583" s="10"/>
      <c r="B4583" s="10"/>
      <c r="C4583" s="87"/>
      <c r="D4583" s="89"/>
      <c r="E4583" s="89"/>
    </row>
    <row r="4584" spans="1:5" x14ac:dyDescent="0.25">
      <c r="A4584" s="10"/>
      <c r="B4584" s="10"/>
      <c r="C4584" s="87"/>
      <c r="D4584" s="89"/>
      <c r="E4584" s="89"/>
    </row>
    <row r="4585" spans="1:5" x14ac:dyDescent="0.25">
      <c r="A4585" s="10"/>
      <c r="B4585" s="10"/>
      <c r="C4585" s="87"/>
      <c r="D4585" s="89"/>
      <c r="E4585" s="89"/>
    </row>
    <row r="4586" spans="1:5" x14ac:dyDescent="0.25">
      <c r="A4586" s="10"/>
      <c r="B4586" s="10"/>
      <c r="C4586" s="87"/>
      <c r="D4586" s="89"/>
      <c r="E4586" s="89"/>
    </row>
    <row r="4587" spans="1:5" x14ac:dyDescent="0.25">
      <c r="A4587" s="10"/>
      <c r="B4587" s="10"/>
      <c r="C4587" s="87"/>
      <c r="D4587" s="89"/>
      <c r="E4587" s="89"/>
    </row>
    <row r="4588" spans="1:5" x14ac:dyDescent="0.25">
      <c r="A4588" s="10"/>
      <c r="B4588" s="10"/>
      <c r="C4588" s="87"/>
      <c r="D4588" s="89"/>
      <c r="E4588" s="89"/>
    </row>
    <row r="4589" spans="1:5" x14ac:dyDescent="0.25">
      <c r="A4589" s="10"/>
      <c r="B4589" s="10"/>
      <c r="C4589" s="87"/>
      <c r="D4589" s="89"/>
      <c r="E4589" s="89"/>
    </row>
    <row r="4590" spans="1:5" x14ac:dyDescent="0.25">
      <c r="A4590" s="10"/>
      <c r="B4590" s="10"/>
      <c r="C4590" s="87"/>
      <c r="D4590" s="89"/>
      <c r="E4590" s="89"/>
    </row>
    <row r="4591" spans="1:5" x14ac:dyDescent="0.25">
      <c r="A4591" s="10"/>
      <c r="B4591" s="10"/>
      <c r="C4591" s="87"/>
      <c r="D4591" s="89"/>
      <c r="E4591" s="89"/>
    </row>
    <row r="4592" spans="1:5" x14ac:dyDescent="0.25">
      <c r="A4592" s="10"/>
      <c r="B4592" s="10"/>
      <c r="C4592" s="87"/>
      <c r="D4592" s="89"/>
      <c r="E4592" s="89"/>
    </row>
    <row r="4593" spans="1:5" x14ac:dyDescent="0.25">
      <c r="A4593" s="10"/>
      <c r="B4593" s="10"/>
      <c r="C4593" s="87"/>
      <c r="D4593" s="89"/>
      <c r="E4593" s="89"/>
    </row>
    <row r="4594" spans="1:5" x14ac:dyDescent="0.25">
      <c r="A4594" s="10"/>
      <c r="B4594" s="10"/>
      <c r="C4594" s="87"/>
      <c r="D4594" s="89"/>
      <c r="E4594" s="89"/>
    </row>
    <row r="4595" spans="1:5" x14ac:dyDescent="0.25">
      <c r="A4595" s="10"/>
      <c r="B4595" s="10"/>
      <c r="C4595" s="87"/>
      <c r="D4595" s="89"/>
      <c r="E4595" s="89"/>
    </row>
    <row r="4596" spans="1:5" x14ac:dyDescent="0.25">
      <c r="A4596" s="10"/>
      <c r="B4596" s="10"/>
      <c r="C4596" s="87"/>
      <c r="D4596" s="89"/>
      <c r="E4596" s="89"/>
    </row>
    <row r="4597" spans="1:5" x14ac:dyDescent="0.25">
      <c r="A4597" s="10"/>
      <c r="B4597" s="10"/>
      <c r="C4597" s="87"/>
      <c r="D4597" s="89"/>
      <c r="E4597" s="89"/>
    </row>
    <row r="4598" spans="1:5" x14ac:dyDescent="0.25">
      <c r="A4598" s="10"/>
      <c r="B4598" s="10"/>
      <c r="C4598" s="87"/>
      <c r="D4598" s="89"/>
      <c r="E4598" s="89"/>
    </row>
    <row r="4599" spans="1:5" x14ac:dyDescent="0.25">
      <c r="A4599" s="10"/>
      <c r="B4599" s="10"/>
      <c r="C4599" s="87"/>
      <c r="D4599" s="89"/>
      <c r="E4599" s="89"/>
    </row>
    <row r="4600" spans="1:5" x14ac:dyDescent="0.25">
      <c r="A4600" s="10"/>
      <c r="B4600" s="10"/>
      <c r="C4600" s="87"/>
      <c r="D4600" s="89"/>
      <c r="E4600" s="89"/>
    </row>
    <row r="4601" spans="1:5" x14ac:dyDescent="0.25">
      <c r="A4601" s="10"/>
      <c r="B4601" s="10"/>
      <c r="C4601" s="87"/>
      <c r="D4601" s="89"/>
      <c r="E4601" s="89"/>
    </row>
    <row r="4602" spans="1:5" x14ac:dyDescent="0.25">
      <c r="A4602" s="10"/>
      <c r="B4602" s="10"/>
      <c r="C4602" s="87"/>
      <c r="D4602" s="89"/>
      <c r="E4602" s="89"/>
    </row>
    <row r="4603" spans="1:5" x14ac:dyDescent="0.25">
      <c r="A4603" s="10"/>
      <c r="B4603" s="10"/>
      <c r="C4603" s="87"/>
      <c r="D4603" s="89"/>
      <c r="E4603" s="89"/>
    </row>
    <row r="4604" spans="1:5" x14ac:dyDescent="0.25">
      <c r="A4604" s="10"/>
      <c r="B4604" s="10"/>
      <c r="C4604" s="87"/>
      <c r="D4604" s="89"/>
      <c r="E4604" s="89"/>
    </row>
    <row r="4605" spans="1:5" x14ac:dyDescent="0.25">
      <c r="A4605" s="10"/>
      <c r="B4605" s="10"/>
      <c r="C4605" s="87"/>
      <c r="D4605" s="89"/>
      <c r="E4605" s="89"/>
    </row>
    <row r="4606" spans="1:5" x14ac:dyDescent="0.25">
      <c r="A4606" s="10"/>
      <c r="B4606" s="10"/>
      <c r="C4606" s="87"/>
      <c r="D4606" s="89"/>
      <c r="E4606" s="89"/>
    </row>
    <row r="4607" spans="1:5" x14ac:dyDescent="0.25">
      <c r="A4607" s="10"/>
      <c r="B4607" s="10"/>
      <c r="C4607" s="87"/>
      <c r="D4607" s="89"/>
      <c r="E4607" s="89"/>
    </row>
    <row r="4608" spans="1:5" x14ac:dyDescent="0.25">
      <c r="A4608" s="10"/>
      <c r="B4608" s="10"/>
      <c r="C4608" s="87"/>
      <c r="D4608" s="89"/>
      <c r="E4608" s="89"/>
    </row>
    <row r="4609" spans="1:5" x14ac:dyDescent="0.25">
      <c r="A4609" s="10"/>
      <c r="B4609" s="10"/>
      <c r="C4609" s="87"/>
      <c r="D4609" s="89"/>
      <c r="E4609" s="89"/>
    </row>
    <row r="4610" spans="1:5" x14ac:dyDescent="0.25">
      <c r="A4610" s="10"/>
      <c r="B4610" s="10"/>
      <c r="C4610" s="87"/>
      <c r="D4610" s="89"/>
      <c r="E4610" s="89"/>
    </row>
    <row r="4611" spans="1:5" x14ac:dyDescent="0.25">
      <c r="A4611" s="10"/>
      <c r="B4611" s="10"/>
      <c r="C4611" s="87"/>
      <c r="D4611" s="89"/>
      <c r="E4611" s="89"/>
    </row>
    <row r="4612" spans="1:5" x14ac:dyDescent="0.25">
      <c r="A4612" s="10"/>
      <c r="B4612" s="10"/>
      <c r="C4612" s="87"/>
      <c r="D4612" s="89"/>
      <c r="E4612" s="89"/>
    </row>
    <row r="4613" spans="1:5" x14ac:dyDescent="0.25">
      <c r="A4613" s="10"/>
      <c r="B4613" s="10"/>
      <c r="C4613" s="87"/>
      <c r="D4613" s="89"/>
      <c r="E4613" s="89"/>
    </row>
    <row r="4614" spans="1:5" x14ac:dyDescent="0.25">
      <c r="A4614" s="10"/>
      <c r="B4614" s="10"/>
      <c r="C4614" s="87"/>
      <c r="D4614" s="89"/>
      <c r="E4614" s="89"/>
    </row>
    <row r="4615" spans="1:5" x14ac:dyDescent="0.25">
      <c r="A4615" s="10"/>
      <c r="B4615" s="10"/>
      <c r="C4615" s="87"/>
      <c r="D4615" s="89"/>
      <c r="E4615" s="89"/>
    </row>
    <row r="4616" spans="1:5" x14ac:dyDescent="0.25">
      <c r="A4616" s="10"/>
      <c r="B4616" s="10"/>
      <c r="C4616" s="87"/>
      <c r="D4616" s="89"/>
      <c r="E4616" s="89"/>
    </row>
    <row r="4617" spans="1:5" x14ac:dyDescent="0.25">
      <c r="A4617" s="10"/>
      <c r="B4617" s="10"/>
      <c r="C4617" s="87"/>
      <c r="D4617" s="89"/>
      <c r="E4617" s="89"/>
    </row>
    <row r="4618" spans="1:5" x14ac:dyDescent="0.25">
      <c r="A4618" s="10"/>
      <c r="B4618" s="10"/>
      <c r="C4618" s="87"/>
      <c r="D4618" s="89"/>
      <c r="E4618" s="89"/>
    </row>
    <row r="4619" spans="1:5" x14ac:dyDescent="0.25">
      <c r="A4619" s="10"/>
      <c r="B4619" s="10"/>
      <c r="C4619" s="87"/>
      <c r="D4619" s="89"/>
      <c r="E4619" s="89"/>
    </row>
    <row r="4620" spans="1:5" x14ac:dyDescent="0.25">
      <c r="A4620" s="10"/>
      <c r="B4620" s="10"/>
      <c r="C4620" s="87"/>
      <c r="D4620" s="89"/>
      <c r="E4620" s="89"/>
    </row>
    <row r="4621" spans="1:5" x14ac:dyDescent="0.25">
      <c r="A4621" s="10"/>
      <c r="B4621" s="10"/>
      <c r="C4621" s="87"/>
      <c r="D4621" s="89"/>
      <c r="E4621" s="89"/>
    </row>
    <row r="4622" spans="1:5" x14ac:dyDescent="0.25">
      <c r="A4622" s="10"/>
      <c r="B4622" s="10"/>
      <c r="C4622" s="87"/>
      <c r="D4622" s="89"/>
      <c r="E4622" s="89"/>
    </row>
    <row r="4623" spans="1:5" x14ac:dyDescent="0.25">
      <c r="A4623" s="10"/>
      <c r="B4623" s="10"/>
      <c r="C4623" s="87"/>
      <c r="D4623" s="89"/>
      <c r="E4623" s="89"/>
    </row>
    <row r="4624" spans="1:5" x14ac:dyDescent="0.25">
      <c r="A4624" s="10"/>
      <c r="B4624" s="10"/>
      <c r="C4624" s="87"/>
      <c r="D4624" s="89"/>
      <c r="E4624" s="89"/>
    </row>
    <row r="4625" spans="1:5" x14ac:dyDescent="0.25">
      <c r="A4625" s="10"/>
      <c r="B4625" s="10"/>
      <c r="C4625" s="87"/>
      <c r="D4625" s="89"/>
      <c r="E4625" s="89"/>
    </row>
    <row r="4626" spans="1:5" x14ac:dyDescent="0.25">
      <c r="A4626" s="10"/>
      <c r="B4626" s="10"/>
      <c r="C4626" s="87"/>
      <c r="D4626" s="89"/>
      <c r="E4626" s="89"/>
    </row>
    <row r="4627" spans="1:5" x14ac:dyDescent="0.25">
      <c r="A4627" s="10"/>
      <c r="B4627" s="10"/>
      <c r="C4627" s="87"/>
      <c r="D4627" s="89"/>
      <c r="E4627" s="89"/>
    </row>
    <row r="4628" spans="1:5" x14ac:dyDescent="0.25">
      <c r="A4628" s="10"/>
      <c r="B4628" s="10"/>
      <c r="C4628" s="87"/>
      <c r="D4628" s="89"/>
      <c r="E4628" s="89"/>
    </row>
    <row r="4629" spans="1:5" x14ac:dyDescent="0.25">
      <c r="A4629" s="10"/>
      <c r="B4629" s="10"/>
      <c r="C4629" s="87"/>
      <c r="D4629" s="89"/>
      <c r="E4629" s="89"/>
    </row>
    <row r="4630" spans="1:5" x14ac:dyDescent="0.25">
      <c r="A4630" s="10"/>
      <c r="B4630" s="10"/>
      <c r="C4630" s="87"/>
      <c r="D4630" s="89"/>
      <c r="E4630" s="89"/>
    </row>
    <row r="4631" spans="1:5" x14ac:dyDescent="0.25">
      <c r="A4631" s="10"/>
      <c r="B4631" s="10"/>
      <c r="C4631" s="87"/>
      <c r="D4631" s="89"/>
      <c r="E4631" s="89"/>
    </row>
    <row r="4632" spans="1:5" x14ac:dyDescent="0.25">
      <c r="A4632" s="10"/>
      <c r="B4632" s="10"/>
      <c r="C4632" s="87"/>
      <c r="D4632" s="89"/>
      <c r="E4632" s="89"/>
    </row>
    <row r="4633" spans="1:5" x14ac:dyDescent="0.25">
      <c r="A4633" s="10"/>
      <c r="B4633" s="10"/>
      <c r="C4633" s="87"/>
      <c r="D4633" s="89"/>
      <c r="E4633" s="89"/>
    </row>
    <row r="4634" spans="1:5" x14ac:dyDescent="0.25">
      <c r="A4634" s="10"/>
      <c r="B4634" s="10"/>
      <c r="C4634" s="87"/>
      <c r="D4634" s="89"/>
      <c r="E4634" s="89"/>
    </row>
    <row r="4635" spans="1:5" x14ac:dyDescent="0.25">
      <c r="A4635" s="10"/>
      <c r="B4635" s="10"/>
      <c r="C4635" s="87"/>
      <c r="D4635" s="89"/>
      <c r="E4635" s="89"/>
    </row>
    <row r="4636" spans="1:5" x14ac:dyDescent="0.25">
      <c r="A4636" s="10"/>
      <c r="B4636" s="10"/>
      <c r="C4636" s="87"/>
      <c r="D4636" s="89"/>
      <c r="E4636" s="89"/>
    </row>
    <row r="4637" spans="1:5" x14ac:dyDescent="0.25">
      <c r="A4637" s="10"/>
      <c r="B4637" s="10"/>
      <c r="C4637" s="87"/>
      <c r="D4637" s="89"/>
      <c r="E4637" s="89"/>
    </row>
    <row r="4638" spans="1:5" x14ac:dyDescent="0.25">
      <c r="A4638" s="10"/>
      <c r="B4638" s="10"/>
      <c r="C4638" s="87"/>
      <c r="D4638" s="89"/>
      <c r="E4638" s="89"/>
    </row>
    <row r="4639" spans="1:5" x14ac:dyDescent="0.25">
      <c r="A4639" s="10"/>
      <c r="B4639" s="10"/>
      <c r="C4639" s="87"/>
      <c r="D4639" s="89"/>
      <c r="E4639" s="89"/>
    </row>
    <row r="4640" spans="1:5" x14ac:dyDescent="0.25">
      <c r="A4640" s="10"/>
      <c r="B4640" s="10"/>
      <c r="C4640" s="87"/>
      <c r="D4640" s="89"/>
      <c r="E4640" s="89"/>
    </row>
    <row r="4641" spans="1:5" x14ac:dyDescent="0.25">
      <c r="A4641" s="10"/>
      <c r="B4641" s="10"/>
      <c r="C4641" s="87"/>
      <c r="D4641" s="89"/>
      <c r="E4641" s="89"/>
    </row>
    <row r="4642" spans="1:5" x14ac:dyDescent="0.25">
      <c r="A4642" s="10"/>
      <c r="B4642" s="10"/>
      <c r="C4642" s="87"/>
      <c r="D4642" s="89"/>
      <c r="E4642" s="89"/>
    </row>
    <row r="4643" spans="1:5" x14ac:dyDescent="0.25">
      <c r="A4643" s="10"/>
      <c r="B4643" s="10"/>
      <c r="C4643" s="87"/>
      <c r="D4643" s="89"/>
      <c r="E4643" s="89"/>
    </row>
    <row r="4644" spans="1:5" x14ac:dyDescent="0.25">
      <c r="A4644" s="10"/>
      <c r="B4644" s="10"/>
      <c r="C4644" s="87"/>
      <c r="D4644" s="89"/>
      <c r="E4644" s="89"/>
    </row>
    <row r="4645" spans="1:5" x14ac:dyDescent="0.25">
      <c r="A4645" s="10"/>
      <c r="B4645" s="10"/>
      <c r="C4645" s="87"/>
      <c r="D4645" s="89"/>
      <c r="E4645" s="89"/>
    </row>
    <row r="4646" spans="1:5" x14ac:dyDescent="0.25">
      <c r="A4646" s="10"/>
      <c r="B4646" s="10"/>
      <c r="C4646" s="87"/>
      <c r="D4646" s="89"/>
      <c r="E4646" s="89"/>
    </row>
    <row r="4647" spans="1:5" x14ac:dyDescent="0.25">
      <c r="A4647" s="10"/>
      <c r="B4647" s="10"/>
      <c r="C4647" s="87"/>
      <c r="D4647" s="89"/>
      <c r="E4647" s="89"/>
    </row>
    <row r="4648" spans="1:5" x14ac:dyDescent="0.25">
      <c r="A4648" s="10"/>
      <c r="B4648" s="10"/>
      <c r="C4648" s="87"/>
      <c r="D4648" s="89"/>
      <c r="E4648" s="89"/>
    </row>
    <row r="4649" spans="1:5" x14ac:dyDescent="0.25">
      <c r="A4649" s="10"/>
      <c r="B4649" s="10"/>
      <c r="C4649" s="87"/>
      <c r="D4649" s="89"/>
      <c r="E4649" s="89"/>
    </row>
    <row r="4650" spans="1:5" x14ac:dyDescent="0.25">
      <c r="A4650" s="10"/>
      <c r="B4650" s="10"/>
      <c r="C4650" s="87"/>
      <c r="D4650" s="89"/>
      <c r="E4650" s="89"/>
    </row>
    <row r="4651" spans="1:5" x14ac:dyDescent="0.25">
      <c r="A4651" s="10"/>
      <c r="B4651" s="10"/>
      <c r="C4651" s="87"/>
      <c r="D4651" s="89"/>
      <c r="E4651" s="89"/>
    </row>
    <row r="4652" spans="1:5" x14ac:dyDescent="0.25">
      <c r="A4652" s="10"/>
      <c r="B4652" s="10"/>
      <c r="C4652" s="87"/>
      <c r="D4652" s="89"/>
      <c r="E4652" s="89"/>
    </row>
    <row r="4653" spans="1:5" x14ac:dyDescent="0.25">
      <c r="A4653" s="10"/>
      <c r="B4653" s="10"/>
      <c r="C4653" s="87"/>
      <c r="D4653" s="89"/>
      <c r="E4653" s="89"/>
    </row>
    <row r="4654" spans="1:5" x14ac:dyDescent="0.25">
      <c r="A4654" s="10"/>
      <c r="B4654" s="10"/>
      <c r="C4654" s="87"/>
      <c r="D4654" s="89"/>
      <c r="E4654" s="89"/>
    </row>
    <row r="4655" spans="1:5" x14ac:dyDescent="0.25">
      <c r="A4655" s="10"/>
      <c r="B4655" s="10"/>
      <c r="C4655" s="87"/>
      <c r="D4655" s="89"/>
      <c r="E4655" s="89"/>
    </row>
    <row r="4656" spans="1:5" x14ac:dyDescent="0.25">
      <c r="A4656" s="10"/>
      <c r="B4656" s="10"/>
      <c r="C4656" s="87"/>
      <c r="D4656" s="89"/>
      <c r="E4656" s="89"/>
    </row>
    <row r="4657" spans="1:5" x14ac:dyDescent="0.25">
      <c r="A4657" s="10"/>
      <c r="B4657" s="10"/>
      <c r="C4657" s="87"/>
      <c r="D4657" s="89"/>
      <c r="E4657" s="89"/>
    </row>
    <row r="4658" spans="1:5" x14ac:dyDescent="0.25">
      <c r="A4658" s="10"/>
      <c r="B4658" s="10"/>
      <c r="C4658" s="87"/>
      <c r="D4658" s="89"/>
      <c r="E4658" s="89"/>
    </row>
    <row r="4659" spans="1:5" x14ac:dyDescent="0.25">
      <c r="A4659" s="10"/>
      <c r="B4659" s="10"/>
      <c r="C4659" s="87"/>
      <c r="D4659" s="89"/>
      <c r="E4659" s="89"/>
    </row>
    <row r="4660" spans="1:5" x14ac:dyDescent="0.25">
      <c r="A4660" s="10"/>
      <c r="B4660" s="10"/>
      <c r="C4660" s="87"/>
      <c r="D4660" s="89"/>
      <c r="E4660" s="89"/>
    </row>
    <row r="4661" spans="1:5" x14ac:dyDescent="0.25">
      <c r="A4661" s="10"/>
      <c r="B4661" s="10"/>
      <c r="C4661" s="87"/>
      <c r="D4661" s="89"/>
      <c r="E4661" s="89"/>
    </row>
    <row r="4662" spans="1:5" x14ac:dyDescent="0.25">
      <c r="A4662" s="10"/>
      <c r="B4662" s="10"/>
      <c r="C4662" s="87"/>
      <c r="D4662" s="89"/>
      <c r="E4662" s="89"/>
    </row>
    <row r="4663" spans="1:5" x14ac:dyDescent="0.25">
      <c r="A4663" s="10"/>
      <c r="B4663" s="10"/>
      <c r="C4663" s="87"/>
      <c r="D4663" s="89"/>
      <c r="E4663" s="89"/>
    </row>
    <row r="4664" spans="1:5" x14ac:dyDescent="0.25">
      <c r="A4664" s="10"/>
      <c r="B4664" s="10"/>
      <c r="C4664" s="87"/>
      <c r="D4664" s="89"/>
      <c r="E4664" s="89"/>
    </row>
    <row r="4665" spans="1:5" x14ac:dyDescent="0.25">
      <c r="A4665" s="10"/>
      <c r="B4665" s="10"/>
      <c r="C4665" s="87"/>
      <c r="D4665" s="89"/>
      <c r="E4665" s="89"/>
    </row>
    <row r="4666" spans="1:5" x14ac:dyDescent="0.25">
      <c r="A4666" s="10"/>
      <c r="B4666" s="10"/>
      <c r="C4666" s="87"/>
      <c r="D4666" s="89"/>
      <c r="E4666" s="89"/>
    </row>
    <row r="4667" spans="1:5" x14ac:dyDescent="0.25">
      <c r="A4667" s="10"/>
      <c r="B4667" s="10"/>
      <c r="C4667" s="87"/>
      <c r="D4667" s="89"/>
      <c r="E4667" s="89"/>
    </row>
    <row r="4668" spans="1:5" x14ac:dyDescent="0.25">
      <c r="A4668" s="10"/>
      <c r="B4668" s="10"/>
      <c r="C4668" s="87"/>
      <c r="D4668" s="89"/>
      <c r="E4668" s="89"/>
    </row>
    <row r="4669" spans="1:5" x14ac:dyDescent="0.25">
      <c r="A4669" s="10"/>
      <c r="B4669" s="10"/>
      <c r="C4669" s="87"/>
      <c r="D4669" s="89"/>
      <c r="E4669" s="89"/>
    </row>
    <row r="4670" spans="1:5" x14ac:dyDescent="0.25">
      <c r="A4670" s="10"/>
      <c r="B4670" s="10"/>
      <c r="C4670" s="87"/>
      <c r="D4670" s="89"/>
      <c r="E4670" s="89"/>
    </row>
    <row r="4671" spans="1:5" x14ac:dyDescent="0.25">
      <c r="A4671" s="10"/>
      <c r="B4671" s="10"/>
      <c r="C4671" s="87"/>
      <c r="D4671" s="89"/>
      <c r="E4671" s="89"/>
    </row>
    <row r="4672" spans="1:5" x14ac:dyDescent="0.25">
      <c r="A4672" s="10"/>
      <c r="B4672" s="10"/>
      <c r="C4672" s="87"/>
      <c r="D4672" s="89"/>
      <c r="E4672" s="89"/>
    </row>
    <row r="4673" spans="1:5" x14ac:dyDescent="0.25">
      <c r="A4673" s="10"/>
      <c r="B4673" s="10"/>
      <c r="C4673" s="87"/>
      <c r="D4673" s="89"/>
      <c r="E4673" s="89"/>
    </row>
    <row r="4674" spans="1:5" x14ac:dyDescent="0.25">
      <c r="A4674" s="10"/>
      <c r="B4674" s="10"/>
      <c r="C4674" s="87"/>
      <c r="D4674" s="89"/>
      <c r="E4674" s="89"/>
    </row>
    <row r="4675" spans="1:5" x14ac:dyDescent="0.25">
      <c r="A4675" s="10"/>
      <c r="B4675" s="10"/>
      <c r="C4675" s="87"/>
      <c r="D4675" s="89"/>
      <c r="E4675" s="89"/>
    </row>
    <row r="4676" spans="1:5" x14ac:dyDescent="0.25">
      <c r="A4676" s="10"/>
      <c r="B4676" s="10"/>
      <c r="C4676" s="87"/>
      <c r="D4676" s="89"/>
      <c r="E4676" s="89"/>
    </row>
    <row r="4677" spans="1:5" x14ac:dyDescent="0.25">
      <c r="A4677" s="10"/>
      <c r="B4677" s="10"/>
      <c r="C4677" s="87"/>
      <c r="D4677" s="89"/>
      <c r="E4677" s="89"/>
    </row>
    <row r="4678" spans="1:5" x14ac:dyDescent="0.25">
      <c r="A4678" s="10"/>
      <c r="B4678" s="10"/>
      <c r="C4678" s="87"/>
      <c r="D4678" s="89"/>
      <c r="E4678" s="89"/>
    </row>
    <row r="4679" spans="1:5" x14ac:dyDescent="0.25">
      <c r="A4679" s="10"/>
      <c r="B4679" s="10"/>
      <c r="C4679" s="87"/>
      <c r="D4679" s="89"/>
      <c r="E4679" s="89"/>
    </row>
    <row r="4680" spans="1:5" x14ac:dyDescent="0.25">
      <c r="A4680" s="10"/>
      <c r="B4680" s="10"/>
      <c r="C4680" s="87"/>
      <c r="D4680" s="89"/>
      <c r="E4680" s="89"/>
    </row>
    <row r="4681" spans="1:5" x14ac:dyDescent="0.25">
      <c r="A4681" s="10"/>
      <c r="B4681" s="10"/>
      <c r="C4681" s="87"/>
      <c r="D4681" s="89"/>
      <c r="E4681" s="89"/>
    </row>
    <row r="4682" spans="1:5" x14ac:dyDescent="0.25">
      <c r="A4682" s="10"/>
      <c r="B4682" s="10"/>
      <c r="C4682" s="87"/>
      <c r="D4682" s="89"/>
      <c r="E4682" s="89"/>
    </row>
    <row r="4683" spans="1:5" x14ac:dyDescent="0.25">
      <c r="A4683" s="10"/>
      <c r="B4683" s="10"/>
      <c r="C4683" s="87"/>
      <c r="D4683" s="89"/>
      <c r="E4683" s="89"/>
    </row>
    <row r="4684" spans="1:5" x14ac:dyDescent="0.25">
      <c r="A4684" s="10"/>
      <c r="B4684" s="10"/>
      <c r="C4684" s="87"/>
      <c r="D4684" s="89"/>
      <c r="E4684" s="89"/>
    </row>
    <row r="4685" spans="1:5" x14ac:dyDescent="0.25">
      <c r="A4685" s="10"/>
      <c r="B4685" s="10"/>
      <c r="C4685" s="87"/>
      <c r="D4685" s="89"/>
      <c r="E4685" s="89"/>
    </row>
    <row r="4686" spans="1:5" x14ac:dyDescent="0.25">
      <c r="A4686" s="10"/>
      <c r="B4686" s="10"/>
      <c r="C4686" s="87"/>
      <c r="D4686" s="89"/>
      <c r="E4686" s="89"/>
    </row>
    <row r="4687" spans="1:5" x14ac:dyDescent="0.25">
      <c r="A4687" s="10"/>
      <c r="B4687" s="10"/>
      <c r="C4687" s="87"/>
      <c r="D4687" s="89"/>
      <c r="E4687" s="89"/>
    </row>
    <row r="4688" spans="1:5" x14ac:dyDescent="0.25">
      <c r="A4688" s="10"/>
      <c r="B4688" s="10"/>
      <c r="C4688" s="87"/>
      <c r="D4688" s="89"/>
      <c r="E4688" s="89"/>
    </row>
    <row r="4689" spans="1:5" x14ac:dyDescent="0.25">
      <c r="A4689" s="10"/>
      <c r="B4689" s="10"/>
      <c r="C4689" s="87"/>
      <c r="D4689" s="89"/>
      <c r="E4689" s="89"/>
    </row>
    <row r="4690" spans="1:5" x14ac:dyDescent="0.25">
      <c r="A4690" s="10"/>
      <c r="B4690" s="10"/>
      <c r="C4690" s="87"/>
      <c r="D4690" s="89"/>
      <c r="E4690" s="89"/>
    </row>
    <row r="4691" spans="1:5" x14ac:dyDescent="0.25">
      <c r="A4691" s="10"/>
      <c r="B4691" s="10"/>
      <c r="C4691" s="87"/>
      <c r="D4691" s="89"/>
      <c r="E4691" s="89"/>
    </row>
    <row r="4692" spans="1:5" x14ac:dyDescent="0.25">
      <c r="A4692" s="10"/>
      <c r="B4692" s="10"/>
      <c r="C4692" s="87"/>
      <c r="D4692" s="89"/>
      <c r="E4692" s="89"/>
    </row>
    <row r="4693" spans="1:5" x14ac:dyDescent="0.25">
      <c r="A4693" s="10"/>
      <c r="B4693" s="10"/>
      <c r="C4693" s="87"/>
      <c r="D4693" s="89"/>
      <c r="E4693" s="89"/>
    </row>
    <row r="4694" spans="1:5" x14ac:dyDescent="0.25">
      <c r="A4694" s="10"/>
      <c r="B4694" s="10"/>
      <c r="C4694" s="87"/>
      <c r="D4694" s="89"/>
      <c r="E4694" s="89"/>
    </row>
    <row r="4695" spans="1:5" x14ac:dyDescent="0.25">
      <c r="A4695" s="10"/>
      <c r="B4695" s="10"/>
      <c r="C4695" s="87"/>
      <c r="D4695" s="89"/>
      <c r="E4695" s="89"/>
    </row>
    <row r="4696" spans="1:5" x14ac:dyDescent="0.25">
      <c r="A4696" s="10"/>
      <c r="B4696" s="10"/>
      <c r="C4696" s="87"/>
      <c r="D4696" s="89"/>
      <c r="E4696" s="89"/>
    </row>
    <row r="4697" spans="1:5" x14ac:dyDescent="0.25">
      <c r="A4697" s="10"/>
      <c r="B4697" s="10"/>
      <c r="C4697" s="87"/>
      <c r="D4697" s="89"/>
      <c r="E4697" s="89"/>
    </row>
    <row r="4698" spans="1:5" x14ac:dyDescent="0.25">
      <c r="A4698" s="10"/>
      <c r="B4698" s="10"/>
      <c r="C4698" s="87"/>
      <c r="D4698" s="89"/>
      <c r="E4698" s="89"/>
    </row>
    <row r="4699" spans="1:5" x14ac:dyDescent="0.25">
      <c r="A4699" s="10"/>
      <c r="B4699" s="10"/>
      <c r="C4699" s="87"/>
      <c r="D4699" s="89"/>
      <c r="E4699" s="89"/>
    </row>
    <row r="4700" spans="1:5" x14ac:dyDescent="0.25">
      <c r="A4700" s="10"/>
      <c r="B4700" s="10"/>
      <c r="C4700" s="87"/>
      <c r="D4700" s="89"/>
      <c r="E4700" s="89"/>
    </row>
    <row r="4701" spans="1:5" x14ac:dyDescent="0.25">
      <c r="A4701" s="10"/>
      <c r="B4701" s="10"/>
      <c r="C4701" s="87"/>
      <c r="D4701" s="89"/>
      <c r="E4701" s="89"/>
    </row>
    <row r="4702" spans="1:5" x14ac:dyDescent="0.25">
      <c r="A4702" s="10"/>
      <c r="B4702" s="10"/>
      <c r="C4702" s="87"/>
      <c r="D4702" s="89"/>
      <c r="E4702" s="89"/>
    </row>
    <row r="4703" spans="1:5" x14ac:dyDescent="0.25">
      <c r="A4703" s="10"/>
      <c r="B4703" s="10"/>
      <c r="C4703" s="87"/>
      <c r="D4703" s="89"/>
      <c r="E4703" s="89"/>
    </row>
    <row r="4704" spans="1:5" x14ac:dyDescent="0.25">
      <c r="A4704" s="10"/>
      <c r="B4704" s="10"/>
      <c r="C4704" s="87"/>
      <c r="D4704" s="89"/>
      <c r="E4704" s="89"/>
    </row>
    <row r="4705" spans="1:5" x14ac:dyDescent="0.25">
      <c r="A4705" s="10"/>
      <c r="B4705" s="10"/>
      <c r="C4705" s="87"/>
      <c r="D4705" s="89"/>
      <c r="E4705" s="89"/>
    </row>
    <row r="4706" spans="1:5" x14ac:dyDescent="0.25">
      <c r="A4706" s="10"/>
      <c r="B4706" s="10"/>
      <c r="C4706" s="87"/>
      <c r="D4706" s="89"/>
      <c r="E4706" s="89"/>
    </row>
    <row r="4707" spans="1:5" x14ac:dyDescent="0.25">
      <c r="A4707" s="10"/>
      <c r="B4707" s="10"/>
      <c r="C4707" s="87"/>
      <c r="D4707" s="89"/>
      <c r="E4707" s="89"/>
    </row>
    <row r="4708" spans="1:5" x14ac:dyDescent="0.25">
      <c r="A4708" s="10"/>
      <c r="B4708" s="10"/>
      <c r="C4708" s="87"/>
      <c r="D4708" s="89"/>
      <c r="E4708" s="89"/>
    </row>
    <row r="4709" spans="1:5" x14ac:dyDescent="0.25">
      <c r="A4709" s="10"/>
      <c r="B4709" s="10"/>
      <c r="C4709" s="87"/>
      <c r="D4709" s="89"/>
      <c r="E4709" s="89"/>
    </row>
    <row r="4710" spans="1:5" x14ac:dyDescent="0.25">
      <c r="A4710" s="10"/>
      <c r="B4710" s="10"/>
      <c r="C4710" s="87"/>
      <c r="D4710" s="89"/>
      <c r="E4710" s="89"/>
    </row>
    <row r="4711" spans="1:5" x14ac:dyDescent="0.25">
      <c r="A4711" s="10"/>
      <c r="B4711" s="10"/>
      <c r="C4711" s="87"/>
      <c r="D4711" s="89"/>
      <c r="E4711" s="89"/>
    </row>
    <row r="4712" spans="1:5" x14ac:dyDescent="0.25">
      <c r="A4712" s="10"/>
      <c r="B4712" s="10"/>
      <c r="C4712" s="87"/>
      <c r="D4712" s="89"/>
      <c r="E4712" s="89"/>
    </row>
    <row r="4713" spans="1:5" x14ac:dyDescent="0.25">
      <c r="A4713" s="10"/>
      <c r="B4713" s="10"/>
      <c r="C4713" s="87"/>
      <c r="D4713" s="89"/>
      <c r="E4713" s="89"/>
    </row>
    <row r="4714" spans="1:5" x14ac:dyDescent="0.25">
      <c r="A4714" s="10"/>
      <c r="B4714" s="10"/>
      <c r="C4714" s="87"/>
      <c r="D4714" s="89"/>
      <c r="E4714" s="89"/>
    </row>
    <row r="4715" spans="1:5" x14ac:dyDescent="0.25">
      <c r="A4715" s="10"/>
      <c r="B4715" s="10"/>
      <c r="C4715" s="87"/>
      <c r="D4715" s="89"/>
      <c r="E4715" s="89"/>
    </row>
    <row r="4716" spans="1:5" x14ac:dyDescent="0.25">
      <c r="A4716" s="10"/>
      <c r="B4716" s="10"/>
      <c r="C4716" s="87"/>
      <c r="D4716" s="89"/>
      <c r="E4716" s="89"/>
    </row>
    <row r="4717" spans="1:5" x14ac:dyDescent="0.25">
      <c r="A4717" s="10"/>
      <c r="B4717" s="10"/>
      <c r="C4717" s="87"/>
      <c r="D4717" s="89"/>
      <c r="E4717" s="89"/>
    </row>
    <row r="4718" spans="1:5" x14ac:dyDescent="0.25">
      <c r="A4718" s="10"/>
      <c r="B4718" s="10"/>
      <c r="C4718" s="87"/>
      <c r="D4718" s="89"/>
      <c r="E4718" s="89"/>
    </row>
    <row r="4719" spans="1:5" x14ac:dyDescent="0.25">
      <c r="A4719" s="10"/>
      <c r="B4719" s="10"/>
      <c r="C4719" s="87"/>
      <c r="D4719" s="89"/>
      <c r="E4719" s="89"/>
    </row>
    <row r="4720" spans="1:5" x14ac:dyDescent="0.25">
      <c r="A4720" s="10"/>
      <c r="B4720" s="10"/>
      <c r="C4720" s="87"/>
      <c r="D4720" s="89"/>
      <c r="E4720" s="89"/>
    </row>
    <row r="4721" spans="1:5" x14ac:dyDescent="0.25">
      <c r="A4721" s="10"/>
      <c r="B4721" s="10"/>
      <c r="C4721" s="87"/>
      <c r="D4721" s="89"/>
      <c r="E4721" s="89"/>
    </row>
    <row r="4722" spans="1:5" x14ac:dyDescent="0.25">
      <c r="A4722" s="10"/>
      <c r="B4722" s="10"/>
      <c r="C4722" s="87"/>
      <c r="D4722" s="89"/>
      <c r="E4722" s="89"/>
    </row>
    <row r="4723" spans="1:5" x14ac:dyDescent="0.25">
      <c r="A4723" s="10"/>
      <c r="B4723" s="10"/>
      <c r="C4723" s="87"/>
      <c r="D4723" s="89"/>
      <c r="E4723" s="89"/>
    </row>
    <row r="4724" spans="1:5" x14ac:dyDescent="0.25">
      <c r="A4724" s="10"/>
      <c r="B4724" s="10"/>
      <c r="C4724" s="87"/>
      <c r="D4724" s="89"/>
      <c r="E4724" s="89"/>
    </row>
    <row r="4725" spans="1:5" x14ac:dyDescent="0.25">
      <c r="A4725" s="10"/>
      <c r="B4725" s="10"/>
      <c r="C4725" s="87"/>
      <c r="D4725" s="89"/>
      <c r="E4725" s="89"/>
    </row>
    <row r="4726" spans="1:5" x14ac:dyDescent="0.25">
      <c r="A4726" s="10"/>
      <c r="B4726" s="10"/>
      <c r="C4726" s="87"/>
      <c r="D4726" s="89"/>
      <c r="E4726" s="89"/>
    </row>
    <row r="4727" spans="1:5" x14ac:dyDescent="0.25">
      <c r="A4727" s="10"/>
      <c r="B4727" s="10"/>
      <c r="C4727" s="87"/>
      <c r="D4727" s="89"/>
      <c r="E4727" s="89"/>
    </row>
    <row r="4728" spans="1:5" x14ac:dyDescent="0.25">
      <c r="A4728" s="10"/>
      <c r="B4728" s="10"/>
      <c r="C4728" s="87"/>
      <c r="D4728" s="89"/>
      <c r="E4728" s="89"/>
    </row>
    <row r="4729" spans="1:5" x14ac:dyDescent="0.25">
      <c r="A4729" s="10"/>
      <c r="B4729" s="10"/>
      <c r="C4729" s="87"/>
      <c r="D4729" s="89"/>
      <c r="E4729" s="89"/>
    </row>
    <row r="4730" spans="1:5" x14ac:dyDescent="0.25">
      <c r="A4730" s="10"/>
      <c r="B4730" s="10"/>
      <c r="C4730" s="87"/>
      <c r="D4730" s="89"/>
      <c r="E4730" s="89"/>
    </row>
    <row r="4731" spans="1:5" x14ac:dyDescent="0.25">
      <c r="A4731" s="10"/>
      <c r="B4731" s="10"/>
      <c r="C4731" s="87"/>
      <c r="D4731" s="89"/>
      <c r="E4731" s="89"/>
    </row>
    <row r="4732" spans="1:5" x14ac:dyDescent="0.25">
      <c r="A4732" s="10"/>
      <c r="B4732" s="10"/>
      <c r="C4732" s="87"/>
      <c r="D4732" s="89"/>
      <c r="E4732" s="89"/>
    </row>
    <row r="4733" spans="1:5" x14ac:dyDescent="0.25">
      <c r="A4733" s="10"/>
      <c r="B4733" s="10"/>
      <c r="C4733" s="87"/>
      <c r="D4733" s="89"/>
      <c r="E4733" s="89"/>
    </row>
    <row r="4734" spans="1:5" x14ac:dyDescent="0.25">
      <c r="A4734" s="10"/>
      <c r="B4734" s="10"/>
      <c r="C4734" s="87"/>
      <c r="D4734" s="89"/>
      <c r="E4734" s="89"/>
    </row>
    <row r="4735" spans="1:5" x14ac:dyDescent="0.25">
      <c r="A4735" s="10"/>
      <c r="B4735" s="10"/>
      <c r="C4735" s="87"/>
      <c r="D4735" s="89"/>
      <c r="E4735" s="89"/>
    </row>
    <row r="4736" spans="1:5" x14ac:dyDescent="0.25">
      <c r="A4736" s="10"/>
      <c r="B4736" s="10"/>
      <c r="C4736" s="87"/>
      <c r="D4736" s="89"/>
      <c r="E4736" s="89"/>
    </row>
    <row r="4737" spans="1:5" x14ac:dyDescent="0.25">
      <c r="A4737" s="10"/>
      <c r="B4737" s="10"/>
      <c r="C4737" s="87"/>
      <c r="D4737" s="89"/>
      <c r="E4737" s="89"/>
    </row>
    <row r="4738" spans="1:5" x14ac:dyDescent="0.25">
      <c r="A4738" s="10"/>
      <c r="B4738" s="10"/>
      <c r="C4738" s="87"/>
      <c r="D4738" s="89"/>
      <c r="E4738" s="89"/>
    </row>
    <row r="4739" spans="1:5" x14ac:dyDescent="0.25">
      <c r="A4739" s="10"/>
      <c r="B4739" s="10"/>
      <c r="C4739" s="87"/>
      <c r="D4739" s="89"/>
      <c r="E4739" s="89"/>
    </row>
    <row r="4740" spans="1:5" x14ac:dyDescent="0.25">
      <c r="A4740" s="10"/>
      <c r="B4740" s="10"/>
      <c r="C4740" s="87"/>
      <c r="D4740" s="89"/>
      <c r="E4740" s="89"/>
    </row>
    <row r="4741" spans="1:5" x14ac:dyDescent="0.25">
      <c r="A4741" s="10"/>
      <c r="B4741" s="10"/>
      <c r="C4741" s="87"/>
      <c r="D4741" s="89"/>
      <c r="E4741" s="89"/>
    </row>
    <row r="4742" spans="1:5" x14ac:dyDescent="0.25">
      <c r="A4742" s="10"/>
      <c r="B4742" s="10"/>
      <c r="C4742" s="87"/>
      <c r="D4742" s="89"/>
      <c r="E4742" s="89"/>
    </row>
    <row r="4743" spans="1:5" x14ac:dyDescent="0.25">
      <c r="A4743" s="10"/>
      <c r="B4743" s="10"/>
      <c r="C4743" s="87"/>
      <c r="D4743" s="89"/>
      <c r="E4743" s="89"/>
    </row>
    <row r="4744" spans="1:5" x14ac:dyDescent="0.25">
      <c r="A4744" s="10"/>
      <c r="B4744" s="10"/>
      <c r="C4744" s="87"/>
      <c r="D4744" s="89"/>
      <c r="E4744" s="89"/>
    </row>
    <row r="4745" spans="1:5" x14ac:dyDescent="0.25">
      <c r="A4745" s="10"/>
      <c r="B4745" s="10"/>
      <c r="C4745" s="87"/>
      <c r="D4745" s="89"/>
      <c r="E4745" s="89"/>
    </row>
    <row r="4746" spans="1:5" x14ac:dyDescent="0.25">
      <c r="A4746" s="10"/>
      <c r="B4746" s="10"/>
      <c r="C4746" s="87"/>
      <c r="D4746" s="89"/>
      <c r="E4746" s="89"/>
    </row>
    <row r="4747" spans="1:5" x14ac:dyDescent="0.25">
      <c r="A4747" s="10"/>
      <c r="B4747" s="10"/>
      <c r="C4747" s="87"/>
      <c r="D4747" s="89"/>
      <c r="E4747" s="89"/>
    </row>
    <row r="4748" spans="1:5" x14ac:dyDescent="0.25">
      <c r="A4748" s="10"/>
      <c r="B4748" s="10"/>
      <c r="C4748" s="87"/>
      <c r="D4748" s="89"/>
      <c r="E4748" s="89"/>
    </row>
    <row r="4749" spans="1:5" x14ac:dyDescent="0.25">
      <c r="A4749" s="10"/>
      <c r="B4749" s="10"/>
      <c r="C4749" s="87"/>
      <c r="D4749" s="89"/>
      <c r="E4749" s="89"/>
    </row>
    <row r="4750" spans="1:5" x14ac:dyDescent="0.25">
      <c r="A4750" s="10"/>
      <c r="B4750" s="10"/>
      <c r="C4750" s="87"/>
      <c r="D4750" s="89"/>
      <c r="E4750" s="89"/>
    </row>
    <row r="4751" spans="1:5" x14ac:dyDescent="0.25">
      <c r="A4751" s="10"/>
      <c r="B4751" s="10"/>
      <c r="C4751" s="87"/>
      <c r="D4751" s="89"/>
      <c r="E4751" s="89"/>
    </row>
    <row r="4752" spans="1:5" x14ac:dyDescent="0.25">
      <c r="A4752" s="10"/>
      <c r="B4752" s="10"/>
      <c r="C4752" s="87"/>
      <c r="D4752" s="89"/>
      <c r="E4752" s="89"/>
    </row>
    <row r="4753" spans="1:5" x14ac:dyDescent="0.25">
      <c r="A4753" s="10"/>
      <c r="B4753" s="10"/>
      <c r="C4753" s="87"/>
      <c r="D4753" s="89"/>
      <c r="E4753" s="89"/>
    </row>
    <row r="4754" spans="1:5" x14ac:dyDescent="0.25">
      <c r="A4754" s="10"/>
      <c r="B4754" s="10"/>
      <c r="C4754" s="87"/>
      <c r="D4754" s="89"/>
      <c r="E4754" s="89"/>
    </row>
    <row r="4755" spans="1:5" x14ac:dyDescent="0.25">
      <c r="A4755" s="10"/>
      <c r="B4755" s="10"/>
      <c r="C4755" s="87"/>
      <c r="D4755" s="89"/>
      <c r="E4755" s="89"/>
    </row>
    <row r="4756" spans="1:5" x14ac:dyDescent="0.25">
      <c r="A4756" s="10"/>
      <c r="B4756" s="10"/>
      <c r="C4756" s="87"/>
      <c r="D4756" s="89"/>
      <c r="E4756" s="89"/>
    </row>
    <row r="4757" spans="1:5" x14ac:dyDescent="0.25">
      <c r="A4757" s="10"/>
      <c r="B4757" s="10"/>
      <c r="C4757" s="87"/>
      <c r="D4757" s="89"/>
      <c r="E4757" s="89"/>
    </row>
    <row r="4758" spans="1:5" x14ac:dyDescent="0.25">
      <c r="A4758" s="10"/>
      <c r="B4758" s="10"/>
      <c r="C4758" s="87"/>
      <c r="D4758" s="89"/>
      <c r="E4758" s="89"/>
    </row>
    <row r="4759" spans="1:5" x14ac:dyDescent="0.25">
      <c r="A4759" s="10"/>
      <c r="B4759" s="10"/>
      <c r="C4759" s="87"/>
      <c r="D4759" s="89"/>
      <c r="E4759" s="89"/>
    </row>
    <row r="4760" spans="1:5" x14ac:dyDescent="0.25">
      <c r="A4760" s="10"/>
      <c r="B4760" s="10"/>
      <c r="C4760" s="87"/>
      <c r="D4760" s="89"/>
      <c r="E4760" s="89"/>
    </row>
    <row r="4761" spans="1:5" x14ac:dyDescent="0.25">
      <c r="A4761" s="10"/>
      <c r="B4761" s="10"/>
      <c r="C4761" s="87"/>
      <c r="D4761" s="89"/>
      <c r="E4761" s="89"/>
    </row>
    <row r="4762" spans="1:5" x14ac:dyDescent="0.25">
      <c r="A4762" s="10"/>
      <c r="B4762" s="10"/>
      <c r="C4762" s="87"/>
      <c r="D4762" s="89"/>
      <c r="E4762" s="89"/>
    </row>
    <row r="4763" spans="1:5" x14ac:dyDescent="0.25">
      <c r="A4763" s="10"/>
      <c r="B4763" s="10"/>
      <c r="C4763" s="87"/>
      <c r="D4763" s="89"/>
      <c r="E4763" s="89"/>
    </row>
    <row r="4764" spans="1:5" x14ac:dyDescent="0.25">
      <c r="A4764" s="10"/>
      <c r="B4764" s="10"/>
      <c r="C4764" s="87"/>
      <c r="D4764" s="89"/>
      <c r="E4764" s="89"/>
    </row>
    <row r="4765" spans="1:5" x14ac:dyDescent="0.25">
      <c r="A4765" s="10"/>
      <c r="B4765" s="10"/>
      <c r="C4765" s="87"/>
      <c r="D4765" s="89"/>
      <c r="E4765" s="89"/>
    </row>
    <row r="4766" spans="1:5" x14ac:dyDescent="0.25">
      <c r="A4766" s="10"/>
      <c r="B4766" s="10"/>
      <c r="C4766" s="87"/>
      <c r="D4766" s="89"/>
      <c r="E4766" s="89"/>
    </row>
    <row r="4767" spans="1:5" x14ac:dyDescent="0.25">
      <c r="A4767" s="10"/>
      <c r="B4767" s="10"/>
      <c r="C4767" s="87"/>
      <c r="D4767" s="89"/>
      <c r="E4767" s="89"/>
    </row>
    <row r="4768" spans="1:5" x14ac:dyDescent="0.25">
      <c r="A4768" s="10"/>
      <c r="B4768" s="10"/>
      <c r="C4768" s="87"/>
      <c r="D4768" s="89"/>
      <c r="E4768" s="89"/>
    </row>
    <row r="4769" spans="1:5" x14ac:dyDescent="0.25">
      <c r="A4769" s="10"/>
      <c r="B4769" s="10"/>
      <c r="C4769" s="87"/>
      <c r="D4769" s="89"/>
      <c r="E4769" s="89"/>
    </row>
    <row r="4770" spans="1:5" x14ac:dyDescent="0.25">
      <c r="A4770" s="10"/>
      <c r="B4770" s="10"/>
      <c r="C4770" s="87"/>
      <c r="D4770" s="89"/>
      <c r="E4770" s="89"/>
    </row>
    <row r="4771" spans="1:5" x14ac:dyDescent="0.25">
      <c r="A4771" s="10"/>
      <c r="B4771" s="10"/>
      <c r="C4771" s="87"/>
      <c r="D4771" s="89"/>
      <c r="E4771" s="89"/>
    </row>
    <row r="4772" spans="1:5" x14ac:dyDescent="0.25">
      <c r="A4772" s="10"/>
      <c r="B4772" s="10"/>
      <c r="C4772" s="87"/>
      <c r="D4772" s="89"/>
      <c r="E4772" s="89"/>
    </row>
    <row r="4773" spans="1:5" x14ac:dyDescent="0.25">
      <c r="A4773" s="10"/>
      <c r="B4773" s="10"/>
      <c r="C4773" s="87"/>
      <c r="D4773" s="89"/>
      <c r="E4773" s="89"/>
    </row>
    <row r="4774" spans="1:5" x14ac:dyDescent="0.25">
      <c r="A4774" s="10"/>
      <c r="B4774" s="10"/>
      <c r="C4774" s="87"/>
      <c r="D4774" s="89"/>
      <c r="E4774" s="89"/>
    </row>
    <row r="4775" spans="1:5" x14ac:dyDescent="0.25">
      <c r="A4775" s="10"/>
      <c r="B4775" s="10"/>
      <c r="C4775" s="87"/>
      <c r="D4775" s="89"/>
      <c r="E4775" s="89"/>
    </row>
    <row r="4776" spans="1:5" x14ac:dyDescent="0.25">
      <c r="A4776" s="10"/>
      <c r="B4776" s="10"/>
      <c r="C4776" s="87"/>
      <c r="D4776" s="89"/>
      <c r="E4776" s="89"/>
    </row>
    <row r="4777" spans="1:5" x14ac:dyDescent="0.25">
      <c r="A4777" s="10"/>
      <c r="B4777" s="10"/>
      <c r="C4777" s="87"/>
      <c r="D4777" s="89"/>
      <c r="E4777" s="89"/>
    </row>
    <row r="4778" spans="1:5" x14ac:dyDescent="0.25">
      <c r="A4778" s="10"/>
      <c r="B4778" s="10"/>
      <c r="C4778" s="87"/>
      <c r="D4778" s="89"/>
      <c r="E4778" s="89"/>
    </row>
    <row r="4779" spans="1:5" x14ac:dyDescent="0.25">
      <c r="A4779" s="10"/>
      <c r="B4779" s="10"/>
      <c r="C4779" s="87"/>
      <c r="D4779" s="89"/>
      <c r="E4779" s="89"/>
    </row>
    <row r="4780" spans="1:5" x14ac:dyDescent="0.25">
      <c r="A4780" s="10"/>
      <c r="B4780" s="10"/>
      <c r="C4780" s="87"/>
      <c r="D4780" s="89"/>
      <c r="E4780" s="89"/>
    </row>
    <row r="4781" spans="1:5" x14ac:dyDescent="0.25">
      <c r="A4781" s="10"/>
      <c r="B4781" s="10"/>
      <c r="C4781" s="87"/>
      <c r="D4781" s="89"/>
      <c r="E4781" s="89"/>
    </row>
    <row r="4782" spans="1:5" x14ac:dyDescent="0.25">
      <c r="A4782" s="10"/>
      <c r="B4782" s="10"/>
      <c r="C4782" s="87"/>
      <c r="D4782" s="89"/>
      <c r="E4782" s="89"/>
    </row>
    <row r="4783" spans="1:5" x14ac:dyDescent="0.25">
      <c r="A4783" s="10"/>
      <c r="B4783" s="10"/>
      <c r="C4783" s="87"/>
      <c r="D4783" s="89"/>
      <c r="E4783" s="89"/>
    </row>
    <row r="4784" spans="1:5" x14ac:dyDescent="0.25">
      <c r="A4784" s="10"/>
      <c r="B4784" s="10"/>
      <c r="C4784" s="87"/>
      <c r="D4784" s="89"/>
      <c r="E4784" s="89"/>
    </row>
    <row r="4785" spans="1:5" x14ac:dyDescent="0.25">
      <c r="A4785" s="10"/>
      <c r="B4785" s="10"/>
      <c r="C4785" s="87"/>
      <c r="D4785" s="89"/>
      <c r="E4785" s="89"/>
    </row>
    <row r="4786" spans="1:5" x14ac:dyDescent="0.25">
      <c r="A4786" s="10"/>
      <c r="B4786" s="10"/>
      <c r="C4786" s="87"/>
      <c r="D4786" s="89"/>
      <c r="E4786" s="89"/>
    </row>
    <row r="4787" spans="1:5" x14ac:dyDescent="0.25">
      <c r="A4787" s="10"/>
      <c r="B4787" s="10"/>
      <c r="C4787" s="87"/>
      <c r="D4787" s="89"/>
      <c r="E4787" s="89"/>
    </row>
    <row r="4788" spans="1:5" x14ac:dyDescent="0.25">
      <c r="A4788" s="10"/>
      <c r="B4788" s="10"/>
      <c r="C4788" s="87"/>
      <c r="D4788" s="89"/>
      <c r="E4788" s="89"/>
    </row>
    <row r="4789" spans="1:5" x14ac:dyDescent="0.25">
      <c r="A4789" s="10"/>
      <c r="B4789" s="10"/>
      <c r="C4789" s="87"/>
      <c r="D4789" s="89"/>
      <c r="E4789" s="89"/>
    </row>
    <row r="4790" spans="1:5" x14ac:dyDescent="0.25">
      <c r="A4790" s="10"/>
      <c r="B4790" s="10"/>
      <c r="C4790" s="87"/>
      <c r="D4790" s="89"/>
      <c r="E4790" s="89"/>
    </row>
    <row r="4791" spans="1:5" x14ac:dyDescent="0.25">
      <c r="A4791" s="10"/>
      <c r="B4791" s="10"/>
      <c r="C4791" s="87"/>
      <c r="D4791" s="89"/>
      <c r="E4791" s="89"/>
    </row>
    <row r="4792" spans="1:5" x14ac:dyDescent="0.25">
      <c r="A4792" s="10"/>
      <c r="B4792" s="10"/>
      <c r="C4792" s="87"/>
      <c r="D4792" s="89"/>
      <c r="E4792" s="89"/>
    </row>
    <row r="4793" spans="1:5" x14ac:dyDescent="0.25">
      <c r="A4793" s="10"/>
      <c r="B4793" s="10"/>
      <c r="C4793" s="87"/>
      <c r="D4793" s="89"/>
      <c r="E4793" s="89"/>
    </row>
    <row r="4794" spans="1:5" x14ac:dyDescent="0.25">
      <c r="A4794" s="10"/>
      <c r="B4794" s="10"/>
      <c r="C4794" s="87"/>
      <c r="D4794" s="89"/>
      <c r="E4794" s="89"/>
    </row>
    <row r="4795" spans="1:5" x14ac:dyDescent="0.25">
      <c r="A4795" s="10"/>
      <c r="B4795" s="10"/>
      <c r="C4795" s="87"/>
      <c r="D4795" s="89"/>
      <c r="E4795" s="89"/>
    </row>
    <row r="4796" spans="1:5" x14ac:dyDescent="0.25">
      <c r="A4796" s="10"/>
      <c r="B4796" s="10"/>
      <c r="C4796" s="87"/>
      <c r="D4796" s="89"/>
      <c r="E4796" s="89"/>
    </row>
    <row r="4797" spans="1:5" x14ac:dyDescent="0.25">
      <c r="A4797" s="10"/>
      <c r="B4797" s="10"/>
      <c r="C4797" s="87"/>
      <c r="D4797" s="89"/>
      <c r="E4797" s="89"/>
    </row>
    <row r="4798" spans="1:5" x14ac:dyDescent="0.25">
      <c r="A4798" s="10"/>
      <c r="B4798" s="10"/>
      <c r="C4798" s="87"/>
      <c r="D4798" s="89"/>
      <c r="E4798" s="89"/>
    </row>
    <row r="4799" spans="1:5" x14ac:dyDescent="0.25">
      <c r="A4799" s="10"/>
      <c r="B4799" s="10"/>
      <c r="C4799" s="87"/>
      <c r="D4799" s="89"/>
      <c r="E4799" s="89"/>
    </row>
    <row r="4800" spans="1:5" x14ac:dyDescent="0.25">
      <c r="A4800" s="10"/>
      <c r="B4800" s="10"/>
      <c r="C4800" s="87"/>
      <c r="D4800" s="89"/>
      <c r="E4800" s="89"/>
    </row>
    <row r="4801" spans="1:5" x14ac:dyDescent="0.25">
      <c r="A4801" s="10"/>
      <c r="B4801" s="10"/>
      <c r="C4801" s="87"/>
      <c r="D4801" s="89"/>
      <c r="E4801" s="89"/>
    </row>
    <row r="4802" spans="1:5" x14ac:dyDescent="0.25">
      <c r="A4802" s="10"/>
      <c r="B4802" s="10"/>
      <c r="C4802" s="87"/>
      <c r="D4802" s="89"/>
      <c r="E4802" s="89"/>
    </row>
    <row r="4803" spans="1:5" x14ac:dyDescent="0.25">
      <c r="A4803" s="10"/>
      <c r="B4803" s="10"/>
      <c r="C4803" s="87"/>
      <c r="D4803" s="89"/>
      <c r="E4803" s="89"/>
    </row>
    <row r="4804" spans="1:5" x14ac:dyDescent="0.25">
      <c r="A4804" s="10"/>
      <c r="B4804" s="10"/>
      <c r="C4804" s="87"/>
      <c r="D4804" s="89"/>
      <c r="E4804" s="89"/>
    </row>
    <row r="4805" spans="1:5" x14ac:dyDescent="0.25">
      <c r="A4805" s="10"/>
      <c r="B4805" s="10"/>
      <c r="C4805" s="87"/>
      <c r="D4805" s="89"/>
      <c r="E4805" s="89"/>
    </row>
    <row r="4806" spans="1:5" x14ac:dyDescent="0.25">
      <c r="A4806" s="10"/>
      <c r="B4806" s="10"/>
      <c r="C4806" s="87"/>
      <c r="D4806" s="89"/>
      <c r="E4806" s="89"/>
    </row>
    <row r="4807" spans="1:5" x14ac:dyDescent="0.25">
      <c r="A4807" s="10"/>
      <c r="B4807" s="10"/>
      <c r="C4807" s="87"/>
      <c r="D4807" s="89"/>
      <c r="E4807" s="89"/>
    </row>
    <row r="4808" spans="1:5" x14ac:dyDescent="0.25">
      <c r="A4808" s="10"/>
      <c r="B4808" s="10"/>
      <c r="C4808" s="87"/>
      <c r="D4808" s="89"/>
      <c r="E4808" s="89"/>
    </row>
    <row r="4809" spans="1:5" x14ac:dyDescent="0.25">
      <c r="A4809" s="10"/>
      <c r="B4809" s="10"/>
      <c r="C4809" s="87"/>
      <c r="D4809" s="89"/>
      <c r="E4809" s="89"/>
    </row>
    <row r="4810" spans="1:5" x14ac:dyDescent="0.25">
      <c r="A4810" s="10"/>
      <c r="B4810" s="10"/>
      <c r="C4810" s="87"/>
      <c r="D4810" s="89"/>
      <c r="E4810" s="89"/>
    </row>
    <row r="4811" spans="1:5" x14ac:dyDescent="0.25">
      <c r="A4811" s="10"/>
      <c r="B4811" s="10"/>
      <c r="C4811" s="87"/>
      <c r="D4811" s="89"/>
      <c r="E4811" s="89"/>
    </row>
    <row r="4812" spans="1:5" x14ac:dyDescent="0.25">
      <c r="A4812" s="10"/>
      <c r="B4812" s="10"/>
      <c r="C4812" s="87"/>
      <c r="D4812" s="89"/>
      <c r="E4812" s="89"/>
    </row>
    <row r="4813" spans="1:5" x14ac:dyDescent="0.25">
      <c r="A4813" s="10"/>
      <c r="B4813" s="10"/>
      <c r="C4813" s="87"/>
      <c r="D4813" s="89"/>
      <c r="E4813" s="89"/>
    </row>
    <row r="4814" spans="1:5" x14ac:dyDescent="0.25">
      <c r="A4814" s="10"/>
      <c r="B4814" s="10"/>
      <c r="C4814" s="87"/>
      <c r="D4814" s="89"/>
      <c r="E4814" s="89"/>
    </row>
    <row r="4815" spans="1:5" x14ac:dyDescent="0.25">
      <c r="A4815" s="10"/>
      <c r="B4815" s="10"/>
      <c r="C4815" s="87"/>
      <c r="D4815" s="89"/>
      <c r="E4815" s="89"/>
    </row>
    <row r="4816" spans="1:5" x14ac:dyDescent="0.25">
      <c r="A4816" s="10"/>
      <c r="B4816" s="10"/>
      <c r="C4816" s="87"/>
      <c r="D4816" s="89"/>
      <c r="E4816" s="89"/>
    </row>
    <row r="4817" spans="1:5" x14ac:dyDescent="0.25">
      <c r="A4817" s="10"/>
      <c r="B4817" s="10"/>
      <c r="C4817" s="87"/>
      <c r="D4817" s="89"/>
      <c r="E4817" s="89"/>
    </row>
    <row r="4818" spans="1:5" x14ac:dyDescent="0.25">
      <c r="A4818" s="10"/>
      <c r="B4818" s="10"/>
      <c r="C4818" s="87"/>
      <c r="D4818" s="89"/>
      <c r="E4818" s="89"/>
    </row>
    <row r="4819" spans="1:5" x14ac:dyDescent="0.25">
      <c r="A4819" s="10"/>
      <c r="B4819" s="10"/>
      <c r="C4819" s="87"/>
      <c r="D4819" s="89"/>
      <c r="E4819" s="89"/>
    </row>
    <row r="4820" spans="1:5" x14ac:dyDescent="0.25">
      <c r="A4820" s="10"/>
      <c r="B4820" s="10"/>
      <c r="C4820" s="87"/>
      <c r="D4820" s="89"/>
      <c r="E4820" s="89"/>
    </row>
    <row r="4821" spans="1:5" x14ac:dyDescent="0.25">
      <c r="A4821" s="10"/>
      <c r="B4821" s="10"/>
      <c r="C4821" s="87"/>
      <c r="D4821" s="89"/>
      <c r="E4821" s="89"/>
    </row>
    <row r="4822" spans="1:5" x14ac:dyDescent="0.25">
      <c r="A4822" s="10"/>
      <c r="B4822" s="10"/>
      <c r="C4822" s="87"/>
      <c r="D4822" s="89"/>
      <c r="E4822" s="89"/>
    </row>
    <row r="4823" spans="1:5" x14ac:dyDescent="0.25">
      <c r="A4823" s="10"/>
      <c r="B4823" s="10"/>
      <c r="C4823" s="87"/>
      <c r="D4823" s="89"/>
      <c r="E4823" s="89"/>
    </row>
    <row r="4824" spans="1:5" x14ac:dyDescent="0.25">
      <c r="A4824" s="10"/>
      <c r="B4824" s="10"/>
      <c r="C4824" s="87"/>
      <c r="D4824" s="89"/>
      <c r="E4824" s="89"/>
    </row>
    <row r="4825" spans="1:5" x14ac:dyDescent="0.25">
      <c r="A4825" s="10"/>
      <c r="B4825" s="10"/>
      <c r="C4825" s="87"/>
      <c r="D4825" s="89"/>
      <c r="E4825" s="89"/>
    </row>
    <row r="4826" spans="1:5" x14ac:dyDescent="0.25">
      <c r="A4826" s="10"/>
      <c r="B4826" s="10"/>
      <c r="C4826" s="87"/>
      <c r="D4826" s="89"/>
      <c r="E4826" s="89"/>
    </row>
    <row r="4827" spans="1:5" x14ac:dyDescent="0.25">
      <c r="A4827" s="10"/>
      <c r="B4827" s="10"/>
      <c r="C4827" s="87"/>
      <c r="D4827" s="89"/>
      <c r="E4827" s="89"/>
    </row>
    <row r="4828" spans="1:5" x14ac:dyDescent="0.25">
      <c r="A4828" s="10"/>
      <c r="B4828" s="10"/>
      <c r="C4828" s="87"/>
      <c r="D4828" s="89"/>
      <c r="E4828" s="89"/>
    </row>
    <row r="4829" spans="1:5" x14ac:dyDescent="0.25">
      <c r="A4829" s="10"/>
      <c r="B4829" s="10"/>
      <c r="C4829" s="87"/>
      <c r="D4829" s="89"/>
      <c r="E4829" s="89"/>
    </row>
    <row r="4830" spans="1:5" x14ac:dyDescent="0.25">
      <c r="A4830" s="10"/>
      <c r="B4830" s="10"/>
      <c r="C4830" s="87"/>
      <c r="D4830" s="89"/>
      <c r="E4830" s="89"/>
    </row>
    <row r="4831" spans="1:5" x14ac:dyDescent="0.25">
      <c r="A4831" s="10"/>
      <c r="B4831" s="10"/>
      <c r="C4831" s="87"/>
      <c r="D4831" s="89"/>
      <c r="E4831" s="89"/>
    </row>
    <row r="4832" spans="1:5" x14ac:dyDescent="0.25">
      <c r="A4832" s="10"/>
      <c r="B4832" s="10"/>
      <c r="C4832" s="87"/>
      <c r="D4832" s="89"/>
      <c r="E4832" s="89"/>
    </row>
    <row r="4833" spans="1:5" x14ac:dyDescent="0.25">
      <c r="A4833" s="10"/>
      <c r="B4833" s="10"/>
      <c r="C4833" s="87"/>
      <c r="D4833" s="89"/>
      <c r="E4833" s="89"/>
    </row>
    <row r="4834" spans="1:5" x14ac:dyDescent="0.25">
      <c r="A4834" s="10"/>
      <c r="B4834" s="10"/>
      <c r="C4834" s="87"/>
      <c r="D4834" s="89"/>
      <c r="E4834" s="89"/>
    </row>
    <row r="4835" spans="1:5" x14ac:dyDescent="0.25">
      <c r="A4835" s="10"/>
      <c r="B4835" s="10"/>
      <c r="C4835" s="87"/>
      <c r="D4835" s="89"/>
      <c r="E4835" s="89"/>
    </row>
    <row r="4836" spans="1:5" x14ac:dyDescent="0.25">
      <c r="A4836" s="10"/>
      <c r="B4836" s="10"/>
      <c r="C4836" s="87"/>
      <c r="D4836" s="89"/>
      <c r="E4836" s="89"/>
    </row>
    <row r="4837" spans="1:5" x14ac:dyDescent="0.25">
      <c r="A4837" s="10"/>
      <c r="B4837" s="10"/>
      <c r="C4837" s="87"/>
      <c r="D4837" s="89"/>
      <c r="E4837" s="89"/>
    </row>
    <row r="4838" spans="1:5" x14ac:dyDescent="0.25">
      <c r="A4838" s="10"/>
      <c r="B4838" s="10"/>
      <c r="C4838" s="87"/>
      <c r="D4838" s="89"/>
      <c r="E4838" s="89"/>
    </row>
    <row r="4839" spans="1:5" x14ac:dyDescent="0.25">
      <c r="A4839" s="10"/>
      <c r="B4839" s="10"/>
      <c r="C4839" s="87"/>
      <c r="D4839" s="89"/>
      <c r="E4839" s="89"/>
    </row>
    <row r="4840" spans="1:5" x14ac:dyDescent="0.25">
      <c r="A4840" s="10"/>
      <c r="B4840" s="10"/>
      <c r="C4840" s="87"/>
      <c r="D4840" s="89"/>
      <c r="E4840" s="89"/>
    </row>
    <row r="4841" spans="1:5" x14ac:dyDescent="0.25">
      <c r="A4841" s="10"/>
      <c r="B4841" s="10"/>
      <c r="C4841" s="87"/>
      <c r="D4841" s="89"/>
      <c r="E4841" s="89"/>
    </row>
    <row r="4842" spans="1:5" x14ac:dyDescent="0.25">
      <c r="A4842" s="10"/>
      <c r="B4842" s="10"/>
      <c r="C4842" s="87"/>
      <c r="D4842" s="89"/>
      <c r="E4842" s="89"/>
    </row>
    <row r="4843" spans="1:5" x14ac:dyDescent="0.25">
      <c r="A4843" s="10"/>
      <c r="B4843" s="10"/>
      <c r="C4843" s="87"/>
      <c r="D4843" s="89"/>
      <c r="E4843" s="89"/>
    </row>
    <row r="4844" spans="1:5" x14ac:dyDescent="0.25">
      <c r="A4844" s="10"/>
      <c r="B4844" s="10"/>
      <c r="C4844" s="87"/>
      <c r="D4844" s="89"/>
      <c r="E4844" s="89"/>
    </row>
    <row r="4845" spans="1:5" x14ac:dyDescent="0.25">
      <c r="A4845" s="10"/>
      <c r="B4845" s="10"/>
      <c r="C4845" s="87"/>
      <c r="D4845" s="89"/>
      <c r="E4845" s="89"/>
    </row>
    <row r="4846" spans="1:5" x14ac:dyDescent="0.25">
      <c r="A4846" s="10"/>
      <c r="B4846" s="10"/>
      <c r="C4846" s="87"/>
      <c r="D4846" s="89"/>
      <c r="E4846" s="89"/>
    </row>
    <row r="4847" spans="1:5" x14ac:dyDescent="0.25">
      <c r="A4847" s="10"/>
      <c r="B4847" s="10"/>
      <c r="C4847" s="87"/>
      <c r="D4847" s="89"/>
      <c r="E4847" s="89"/>
    </row>
    <row r="4848" spans="1:5" x14ac:dyDescent="0.25">
      <c r="A4848" s="10"/>
      <c r="B4848" s="10"/>
      <c r="C4848" s="87"/>
      <c r="D4848" s="89"/>
      <c r="E4848" s="89"/>
    </row>
    <row r="4849" spans="1:5" x14ac:dyDescent="0.25">
      <c r="A4849" s="10"/>
      <c r="B4849" s="10"/>
      <c r="C4849" s="87"/>
      <c r="D4849" s="89"/>
      <c r="E4849" s="89"/>
    </row>
    <row r="4850" spans="1:5" x14ac:dyDescent="0.25">
      <c r="A4850" s="10"/>
      <c r="B4850" s="10"/>
      <c r="C4850" s="87"/>
      <c r="D4850" s="89"/>
      <c r="E4850" s="89"/>
    </row>
    <row r="4851" spans="1:5" x14ac:dyDescent="0.25">
      <c r="A4851" s="10"/>
      <c r="B4851" s="10"/>
      <c r="C4851" s="87"/>
      <c r="D4851" s="89"/>
      <c r="E4851" s="89"/>
    </row>
    <row r="4852" spans="1:5" x14ac:dyDescent="0.25">
      <c r="A4852" s="10"/>
      <c r="B4852" s="10"/>
      <c r="C4852" s="87"/>
      <c r="D4852" s="89"/>
      <c r="E4852" s="89"/>
    </row>
    <row r="4853" spans="1:5" x14ac:dyDescent="0.25">
      <c r="A4853" s="10"/>
      <c r="B4853" s="10"/>
      <c r="C4853" s="87"/>
      <c r="D4853" s="89"/>
      <c r="E4853" s="89"/>
    </row>
    <row r="4854" spans="1:5" x14ac:dyDescent="0.25">
      <c r="A4854" s="10"/>
      <c r="B4854" s="10"/>
      <c r="C4854" s="87"/>
      <c r="D4854" s="89"/>
      <c r="E4854" s="89"/>
    </row>
    <row r="4855" spans="1:5" x14ac:dyDescent="0.25">
      <c r="A4855" s="10"/>
      <c r="B4855" s="10"/>
      <c r="C4855" s="87"/>
      <c r="D4855" s="89"/>
      <c r="E4855" s="89"/>
    </row>
    <row r="4856" spans="1:5" x14ac:dyDescent="0.25">
      <c r="A4856" s="10"/>
      <c r="B4856" s="10"/>
      <c r="C4856" s="87"/>
      <c r="D4856" s="89"/>
      <c r="E4856" s="89"/>
    </row>
    <row r="4857" spans="1:5" x14ac:dyDescent="0.25">
      <c r="A4857" s="10"/>
      <c r="B4857" s="10"/>
      <c r="C4857" s="87"/>
      <c r="D4857" s="89"/>
      <c r="E4857" s="89"/>
    </row>
    <row r="4858" spans="1:5" x14ac:dyDescent="0.25">
      <c r="A4858" s="10"/>
      <c r="B4858" s="10"/>
      <c r="C4858" s="87"/>
      <c r="D4858" s="89"/>
      <c r="E4858" s="89"/>
    </row>
    <row r="4859" spans="1:5" x14ac:dyDescent="0.25">
      <c r="A4859" s="10"/>
      <c r="B4859" s="10"/>
      <c r="C4859" s="87"/>
      <c r="D4859" s="89"/>
      <c r="E4859" s="89"/>
    </row>
    <row r="4860" spans="1:5" x14ac:dyDescent="0.25">
      <c r="A4860" s="10"/>
      <c r="B4860" s="10"/>
      <c r="C4860" s="87"/>
      <c r="D4860" s="89"/>
      <c r="E4860" s="89"/>
    </row>
    <row r="4861" spans="1:5" x14ac:dyDescent="0.25">
      <c r="A4861" s="10"/>
      <c r="B4861" s="10"/>
      <c r="C4861" s="87"/>
      <c r="D4861" s="89"/>
      <c r="E4861" s="89"/>
    </row>
    <row r="4862" spans="1:5" x14ac:dyDescent="0.25">
      <c r="A4862" s="10"/>
      <c r="B4862" s="10"/>
      <c r="C4862" s="87"/>
      <c r="D4862" s="89"/>
      <c r="E4862" s="89"/>
    </row>
    <row r="4863" spans="1:5" x14ac:dyDescent="0.25">
      <c r="A4863" s="10"/>
      <c r="B4863" s="10"/>
      <c r="C4863" s="87"/>
      <c r="D4863" s="89"/>
      <c r="E4863" s="89"/>
    </row>
    <row r="4864" spans="1:5" x14ac:dyDescent="0.25">
      <c r="A4864" s="10"/>
      <c r="B4864" s="10"/>
      <c r="C4864" s="87"/>
      <c r="D4864" s="89"/>
      <c r="E4864" s="89"/>
    </row>
    <row r="4865" spans="1:5" x14ac:dyDescent="0.25">
      <c r="A4865" s="10"/>
      <c r="B4865" s="10"/>
      <c r="C4865" s="87"/>
      <c r="D4865" s="89"/>
      <c r="E4865" s="89"/>
    </row>
    <row r="4866" spans="1:5" x14ac:dyDescent="0.25">
      <c r="A4866" s="10"/>
      <c r="B4866" s="10"/>
      <c r="C4866" s="87"/>
      <c r="D4866" s="89"/>
      <c r="E4866" s="89"/>
    </row>
    <row r="4867" spans="1:5" x14ac:dyDescent="0.25">
      <c r="A4867" s="10"/>
      <c r="B4867" s="10"/>
      <c r="C4867" s="87"/>
      <c r="D4867" s="89"/>
      <c r="E4867" s="89"/>
    </row>
    <row r="4868" spans="1:5" x14ac:dyDescent="0.25">
      <c r="A4868" s="10"/>
      <c r="B4868" s="10"/>
      <c r="C4868" s="87"/>
      <c r="D4868" s="89"/>
      <c r="E4868" s="89"/>
    </row>
    <row r="4869" spans="1:5" x14ac:dyDescent="0.25">
      <c r="A4869" s="10"/>
      <c r="B4869" s="10"/>
      <c r="C4869" s="87"/>
      <c r="D4869" s="89"/>
      <c r="E4869" s="89"/>
    </row>
    <row r="4870" spans="1:5" x14ac:dyDescent="0.25">
      <c r="A4870" s="10"/>
      <c r="B4870" s="10"/>
      <c r="C4870" s="87"/>
      <c r="D4870" s="89"/>
      <c r="E4870" s="89"/>
    </row>
    <row r="4871" spans="1:5" x14ac:dyDescent="0.25">
      <c r="A4871" s="10"/>
      <c r="B4871" s="10"/>
      <c r="C4871" s="87"/>
      <c r="D4871" s="89"/>
      <c r="E4871" s="89"/>
    </row>
    <row r="4872" spans="1:5" x14ac:dyDescent="0.25">
      <c r="A4872" s="10"/>
      <c r="B4872" s="10"/>
      <c r="C4872" s="87"/>
      <c r="D4872" s="89"/>
      <c r="E4872" s="89"/>
    </row>
    <row r="4873" spans="1:5" x14ac:dyDescent="0.25">
      <c r="A4873" s="10"/>
      <c r="B4873" s="10"/>
      <c r="C4873" s="87"/>
      <c r="D4873" s="89"/>
      <c r="E4873" s="89"/>
    </row>
    <row r="4874" spans="1:5" x14ac:dyDescent="0.25">
      <c r="A4874" s="10"/>
      <c r="B4874" s="10"/>
      <c r="C4874" s="87"/>
      <c r="D4874" s="89"/>
      <c r="E4874" s="89"/>
    </row>
    <row r="4875" spans="1:5" x14ac:dyDescent="0.25">
      <c r="A4875" s="10"/>
      <c r="B4875" s="10"/>
      <c r="C4875" s="87"/>
      <c r="D4875" s="89"/>
      <c r="E4875" s="89"/>
    </row>
    <row r="4876" spans="1:5" x14ac:dyDescent="0.25">
      <c r="A4876" s="10"/>
      <c r="B4876" s="10"/>
      <c r="C4876" s="87"/>
      <c r="D4876" s="89"/>
      <c r="E4876" s="89"/>
    </row>
    <row r="4877" spans="1:5" x14ac:dyDescent="0.25">
      <c r="A4877" s="10"/>
      <c r="B4877" s="10"/>
      <c r="C4877" s="87"/>
      <c r="D4877" s="89"/>
      <c r="E4877" s="89"/>
    </row>
    <row r="4878" spans="1:5" x14ac:dyDescent="0.25">
      <c r="A4878" s="10"/>
      <c r="B4878" s="10"/>
      <c r="C4878" s="87"/>
      <c r="D4878" s="89"/>
      <c r="E4878" s="89"/>
    </row>
    <row r="4879" spans="1:5" x14ac:dyDescent="0.25">
      <c r="A4879" s="10"/>
      <c r="B4879" s="10"/>
      <c r="C4879" s="87"/>
      <c r="D4879" s="89"/>
      <c r="E4879" s="89"/>
    </row>
    <row r="4880" spans="1:5" x14ac:dyDescent="0.25">
      <c r="A4880" s="10"/>
      <c r="B4880" s="10"/>
      <c r="C4880" s="87"/>
      <c r="D4880" s="89"/>
      <c r="E4880" s="89"/>
    </row>
    <row r="4881" spans="1:5" x14ac:dyDescent="0.25">
      <c r="A4881" s="10"/>
      <c r="B4881" s="10"/>
      <c r="C4881" s="87"/>
      <c r="D4881" s="89"/>
      <c r="E4881" s="89"/>
    </row>
    <row r="4882" spans="1:5" x14ac:dyDescent="0.25">
      <c r="A4882" s="10"/>
      <c r="B4882" s="10"/>
      <c r="C4882" s="87"/>
      <c r="D4882" s="89"/>
      <c r="E4882" s="89"/>
    </row>
    <row r="4883" spans="1:5" x14ac:dyDescent="0.25">
      <c r="A4883" s="10"/>
      <c r="B4883" s="10"/>
      <c r="C4883" s="87"/>
      <c r="D4883" s="89"/>
      <c r="E4883" s="89"/>
    </row>
    <row r="4884" spans="1:5" x14ac:dyDescent="0.25">
      <c r="A4884" s="10"/>
      <c r="B4884" s="10"/>
      <c r="C4884" s="87"/>
      <c r="D4884" s="89"/>
      <c r="E4884" s="89"/>
    </row>
    <row r="4885" spans="1:5" x14ac:dyDescent="0.25">
      <c r="A4885" s="10"/>
      <c r="B4885" s="10"/>
      <c r="C4885" s="87"/>
      <c r="D4885" s="89"/>
      <c r="E4885" s="89"/>
    </row>
    <row r="4886" spans="1:5" x14ac:dyDescent="0.25">
      <c r="A4886" s="10"/>
      <c r="B4886" s="10"/>
      <c r="C4886" s="87"/>
      <c r="D4886" s="89"/>
      <c r="E4886" s="89"/>
    </row>
    <row r="4887" spans="1:5" x14ac:dyDescent="0.25">
      <c r="A4887" s="10"/>
      <c r="B4887" s="10"/>
      <c r="C4887" s="87"/>
      <c r="D4887" s="89"/>
      <c r="E4887" s="89"/>
    </row>
    <row r="4888" spans="1:5" x14ac:dyDescent="0.25">
      <c r="A4888" s="10"/>
      <c r="B4888" s="10"/>
      <c r="C4888" s="87"/>
      <c r="D4888" s="89"/>
      <c r="E4888" s="89"/>
    </row>
    <row r="4889" spans="1:5" x14ac:dyDescent="0.25">
      <c r="A4889" s="10"/>
      <c r="B4889" s="10"/>
      <c r="C4889" s="87"/>
      <c r="D4889" s="89"/>
      <c r="E4889" s="89"/>
    </row>
    <row r="4890" spans="1:5" x14ac:dyDescent="0.25">
      <c r="A4890" s="10"/>
      <c r="B4890" s="10"/>
      <c r="C4890" s="87"/>
      <c r="D4890" s="89"/>
      <c r="E4890" s="89"/>
    </row>
    <row r="4891" spans="1:5" x14ac:dyDescent="0.25">
      <c r="A4891" s="10"/>
      <c r="B4891" s="10"/>
      <c r="C4891" s="87"/>
      <c r="D4891" s="89"/>
      <c r="E4891" s="89"/>
    </row>
    <row r="4892" spans="1:5" x14ac:dyDescent="0.25">
      <c r="A4892" s="10"/>
      <c r="B4892" s="10"/>
      <c r="C4892" s="87"/>
      <c r="D4892" s="89"/>
      <c r="E4892" s="89"/>
    </row>
    <row r="4893" spans="1:5" x14ac:dyDescent="0.25">
      <c r="A4893" s="10"/>
      <c r="B4893" s="10"/>
      <c r="C4893" s="87"/>
      <c r="D4893" s="89"/>
      <c r="E4893" s="89"/>
    </row>
    <row r="4894" spans="1:5" x14ac:dyDescent="0.25">
      <c r="A4894" s="10"/>
      <c r="B4894" s="10"/>
      <c r="C4894" s="87"/>
      <c r="D4894" s="89"/>
      <c r="E4894" s="89"/>
    </row>
    <row r="4895" spans="1:5" x14ac:dyDescent="0.25">
      <c r="A4895" s="10"/>
      <c r="B4895" s="10"/>
      <c r="C4895" s="87"/>
      <c r="D4895" s="89"/>
      <c r="E4895" s="89"/>
    </row>
    <row r="4896" spans="1:5" x14ac:dyDescent="0.25">
      <c r="A4896" s="10"/>
      <c r="B4896" s="10"/>
      <c r="C4896" s="87"/>
      <c r="D4896" s="89"/>
      <c r="E4896" s="89"/>
    </row>
    <row r="4897" spans="1:5" x14ac:dyDescent="0.25">
      <c r="A4897" s="10"/>
      <c r="B4897" s="10"/>
      <c r="C4897" s="87"/>
      <c r="D4897" s="89"/>
      <c r="E4897" s="89"/>
    </row>
    <row r="4898" spans="1:5" x14ac:dyDescent="0.25">
      <c r="A4898" s="10"/>
      <c r="B4898" s="10"/>
      <c r="C4898" s="87"/>
      <c r="D4898" s="89"/>
      <c r="E4898" s="89"/>
    </row>
    <row r="4899" spans="1:5" x14ac:dyDescent="0.25">
      <c r="A4899" s="10"/>
      <c r="B4899" s="10"/>
      <c r="C4899" s="87"/>
      <c r="D4899" s="89"/>
      <c r="E4899" s="89"/>
    </row>
    <row r="4900" spans="1:5" x14ac:dyDescent="0.25">
      <c r="A4900" s="10"/>
      <c r="B4900" s="10"/>
      <c r="C4900" s="87"/>
      <c r="D4900" s="89"/>
      <c r="E4900" s="89"/>
    </row>
    <row r="4901" spans="1:5" x14ac:dyDescent="0.25">
      <c r="A4901" s="10"/>
      <c r="B4901" s="10"/>
      <c r="C4901" s="87"/>
      <c r="D4901" s="89"/>
      <c r="E4901" s="89"/>
    </row>
    <row r="4902" spans="1:5" x14ac:dyDescent="0.25">
      <c r="A4902" s="10"/>
      <c r="B4902" s="10"/>
      <c r="C4902" s="87"/>
      <c r="D4902" s="89"/>
      <c r="E4902" s="89"/>
    </row>
    <row r="4903" spans="1:5" x14ac:dyDescent="0.25">
      <c r="A4903" s="10"/>
      <c r="B4903" s="10"/>
      <c r="C4903" s="87"/>
      <c r="D4903" s="89"/>
      <c r="E4903" s="89"/>
    </row>
    <row r="4904" spans="1:5" x14ac:dyDescent="0.25">
      <c r="A4904" s="10"/>
      <c r="B4904" s="10"/>
      <c r="C4904" s="87"/>
      <c r="D4904" s="89"/>
      <c r="E4904" s="89"/>
    </row>
    <row r="4905" spans="1:5" x14ac:dyDescent="0.25">
      <c r="A4905" s="10"/>
      <c r="B4905" s="10"/>
      <c r="C4905" s="87"/>
      <c r="D4905" s="89"/>
      <c r="E4905" s="89"/>
    </row>
    <row r="4906" spans="1:5" x14ac:dyDescent="0.25">
      <c r="A4906" s="10"/>
      <c r="B4906" s="10"/>
      <c r="C4906" s="87"/>
      <c r="D4906" s="89"/>
      <c r="E4906" s="89"/>
    </row>
    <row r="4907" spans="1:5" x14ac:dyDescent="0.25">
      <c r="A4907" s="10"/>
      <c r="B4907" s="10"/>
      <c r="C4907" s="87"/>
      <c r="D4907" s="89"/>
      <c r="E4907" s="89"/>
    </row>
    <row r="4908" spans="1:5" x14ac:dyDescent="0.25">
      <c r="A4908" s="10"/>
      <c r="B4908" s="10"/>
      <c r="C4908" s="87"/>
      <c r="D4908" s="89"/>
      <c r="E4908" s="89"/>
    </row>
    <row r="4909" spans="1:5" x14ac:dyDescent="0.25">
      <c r="A4909" s="10"/>
      <c r="B4909" s="10"/>
      <c r="C4909" s="87"/>
      <c r="D4909" s="89"/>
      <c r="E4909" s="89"/>
    </row>
    <row r="4910" spans="1:5" x14ac:dyDescent="0.25">
      <c r="A4910" s="10"/>
      <c r="B4910" s="10"/>
      <c r="C4910" s="87"/>
      <c r="D4910" s="89"/>
      <c r="E4910" s="89"/>
    </row>
    <row r="4911" spans="1:5" x14ac:dyDescent="0.25">
      <c r="A4911" s="10"/>
      <c r="B4911" s="10"/>
      <c r="C4911" s="87"/>
      <c r="D4911" s="89"/>
      <c r="E4911" s="89"/>
    </row>
    <row r="4912" spans="1:5" x14ac:dyDescent="0.25">
      <c r="A4912" s="10"/>
      <c r="B4912" s="10"/>
      <c r="C4912" s="87"/>
      <c r="D4912" s="89"/>
      <c r="E4912" s="89"/>
    </row>
    <row r="4913" spans="1:5" x14ac:dyDescent="0.25">
      <c r="A4913" s="10"/>
      <c r="B4913" s="10"/>
      <c r="C4913" s="87"/>
      <c r="D4913" s="89"/>
      <c r="E4913" s="89"/>
    </row>
    <row r="4914" spans="1:5" x14ac:dyDescent="0.25">
      <c r="A4914" s="10"/>
      <c r="B4914" s="10"/>
      <c r="C4914" s="87"/>
      <c r="D4914" s="89"/>
      <c r="E4914" s="89"/>
    </row>
    <row r="4915" spans="1:5" x14ac:dyDescent="0.25">
      <c r="A4915" s="10"/>
      <c r="B4915" s="10"/>
      <c r="C4915" s="87"/>
      <c r="D4915" s="89"/>
      <c r="E4915" s="89"/>
    </row>
    <row r="4916" spans="1:5" x14ac:dyDescent="0.25">
      <c r="A4916" s="10"/>
      <c r="B4916" s="10"/>
      <c r="C4916" s="87"/>
      <c r="D4916" s="89"/>
      <c r="E4916" s="89"/>
    </row>
    <row r="4917" spans="1:5" x14ac:dyDescent="0.25">
      <c r="A4917" s="10"/>
      <c r="B4917" s="10"/>
      <c r="C4917" s="87"/>
      <c r="D4917" s="89"/>
      <c r="E4917" s="89"/>
    </row>
    <row r="4918" spans="1:5" x14ac:dyDescent="0.25">
      <c r="A4918" s="10"/>
      <c r="B4918" s="10"/>
      <c r="C4918" s="87"/>
      <c r="D4918" s="89"/>
      <c r="E4918" s="89"/>
    </row>
    <row r="4919" spans="1:5" x14ac:dyDescent="0.25">
      <c r="A4919" s="10"/>
      <c r="B4919" s="10"/>
      <c r="C4919" s="87"/>
      <c r="D4919" s="89"/>
      <c r="E4919" s="89"/>
    </row>
    <row r="4920" spans="1:5" x14ac:dyDescent="0.25">
      <c r="A4920" s="10"/>
      <c r="B4920" s="10"/>
      <c r="C4920" s="87"/>
      <c r="D4920" s="89"/>
      <c r="E4920" s="89"/>
    </row>
    <row r="4921" spans="1:5" x14ac:dyDescent="0.25">
      <c r="A4921" s="10"/>
      <c r="B4921" s="10"/>
      <c r="C4921" s="87"/>
      <c r="D4921" s="89"/>
      <c r="E4921" s="89"/>
    </row>
    <row r="4922" spans="1:5" x14ac:dyDescent="0.25">
      <c r="A4922" s="10"/>
      <c r="B4922" s="10"/>
      <c r="C4922" s="87"/>
      <c r="D4922" s="89"/>
      <c r="E4922" s="89"/>
    </row>
    <row r="4923" spans="1:5" x14ac:dyDescent="0.25">
      <c r="A4923" s="10"/>
      <c r="B4923" s="10"/>
      <c r="C4923" s="87"/>
      <c r="D4923" s="89"/>
      <c r="E4923" s="89"/>
    </row>
    <row r="4924" spans="1:5" x14ac:dyDescent="0.25">
      <c r="A4924" s="10"/>
      <c r="B4924" s="10"/>
      <c r="C4924" s="87"/>
      <c r="D4924" s="89"/>
      <c r="E4924" s="89"/>
    </row>
    <row r="4925" spans="1:5" x14ac:dyDescent="0.25">
      <c r="A4925" s="10"/>
      <c r="B4925" s="10"/>
      <c r="C4925" s="87"/>
      <c r="D4925" s="89"/>
      <c r="E4925" s="89"/>
    </row>
    <row r="4926" spans="1:5" x14ac:dyDescent="0.25">
      <c r="A4926" s="10"/>
      <c r="B4926" s="10"/>
      <c r="C4926" s="87"/>
      <c r="D4926" s="89"/>
      <c r="E4926" s="89"/>
    </row>
    <row r="4927" spans="1:5" x14ac:dyDescent="0.25">
      <c r="A4927" s="10"/>
      <c r="B4927" s="10"/>
      <c r="C4927" s="87"/>
      <c r="D4927" s="89"/>
      <c r="E4927" s="89"/>
    </row>
    <row r="4928" spans="1:5" x14ac:dyDescent="0.25">
      <c r="A4928" s="10"/>
      <c r="B4928" s="10"/>
      <c r="C4928" s="87"/>
      <c r="D4928" s="89"/>
      <c r="E4928" s="89"/>
    </row>
    <row r="4929" spans="1:5" x14ac:dyDescent="0.25">
      <c r="A4929" s="10"/>
      <c r="B4929" s="10"/>
      <c r="C4929" s="87"/>
      <c r="D4929" s="89"/>
      <c r="E4929" s="89"/>
    </row>
    <row r="4930" spans="1:5" x14ac:dyDescent="0.25">
      <c r="A4930" s="10"/>
      <c r="B4930" s="10"/>
      <c r="C4930" s="87"/>
      <c r="D4930" s="89"/>
      <c r="E4930" s="89"/>
    </row>
    <row r="4931" spans="1:5" x14ac:dyDescent="0.25">
      <c r="A4931" s="10"/>
      <c r="B4931" s="10"/>
      <c r="C4931" s="87"/>
      <c r="D4931" s="89"/>
      <c r="E4931" s="89"/>
    </row>
    <row r="4932" spans="1:5" x14ac:dyDescent="0.25">
      <c r="A4932" s="10"/>
      <c r="B4932" s="10"/>
      <c r="C4932" s="87"/>
      <c r="D4932" s="89"/>
      <c r="E4932" s="89"/>
    </row>
    <row r="4933" spans="1:5" x14ac:dyDescent="0.25">
      <c r="A4933" s="10"/>
      <c r="B4933" s="10"/>
      <c r="C4933" s="87"/>
      <c r="D4933" s="89"/>
      <c r="E4933" s="89"/>
    </row>
    <row r="4934" spans="1:5" x14ac:dyDescent="0.25">
      <c r="A4934" s="10"/>
      <c r="B4934" s="10"/>
      <c r="C4934" s="87"/>
      <c r="D4934" s="89"/>
      <c r="E4934" s="89"/>
    </row>
    <row r="4935" spans="1:5" x14ac:dyDescent="0.25">
      <c r="A4935" s="10"/>
      <c r="B4935" s="10"/>
      <c r="C4935" s="87"/>
      <c r="D4935" s="89"/>
      <c r="E4935" s="89"/>
    </row>
    <row r="4936" spans="1:5" x14ac:dyDescent="0.25">
      <c r="A4936" s="10"/>
      <c r="B4936" s="10"/>
      <c r="C4936" s="87"/>
      <c r="D4936" s="89"/>
      <c r="E4936" s="89"/>
    </row>
    <row r="4937" spans="1:5" x14ac:dyDescent="0.25">
      <c r="A4937" s="10"/>
      <c r="B4937" s="10"/>
      <c r="C4937" s="87"/>
      <c r="D4937" s="89"/>
      <c r="E4937" s="89"/>
    </row>
    <row r="4938" spans="1:5" x14ac:dyDescent="0.25">
      <c r="A4938" s="10"/>
      <c r="B4938" s="10"/>
      <c r="C4938" s="87"/>
      <c r="D4938" s="89"/>
      <c r="E4938" s="89"/>
    </row>
    <row r="4939" spans="1:5" x14ac:dyDescent="0.25">
      <c r="A4939" s="10"/>
      <c r="B4939" s="10"/>
      <c r="C4939" s="87"/>
      <c r="D4939" s="89"/>
      <c r="E4939" s="89"/>
    </row>
    <row r="4940" spans="1:5" x14ac:dyDescent="0.25">
      <c r="A4940" s="10"/>
      <c r="B4940" s="10"/>
      <c r="C4940" s="87"/>
      <c r="D4940" s="89"/>
      <c r="E4940" s="89"/>
    </row>
    <row r="4941" spans="1:5" x14ac:dyDescent="0.25">
      <c r="A4941" s="10"/>
      <c r="B4941" s="10"/>
      <c r="C4941" s="87"/>
      <c r="D4941" s="89"/>
      <c r="E4941" s="89"/>
    </row>
    <row r="4942" spans="1:5" x14ac:dyDescent="0.25">
      <c r="A4942" s="10"/>
      <c r="B4942" s="10"/>
      <c r="C4942" s="87"/>
      <c r="D4942" s="89"/>
      <c r="E4942" s="89"/>
    </row>
    <row r="4943" spans="1:5" x14ac:dyDescent="0.25">
      <c r="A4943" s="10"/>
      <c r="B4943" s="10"/>
      <c r="C4943" s="87"/>
      <c r="D4943" s="89"/>
      <c r="E4943" s="89"/>
    </row>
    <row r="4944" spans="1:5" x14ac:dyDescent="0.25">
      <c r="A4944" s="10"/>
      <c r="B4944" s="10"/>
      <c r="C4944" s="87"/>
      <c r="D4944" s="89"/>
      <c r="E4944" s="89"/>
    </row>
    <row r="4945" spans="1:5" x14ac:dyDescent="0.25">
      <c r="A4945" s="10"/>
      <c r="B4945" s="10"/>
      <c r="C4945" s="87"/>
      <c r="D4945" s="89"/>
      <c r="E4945" s="89"/>
    </row>
    <row r="4946" spans="1:5" x14ac:dyDescent="0.25">
      <c r="A4946" s="10"/>
      <c r="B4946" s="10"/>
      <c r="C4946" s="87"/>
      <c r="D4946" s="89"/>
      <c r="E4946" s="89"/>
    </row>
    <row r="4947" spans="1:5" x14ac:dyDescent="0.25">
      <c r="A4947" s="10"/>
      <c r="B4947" s="10"/>
      <c r="C4947" s="87"/>
      <c r="D4947" s="89"/>
      <c r="E4947" s="89"/>
    </row>
    <row r="4948" spans="1:5" x14ac:dyDescent="0.25">
      <c r="A4948" s="10"/>
      <c r="B4948" s="10"/>
      <c r="C4948" s="87"/>
      <c r="D4948" s="89"/>
      <c r="E4948" s="89"/>
    </row>
    <row r="4949" spans="1:5" x14ac:dyDescent="0.25">
      <c r="A4949" s="10"/>
      <c r="B4949" s="10"/>
      <c r="C4949" s="87"/>
      <c r="D4949" s="89"/>
      <c r="E4949" s="89"/>
    </row>
    <row r="4950" spans="1:5" x14ac:dyDescent="0.25">
      <c r="A4950" s="10"/>
      <c r="B4950" s="10"/>
      <c r="C4950" s="87"/>
      <c r="D4950" s="89"/>
      <c r="E4950" s="89"/>
    </row>
    <row r="4951" spans="1:5" x14ac:dyDescent="0.25">
      <c r="A4951" s="10"/>
      <c r="B4951" s="10"/>
      <c r="C4951" s="87"/>
      <c r="D4951" s="89"/>
      <c r="E4951" s="89"/>
    </row>
    <row r="4952" spans="1:5" x14ac:dyDescent="0.25">
      <c r="A4952" s="10"/>
      <c r="B4952" s="10"/>
      <c r="C4952" s="87"/>
      <c r="D4952" s="89"/>
      <c r="E4952" s="89"/>
    </row>
    <row r="4953" spans="1:5" x14ac:dyDescent="0.25">
      <c r="A4953" s="10"/>
      <c r="B4953" s="10"/>
      <c r="C4953" s="87"/>
      <c r="D4953" s="89"/>
      <c r="E4953" s="89"/>
    </row>
    <row r="4954" spans="1:5" x14ac:dyDescent="0.25">
      <c r="A4954" s="10"/>
      <c r="B4954" s="10"/>
      <c r="C4954" s="87"/>
      <c r="D4954" s="89"/>
      <c r="E4954" s="89"/>
    </row>
    <row r="4955" spans="1:5" x14ac:dyDescent="0.25">
      <c r="A4955" s="10"/>
      <c r="B4955" s="10"/>
      <c r="C4955" s="87"/>
      <c r="D4955" s="89"/>
      <c r="E4955" s="89"/>
    </row>
    <row r="4956" spans="1:5" x14ac:dyDescent="0.25">
      <c r="A4956" s="10"/>
      <c r="B4956" s="10"/>
      <c r="C4956" s="87"/>
      <c r="D4956" s="89"/>
      <c r="E4956" s="89"/>
    </row>
    <row r="4957" spans="1:5" x14ac:dyDescent="0.25">
      <c r="A4957" s="10"/>
      <c r="B4957" s="10"/>
      <c r="C4957" s="87"/>
      <c r="D4957" s="89"/>
      <c r="E4957" s="89"/>
    </row>
    <row r="4958" spans="1:5" x14ac:dyDescent="0.25">
      <c r="A4958" s="10"/>
      <c r="B4958" s="10"/>
      <c r="C4958" s="87"/>
      <c r="D4958" s="89"/>
      <c r="E4958" s="89"/>
    </row>
    <row r="4959" spans="1:5" x14ac:dyDescent="0.25">
      <c r="A4959" s="10"/>
      <c r="B4959" s="10"/>
      <c r="C4959" s="87"/>
      <c r="D4959" s="89"/>
      <c r="E4959" s="89"/>
    </row>
    <row r="4960" spans="1:5" x14ac:dyDescent="0.25">
      <c r="A4960" s="10"/>
      <c r="B4960" s="10"/>
      <c r="C4960" s="87"/>
      <c r="D4960" s="89"/>
      <c r="E4960" s="89"/>
    </row>
    <row r="4961" spans="1:5" x14ac:dyDescent="0.25">
      <c r="A4961" s="10"/>
      <c r="B4961" s="10"/>
      <c r="C4961" s="87"/>
      <c r="D4961" s="89"/>
      <c r="E4961" s="89"/>
    </row>
    <row r="4962" spans="1:5" x14ac:dyDescent="0.25">
      <c r="A4962" s="10"/>
      <c r="B4962" s="10"/>
      <c r="C4962" s="87"/>
      <c r="D4962" s="89"/>
      <c r="E4962" s="89"/>
    </row>
    <row r="4963" spans="1:5" x14ac:dyDescent="0.25">
      <c r="A4963" s="10"/>
      <c r="B4963" s="10"/>
      <c r="C4963" s="87"/>
      <c r="D4963" s="89"/>
      <c r="E4963" s="89"/>
    </row>
    <row r="4964" spans="1:5" x14ac:dyDescent="0.25">
      <c r="A4964" s="10"/>
      <c r="B4964" s="10"/>
      <c r="C4964" s="87"/>
      <c r="D4964" s="89"/>
      <c r="E4964" s="89"/>
    </row>
    <row r="4965" spans="1:5" x14ac:dyDescent="0.25">
      <c r="A4965" s="10"/>
      <c r="B4965" s="10"/>
      <c r="C4965" s="87"/>
      <c r="D4965" s="89"/>
      <c r="E4965" s="89"/>
    </row>
    <row r="4966" spans="1:5" x14ac:dyDescent="0.25">
      <c r="A4966" s="10"/>
      <c r="B4966" s="10"/>
      <c r="C4966" s="87"/>
      <c r="D4966" s="89"/>
      <c r="E4966" s="89"/>
    </row>
    <row r="4967" spans="1:5" x14ac:dyDescent="0.25">
      <c r="A4967" s="10"/>
      <c r="B4967" s="10"/>
      <c r="C4967" s="87"/>
      <c r="D4967" s="89"/>
      <c r="E4967" s="89"/>
    </row>
    <row r="4968" spans="1:5" x14ac:dyDescent="0.25">
      <c r="A4968" s="10"/>
      <c r="B4968" s="10"/>
      <c r="C4968" s="87"/>
      <c r="D4968" s="89"/>
      <c r="E4968" s="89"/>
    </row>
    <row r="4969" spans="1:5" x14ac:dyDescent="0.25">
      <c r="A4969" s="10"/>
      <c r="B4969" s="10"/>
      <c r="C4969" s="87"/>
      <c r="D4969" s="89"/>
      <c r="E4969" s="89"/>
    </row>
    <row r="4970" spans="1:5" x14ac:dyDescent="0.25">
      <c r="A4970" s="10"/>
      <c r="B4970" s="10"/>
      <c r="C4970" s="87"/>
      <c r="D4970" s="89"/>
      <c r="E4970" s="89"/>
    </row>
    <row r="4971" spans="1:5" x14ac:dyDescent="0.25">
      <c r="A4971" s="10"/>
      <c r="B4971" s="10"/>
      <c r="C4971" s="87"/>
      <c r="D4971" s="89"/>
      <c r="E4971" s="89"/>
    </row>
    <row r="4972" spans="1:5" x14ac:dyDescent="0.25">
      <c r="A4972" s="10"/>
      <c r="B4972" s="10"/>
      <c r="C4972" s="87"/>
      <c r="D4972" s="89"/>
      <c r="E4972" s="89"/>
    </row>
    <row r="4973" spans="1:5" x14ac:dyDescent="0.25">
      <c r="A4973" s="10"/>
      <c r="B4973" s="10"/>
      <c r="C4973" s="87"/>
      <c r="D4973" s="89"/>
      <c r="E4973" s="89"/>
    </row>
    <row r="4974" spans="1:5" x14ac:dyDescent="0.25">
      <c r="A4974" s="10"/>
      <c r="B4974" s="10"/>
      <c r="C4974" s="87"/>
      <c r="D4974" s="89"/>
      <c r="E4974" s="89"/>
    </row>
    <row r="4975" spans="1:5" x14ac:dyDescent="0.25">
      <c r="A4975" s="10"/>
      <c r="B4975" s="10"/>
      <c r="C4975" s="87"/>
      <c r="D4975" s="89"/>
      <c r="E4975" s="89"/>
    </row>
    <row r="4976" spans="1:5" x14ac:dyDescent="0.25">
      <c r="A4976" s="10"/>
      <c r="B4976" s="10"/>
      <c r="C4976" s="87"/>
      <c r="D4976" s="89"/>
      <c r="E4976" s="89"/>
    </row>
    <row r="4977" spans="1:5" x14ac:dyDescent="0.25">
      <c r="A4977" s="10"/>
      <c r="B4977" s="10"/>
      <c r="C4977" s="87"/>
      <c r="D4977" s="89"/>
      <c r="E4977" s="89"/>
    </row>
    <row r="4978" spans="1:5" x14ac:dyDescent="0.25">
      <c r="A4978" s="10"/>
      <c r="B4978" s="10"/>
      <c r="C4978" s="87"/>
      <c r="D4978" s="89"/>
      <c r="E4978" s="89"/>
    </row>
    <row r="4979" spans="1:5" x14ac:dyDescent="0.25">
      <c r="A4979" s="10"/>
      <c r="B4979" s="10"/>
      <c r="C4979" s="87"/>
      <c r="D4979" s="89"/>
      <c r="E4979" s="89"/>
    </row>
    <row r="4980" spans="1:5" x14ac:dyDescent="0.25">
      <c r="A4980" s="10"/>
      <c r="B4980" s="10"/>
      <c r="C4980" s="87"/>
      <c r="D4980" s="89"/>
      <c r="E4980" s="89"/>
    </row>
    <row r="4981" spans="1:5" x14ac:dyDescent="0.25">
      <c r="A4981" s="10"/>
      <c r="B4981" s="10"/>
      <c r="C4981" s="87"/>
      <c r="D4981" s="89"/>
      <c r="E4981" s="89"/>
    </row>
    <row r="4982" spans="1:5" x14ac:dyDescent="0.25">
      <c r="A4982" s="10"/>
      <c r="B4982" s="10"/>
      <c r="C4982" s="87"/>
      <c r="D4982" s="89"/>
      <c r="E4982" s="89"/>
    </row>
    <row r="4983" spans="1:5" x14ac:dyDescent="0.25">
      <c r="A4983" s="10"/>
      <c r="B4983" s="10"/>
      <c r="C4983" s="87"/>
      <c r="D4983" s="89"/>
      <c r="E4983" s="89"/>
    </row>
    <row r="4984" spans="1:5" x14ac:dyDescent="0.25">
      <c r="A4984" s="10"/>
      <c r="B4984" s="10"/>
      <c r="C4984" s="87"/>
      <c r="D4984" s="89"/>
      <c r="E4984" s="89"/>
    </row>
    <row r="4985" spans="1:5" x14ac:dyDescent="0.25">
      <c r="A4985" s="10"/>
      <c r="B4985" s="10"/>
      <c r="C4985" s="87"/>
      <c r="D4985" s="89"/>
      <c r="E4985" s="89"/>
    </row>
    <row r="4986" spans="1:5" x14ac:dyDescent="0.25">
      <c r="A4986" s="10"/>
      <c r="B4986" s="10"/>
      <c r="C4986" s="87"/>
      <c r="D4986" s="89"/>
      <c r="E4986" s="89"/>
    </row>
    <row r="4987" spans="1:5" x14ac:dyDescent="0.25">
      <c r="A4987" s="10"/>
      <c r="B4987" s="10"/>
      <c r="C4987" s="87"/>
      <c r="D4987" s="89"/>
      <c r="E4987" s="89"/>
    </row>
    <row r="4988" spans="1:5" x14ac:dyDescent="0.25">
      <c r="A4988" s="10"/>
      <c r="B4988" s="10"/>
      <c r="C4988" s="87"/>
      <c r="D4988" s="89"/>
      <c r="E4988" s="89"/>
    </row>
    <row r="4989" spans="1:5" x14ac:dyDescent="0.25">
      <c r="A4989" s="10"/>
      <c r="B4989" s="10"/>
      <c r="C4989" s="87"/>
      <c r="D4989" s="89"/>
      <c r="E4989" s="89"/>
    </row>
    <row r="4990" spans="1:5" x14ac:dyDescent="0.25">
      <c r="A4990" s="10"/>
      <c r="B4990" s="10"/>
      <c r="C4990" s="87"/>
      <c r="D4990" s="89"/>
      <c r="E4990" s="89"/>
    </row>
    <row r="4991" spans="1:5" x14ac:dyDescent="0.25">
      <c r="A4991" s="10"/>
      <c r="B4991" s="10"/>
      <c r="C4991" s="87"/>
      <c r="D4991" s="89"/>
      <c r="E4991" s="89"/>
    </row>
    <row r="4992" spans="1:5" x14ac:dyDescent="0.25">
      <c r="A4992" s="10"/>
      <c r="B4992" s="10"/>
      <c r="C4992" s="87"/>
      <c r="D4992" s="89"/>
      <c r="E4992" s="89"/>
    </row>
    <row r="4993" spans="1:5" x14ac:dyDescent="0.25">
      <c r="A4993" s="10"/>
      <c r="B4993" s="10"/>
      <c r="C4993" s="87"/>
      <c r="D4993" s="89"/>
      <c r="E4993" s="89"/>
    </row>
    <row r="4994" spans="1:5" x14ac:dyDescent="0.25">
      <c r="A4994" s="10"/>
      <c r="B4994" s="10"/>
      <c r="C4994" s="87"/>
      <c r="D4994" s="89"/>
      <c r="E4994" s="89"/>
    </row>
    <row r="4995" spans="1:5" x14ac:dyDescent="0.25">
      <c r="A4995" s="10"/>
      <c r="B4995" s="10"/>
      <c r="C4995" s="87"/>
      <c r="D4995" s="89"/>
      <c r="E4995" s="89"/>
    </row>
    <row r="4996" spans="1:5" x14ac:dyDescent="0.25">
      <c r="A4996" s="10"/>
      <c r="B4996" s="10"/>
      <c r="C4996" s="87"/>
      <c r="D4996" s="89"/>
      <c r="E4996" s="89"/>
    </row>
    <row r="4997" spans="1:5" x14ac:dyDescent="0.25">
      <c r="A4997" s="10"/>
      <c r="B4997" s="10"/>
      <c r="C4997" s="87"/>
      <c r="D4997" s="89"/>
      <c r="E4997" s="89"/>
    </row>
    <row r="4998" spans="1:5" x14ac:dyDescent="0.25">
      <c r="A4998" s="10"/>
      <c r="B4998" s="10"/>
      <c r="C4998" s="87"/>
      <c r="D4998" s="89"/>
      <c r="E4998" s="89"/>
    </row>
    <row r="4999" spans="1:5" x14ac:dyDescent="0.25">
      <c r="A4999" s="10"/>
      <c r="B4999" s="10"/>
      <c r="C4999" s="87"/>
      <c r="D4999" s="89"/>
      <c r="E4999" s="89"/>
    </row>
    <row r="5000" spans="1:5" x14ac:dyDescent="0.25">
      <c r="A5000" s="10"/>
      <c r="B5000" s="10"/>
      <c r="C5000" s="87"/>
      <c r="D5000" s="89"/>
      <c r="E5000" s="89"/>
    </row>
    <row r="5001" spans="1:5" x14ac:dyDescent="0.25">
      <c r="A5001" s="10"/>
      <c r="B5001" s="10"/>
      <c r="C5001" s="87"/>
      <c r="D5001" s="89"/>
      <c r="E5001" s="89"/>
    </row>
    <row r="5002" spans="1:5" x14ac:dyDescent="0.25">
      <c r="A5002" s="10"/>
      <c r="B5002" s="10"/>
      <c r="C5002" s="87"/>
      <c r="D5002" s="89"/>
      <c r="E5002" s="89"/>
    </row>
    <row r="5003" spans="1:5" x14ac:dyDescent="0.25">
      <c r="A5003" s="10"/>
      <c r="B5003" s="10"/>
      <c r="C5003" s="87"/>
      <c r="D5003" s="89"/>
      <c r="E5003" s="89"/>
    </row>
    <row r="5004" spans="1:5" x14ac:dyDescent="0.25">
      <c r="A5004" s="10"/>
      <c r="B5004" s="10"/>
      <c r="C5004" s="87"/>
      <c r="D5004" s="89"/>
      <c r="E5004" s="89"/>
    </row>
    <row r="5005" spans="1:5" x14ac:dyDescent="0.25">
      <c r="A5005" s="10"/>
      <c r="B5005" s="10"/>
      <c r="C5005" s="87"/>
      <c r="D5005" s="89"/>
      <c r="E5005" s="89"/>
    </row>
    <row r="5006" spans="1:5" x14ac:dyDescent="0.25">
      <c r="A5006" s="10"/>
      <c r="B5006" s="10"/>
      <c r="C5006" s="87"/>
      <c r="D5006" s="89"/>
      <c r="E5006" s="89"/>
    </row>
    <row r="5007" spans="1:5" x14ac:dyDescent="0.25">
      <c r="A5007" s="10"/>
      <c r="B5007" s="10"/>
      <c r="C5007" s="87"/>
      <c r="D5007" s="89"/>
      <c r="E5007" s="89"/>
    </row>
    <row r="5008" spans="1:5" x14ac:dyDescent="0.25">
      <c r="A5008" s="10"/>
      <c r="B5008" s="10"/>
      <c r="C5008" s="87"/>
      <c r="D5008" s="89"/>
      <c r="E5008" s="89"/>
    </row>
    <row r="5009" spans="1:5" x14ac:dyDescent="0.25">
      <c r="A5009" s="10"/>
      <c r="B5009" s="10"/>
      <c r="C5009" s="87"/>
      <c r="D5009" s="89"/>
      <c r="E5009" s="89"/>
    </row>
    <row r="5010" spans="1:5" x14ac:dyDescent="0.25">
      <c r="A5010" s="10"/>
      <c r="B5010" s="10"/>
      <c r="C5010" s="87"/>
      <c r="D5010" s="89"/>
      <c r="E5010" s="89"/>
    </row>
    <row r="5011" spans="1:5" x14ac:dyDescent="0.25">
      <c r="A5011" s="10"/>
      <c r="B5011" s="10"/>
      <c r="C5011" s="87"/>
      <c r="D5011" s="89"/>
      <c r="E5011" s="89"/>
    </row>
    <row r="5012" spans="1:5" x14ac:dyDescent="0.25">
      <c r="A5012" s="10"/>
      <c r="B5012" s="10"/>
      <c r="C5012" s="87"/>
      <c r="D5012" s="89"/>
      <c r="E5012" s="89"/>
    </row>
    <row r="5013" spans="1:5" x14ac:dyDescent="0.25">
      <c r="A5013" s="10"/>
      <c r="B5013" s="10"/>
      <c r="C5013" s="87"/>
      <c r="D5013" s="89"/>
      <c r="E5013" s="89"/>
    </row>
    <row r="5014" spans="1:5" x14ac:dyDescent="0.25">
      <c r="A5014" s="10"/>
      <c r="B5014" s="10"/>
      <c r="C5014" s="87"/>
      <c r="D5014" s="89"/>
      <c r="E5014" s="89"/>
    </row>
    <row r="5015" spans="1:5" x14ac:dyDescent="0.25">
      <c r="A5015" s="10"/>
      <c r="B5015" s="10"/>
      <c r="C5015" s="87"/>
      <c r="D5015" s="89"/>
      <c r="E5015" s="89"/>
    </row>
    <row r="5016" spans="1:5" x14ac:dyDescent="0.25">
      <c r="A5016" s="10"/>
      <c r="B5016" s="10"/>
      <c r="C5016" s="87"/>
      <c r="D5016" s="89"/>
      <c r="E5016" s="89"/>
    </row>
    <row r="5017" spans="1:5" x14ac:dyDescent="0.25">
      <c r="A5017" s="10"/>
      <c r="B5017" s="10"/>
      <c r="C5017" s="87"/>
      <c r="D5017" s="89"/>
      <c r="E5017" s="89"/>
    </row>
    <row r="5018" spans="1:5" x14ac:dyDescent="0.25">
      <c r="A5018" s="10"/>
      <c r="B5018" s="10"/>
      <c r="C5018" s="87"/>
      <c r="D5018" s="89"/>
      <c r="E5018" s="89"/>
    </row>
    <row r="5019" spans="1:5" x14ac:dyDescent="0.25">
      <c r="A5019" s="10"/>
      <c r="B5019" s="10"/>
      <c r="C5019" s="87"/>
      <c r="D5019" s="89"/>
      <c r="E5019" s="89"/>
    </row>
    <row r="5020" spans="1:5" x14ac:dyDescent="0.25">
      <c r="A5020" s="10"/>
      <c r="B5020" s="10"/>
      <c r="C5020" s="87"/>
      <c r="D5020" s="89"/>
      <c r="E5020" s="89"/>
    </row>
    <row r="5021" spans="1:5" x14ac:dyDescent="0.25">
      <c r="A5021" s="10"/>
      <c r="B5021" s="10"/>
      <c r="C5021" s="87"/>
      <c r="D5021" s="89"/>
      <c r="E5021" s="89"/>
    </row>
    <row r="5022" spans="1:5" x14ac:dyDescent="0.25">
      <c r="A5022" s="10"/>
      <c r="B5022" s="10"/>
      <c r="C5022" s="87"/>
      <c r="D5022" s="89"/>
      <c r="E5022" s="89"/>
    </row>
    <row r="5023" spans="1:5" x14ac:dyDescent="0.25">
      <c r="A5023" s="10"/>
      <c r="B5023" s="10"/>
      <c r="C5023" s="87"/>
      <c r="D5023" s="89"/>
      <c r="E5023" s="89"/>
    </row>
    <row r="5024" spans="1:5" x14ac:dyDescent="0.25">
      <c r="A5024" s="10"/>
      <c r="B5024" s="10"/>
      <c r="C5024" s="87"/>
      <c r="D5024" s="89"/>
      <c r="E5024" s="89"/>
    </row>
    <row r="5025" spans="1:5" x14ac:dyDescent="0.25">
      <c r="A5025" s="10"/>
      <c r="B5025" s="10"/>
      <c r="C5025" s="87"/>
      <c r="D5025" s="89"/>
      <c r="E5025" s="89"/>
    </row>
    <row r="5026" spans="1:5" x14ac:dyDescent="0.25">
      <c r="A5026" s="10"/>
      <c r="B5026" s="10"/>
      <c r="C5026" s="87"/>
      <c r="D5026" s="89"/>
      <c r="E5026" s="89"/>
    </row>
    <row r="5027" spans="1:5" x14ac:dyDescent="0.25">
      <c r="A5027" s="10"/>
      <c r="B5027" s="10"/>
      <c r="C5027" s="87"/>
      <c r="D5027" s="89"/>
      <c r="E5027" s="89"/>
    </row>
    <row r="5028" spans="1:5" x14ac:dyDescent="0.25">
      <c r="A5028" s="10"/>
      <c r="B5028" s="10"/>
      <c r="C5028" s="87"/>
      <c r="D5028" s="89"/>
      <c r="E5028" s="89"/>
    </row>
    <row r="5029" spans="1:5" x14ac:dyDescent="0.25">
      <c r="A5029" s="10"/>
      <c r="B5029" s="10"/>
      <c r="C5029" s="87"/>
      <c r="D5029" s="89"/>
      <c r="E5029" s="89"/>
    </row>
    <row r="5030" spans="1:5" x14ac:dyDescent="0.25">
      <c r="A5030" s="10"/>
      <c r="B5030" s="10"/>
      <c r="C5030" s="87"/>
      <c r="D5030" s="89"/>
      <c r="E5030" s="89"/>
    </row>
    <row r="5031" spans="1:5" x14ac:dyDescent="0.25">
      <c r="A5031" s="10"/>
      <c r="B5031" s="10"/>
      <c r="C5031" s="87"/>
      <c r="D5031" s="89"/>
      <c r="E5031" s="89"/>
    </row>
    <row r="5032" spans="1:5" x14ac:dyDescent="0.25">
      <c r="A5032" s="10"/>
      <c r="B5032" s="10"/>
      <c r="C5032" s="87"/>
      <c r="D5032" s="89"/>
      <c r="E5032" s="89"/>
    </row>
    <row r="5033" spans="1:5" x14ac:dyDescent="0.25">
      <c r="A5033" s="10"/>
      <c r="B5033" s="10"/>
      <c r="C5033" s="87"/>
      <c r="D5033" s="89"/>
      <c r="E5033" s="89"/>
    </row>
    <row r="5034" spans="1:5" x14ac:dyDescent="0.25">
      <c r="A5034" s="10"/>
      <c r="B5034" s="10"/>
      <c r="C5034" s="87"/>
      <c r="D5034" s="89"/>
      <c r="E5034" s="89"/>
    </row>
    <row r="5035" spans="1:5" x14ac:dyDescent="0.25">
      <c r="A5035" s="10"/>
      <c r="B5035" s="10"/>
      <c r="C5035" s="87"/>
      <c r="D5035" s="89"/>
      <c r="E5035" s="89"/>
    </row>
    <row r="5036" spans="1:5" x14ac:dyDescent="0.25">
      <c r="A5036" s="10"/>
      <c r="B5036" s="10"/>
      <c r="C5036" s="87"/>
      <c r="D5036" s="89"/>
      <c r="E5036" s="89"/>
    </row>
    <row r="5037" spans="1:5" x14ac:dyDescent="0.25">
      <c r="A5037" s="10"/>
      <c r="B5037" s="10"/>
      <c r="C5037" s="87"/>
      <c r="D5037" s="89"/>
      <c r="E5037" s="89"/>
    </row>
    <row r="5038" spans="1:5" x14ac:dyDescent="0.25">
      <c r="A5038" s="10"/>
      <c r="B5038" s="10"/>
      <c r="C5038" s="87"/>
      <c r="D5038" s="89"/>
      <c r="E5038" s="89"/>
    </row>
    <row r="5039" spans="1:5" x14ac:dyDescent="0.25">
      <c r="A5039" s="10"/>
      <c r="B5039" s="10"/>
      <c r="C5039" s="87"/>
      <c r="D5039" s="89"/>
      <c r="E5039" s="89"/>
    </row>
    <row r="5040" spans="1:5" x14ac:dyDescent="0.25">
      <c r="A5040" s="10"/>
      <c r="B5040" s="10"/>
      <c r="C5040" s="87"/>
      <c r="D5040" s="89"/>
      <c r="E5040" s="89"/>
    </row>
    <row r="5041" spans="1:5" x14ac:dyDescent="0.25">
      <c r="A5041" s="10"/>
      <c r="B5041" s="10"/>
      <c r="C5041" s="87"/>
      <c r="D5041" s="89"/>
      <c r="E5041" s="89"/>
    </row>
    <row r="5042" spans="1:5" x14ac:dyDescent="0.25">
      <c r="A5042" s="10"/>
      <c r="B5042" s="10"/>
      <c r="C5042" s="87"/>
      <c r="D5042" s="89"/>
      <c r="E5042" s="89"/>
    </row>
    <row r="5043" spans="1:5" x14ac:dyDescent="0.25">
      <c r="A5043" s="10"/>
      <c r="B5043" s="10"/>
      <c r="C5043" s="87"/>
      <c r="D5043" s="89"/>
      <c r="E5043" s="89"/>
    </row>
    <row r="5044" spans="1:5" x14ac:dyDescent="0.25">
      <c r="A5044" s="10"/>
      <c r="B5044" s="10"/>
      <c r="C5044" s="87"/>
      <c r="D5044" s="89"/>
      <c r="E5044" s="89"/>
    </row>
    <row r="5045" spans="1:5" x14ac:dyDescent="0.25">
      <c r="A5045" s="10"/>
      <c r="B5045" s="10"/>
      <c r="C5045" s="87"/>
      <c r="D5045" s="89"/>
      <c r="E5045" s="89"/>
    </row>
    <row r="5046" spans="1:5" x14ac:dyDescent="0.25">
      <c r="A5046" s="10"/>
      <c r="B5046" s="10"/>
      <c r="C5046" s="87"/>
      <c r="D5046" s="89"/>
      <c r="E5046" s="89"/>
    </row>
    <row r="5047" spans="1:5" x14ac:dyDescent="0.25">
      <c r="A5047" s="10"/>
      <c r="B5047" s="10"/>
      <c r="C5047" s="87"/>
      <c r="D5047" s="89"/>
      <c r="E5047" s="89"/>
    </row>
    <row r="5048" spans="1:5" x14ac:dyDescent="0.25">
      <c r="A5048" s="10"/>
      <c r="B5048" s="10"/>
      <c r="C5048" s="87"/>
      <c r="D5048" s="89"/>
      <c r="E5048" s="89"/>
    </row>
    <row r="5049" spans="1:5" x14ac:dyDescent="0.25">
      <c r="A5049" s="10"/>
      <c r="B5049" s="10"/>
      <c r="C5049" s="87"/>
      <c r="D5049" s="89"/>
      <c r="E5049" s="89"/>
    </row>
    <row r="5050" spans="1:5" x14ac:dyDescent="0.25">
      <c r="A5050" s="10"/>
      <c r="B5050" s="10"/>
      <c r="C5050" s="87"/>
      <c r="D5050" s="89"/>
      <c r="E5050" s="89"/>
    </row>
    <row r="5051" spans="1:5" x14ac:dyDescent="0.25">
      <c r="A5051" s="10"/>
      <c r="B5051" s="10"/>
      <c r="C5051" s="87"/>
      <c r="D5051" s="89"/>
      <c r="E5051" s="89"/>
    </row>
    <row r="5052" spans="1:5" x14ac:dyDescent="0.25">
      <c r="A5052" s="10"/>
      <c r="B5052" s="10"/>
      <c r="C5052" s="87"/>
      <c r="D5052" s="89"/>
      <c r="E5052" s="89"/>
    </row>
    <row r="5053" spans="1:5" x14ac:dyDescent="0.25">
      <c r="A5053" s="10"/>
      <c r="B5053" s="10"/>
      <c r="C5053" s="87"/>
      <c r="D5053" s="89"/>
      <c r="E5053" s="89"/>
    </row>
    <row r="5054" spans="1:5" x14ac:dyDescent="0.25">
      <c r="A5054" s="10"/>
      <c r="B5054" s="10"/>
      <c r="C5054" s="87"/>
      <c r="D5054" s="89"/>
      <c r="E5054" s="89"/>
    </row>
    <row r="5055" spans="1:5" x14ac:dyDescent="0.25">
      <c r="A5055" s="10"/>
      <c r="B5055" s="10"/>
      <c r="C5055" s="87"/>
      <c r="D5055" s="89"/>
      <c r="E5055" s="89"/>
    </row>
    <row r="5056" spans="1:5" x14ac:dyDescent="0.25">
      <c r="A5056" s="10"/>
      <c r="B5056" s="10"/>
      <c r="C5056" s="87"/>
      <c r="D5056" s="89"/>
      <c r="E5056" s="89"/>
    </row>
    <row r="5057" spans="1:5" x14ac:dyDescent="0.25">
      <c r="A5057" s="10"/>
      <c r="B5057" s="10"/>
      <c r="C5057" s="87"/>
      <c r="D5057" s="89"/>
      <c r="E5057" s="89"/>
    </row>
    <row r="5058" spans="1:5" x14ac:dyDescent="0.25">
      <c r="A5058" s="10"/>
      <c r="B5058" s="10"/>
      <c r="C5058" s="87"/>
      <c r="D5058" s="89"/>
      <c r="E5058" s="89"/>
    </row>
    <row r="5059" spans="1:5" x14ac:dyDescent="0.25">
      <c r="A5059" s="10"/>
      <c r="B5059" s="10"/>
      <c r="C5059" s="87"/>
      <c r="D5059" s="89"/>
      <c r="E5059" s="89"/>
    </row>
    <row r="5060" spans="1:5" x14ac:dyDescent="0.25">
      <c r="A5060" s="10"/>
      <c r="B5060" s="10"/>
      <c r="C5060" s="87"/>
      <c r="D5060" s="89"/>
      <c r="E5060" s="89"/>
    </row>
    <row r="5061" spans="1:5" x14ac:dyDescent="0.25">
      <c r="A5061" s="10"/>
      <c r="B5061" s="10"/>
      <c r="C5061" s="87"/>
      <c r="D5061" s="89"/>
      <c r="E5061" s="89"/>
    </row>
    <row r="5062" spans="1:5" x14ac:dyDescent="0.25">
      <c r="A5062" s="10"/>
      <c r="B5062" s="10"/>
      <c r="C5062" s="87"/>
      <c r="D5062" s="89"/>
      <c r="E5062" s="89"/>
    </row>
    <row r="5063" spans="1:5" x14ac:dyDescent="0.25">
      <c r="A5063" s="10"/>
      <c r="B5063" s="10"/>
      <c r="C5063" s="87"/>
      <c r="D5063" s="89"/>
      <c r="E5063" s="89"/>
    </row>
    <row r="5064" spans="1:5" x14ac:dyDescent="0.25">
      <c r="A5064" s="10"/>
      <c r="B5064" s="10"/>
      <c r="C5064" s="87"/>
      <c r="D5064" s="89"/>
      <c r="E5064" s="89"/>
    </row>
    <row r="5065" spans="1:5" x14ac:dyDescent="0.25">
      <c r="A5065" s="10"/>
      <c r="B5065" s="10"/>
      <c r="C5065" s="87"/>
      <c r="D5065" s="89"/>
      <c r="E5065" s="89"/>
    </row>
    <row r="5066" spans="1:5" x14ac:dyDescent="0.25">
      <c r="A5066" s="10"/>
      <c r="B5066" s="10"/>
      <c r="C5066" s="87"/>
      <c r="D5066" s="89"/>
      <c r="E5066" s="89"/>
    </row>
    <row r="5067" spans="1:5" x14ac:dyDescent="0.25">
      <c r="A5067" s="10"/>
      <c r="B5067" s="10"/>
      <c r="C5067" s="87"/>
      <c r="D5067" s="89"/>
      <c r="E5067" s="89"/>
    </row>
    <row r="5068" spans="1:5" x14ac:dyDescent="0.25">
      <c r="A5068" s="10"/>
      <c r="B5068" s="10"/>
      <c r="C5068" s="87"/>
      <c r="D5068" s="89"/>
      <c r="E5068" s="89"/>
    </row>
    <row r="5069" spans="1:5" x14ac:dyDescent="0.25">
      <c r="A5069" s="10"/>
      <c r="B5069" s="10"/>
      <c r="C5069" s="87"/>
      <c r="D5069" s="89"/>
      <c r="E5069" s="89"/>
    </row>
    <row r="5070" spans="1:5" x14ac:dyDescent="0.25">
      <c r="A5070" s="10"/>
      <c r="B5070" s="10"/>
      <c r="C5070" s="87"/>
      <c r="D5070" s="89"/>
      <c r="E5070" s="89"/>
    </row>
    <row r="5071" spans="1:5" x14ac:dyDescent="0.25">
      <c r="A5071" s="10"/>
      <c r="B5071" s="10"/>
      <c r="C5071" s="87"/>
      <c r="D5071" s="89"/>
      <c r="E5071" s="89"/>
    </row>
    <row r="5072" spans="1:5" x14ac:dyDescent="0.25">
      <c r="A5072" s="10"/>
      <c r="B5072" s="10"/>
      <c r="C5072" s="87"/>
      <c r="D5072" s="89"/>
      <c r="E5072" s="89"/>
    </row>
    <row r="5073" spans="1:5" x14ac:dyDescent="0.25">
      <c r="A5073" s="10"/>
      <c r="B5073" s="10"/>
      <c r="C5073" s="87"/>
      <c r="D5073" s="89"/>
      <c r="E5073" s="89"/>
    </row>
    <row r="5074" spans="1:5" x14ac:dyDescent="0.25">
      <c r="A5074" s="10"/>
      <c r="B5074" s="10"/>
      <c r="C5074" s="87"/>
      <c r="D5074" s="89"/>
      <c r="E5074" s="89"/>
    </row>
    <row r="5075" spans="1:5" x14ac:dyDescent="0.25">
      <c r="A5075" s="10"/>
      <c r="B5075" s="10"/>
      <c r="C5075" s="87"/>
      <c r="D5075" s="89"/>
      <c r="E5075" s="89"/>
    </row>
    <row r="5076" spans="1:5" x14ac:dyDescent="0.25">
      <c r="A5076" s="10"/>
      <c r="B5076" s="10"/>
      <c r="C5076" s="87"/>
      <c r="D5076" s="89"/>
      <c r="E5076" s="89"/>
    </row>
    <row r="5077" spans="1:5" x14ac:dyDescent="0.25">
      <c r="A5077" s="10"/>
      <c r="B5077" s="10"/>
      <c r="C5077" s="87"/>
      <c r="D5077" s="89"/>
      <c r="E5077" s="89"/>
    </row>
    <row r="5078" spans="1:5" x14ac:dyDescent="0.25">
      <c r="A5078" s="10"/>
      <c r="B5078" s="10"/>
      <c r="C5078" s="87"/>
      <c r="D5078" s="89"/>
      <c r="E5078" s="89"/>
    </row>
    <row r="5079" spans="1:5" x14ac:dyDescent="0.25">
      <c r="A5079" s="10"/>
      <c r="B5079" s="10"/>
      <c r="C5079" s="87"/>
      <c r="D5079" s="89"/>
      <c r="E5079" s="89"/>
    </row>
    <row r="5080" spans="1:5" x14ac:dyDescent="0.25">
      <c r="A5080" s="10"/>
      <c r="B5080" s="10"/>
      <c r="C5080" s="87"/>
      <c r="D5080" s="89"/>
      <c r="E5080" s="89"/>
    </row>
    <row r="5081" spans="1:5" x14ac:dyDescent="0.25">
      <c r="A5081" s="10"/>
      <c r="B5081" s="10"/>
      <c r="C5081" s="87"/>
      <c r="D5081" s="89"/>
      <c r="E5081" s="89"/>
    </row>
    <row r="5082" spans="1:5" x14ac:dyDescent="0.25">
      <c r="A5082" s="10"/>
      <c r="B5082" s="10"/>
      <c r="C5082" s="87"/>
      <c r="D5082" s="89"/>
      <c r="E5082" s="89"/>
    </row>
    <row r="5083" spans="1:5" x14ac:dyDescent="0.25">
      <c r="A5083" s="10"/>
      <c r="B5083" s="10"/>
      <c r="C5083" s="87"/>
      <c r="D5083" s="89"/>
      <c r="E5083" s="89"/>
    </row>
    <row r="5084" spans="1:5" x14ac:dyDescent="0.25">
      <c r="A5084" s="10"/>
      <c r="B5084" s="10"/>
      <c r="C5084" s="87"/>
      <c r="D5084" s="89"/>
      <c r="E5084" s="89"/>
    </row>
    <row r="5085" spans="1:5" x14ac:dyDescent="0.25">
      <c r="A5085" s="10"/>
      <c r="B5085" s="10"/>
      <c r="C5085" s="87"/>
      <c r="D5085" s="89"/>
      <c r="E5085" s="89"/>
    </row>
    <row r="5086" spans="1:5" x14ac:dyDescent="0.25">
      <c r="A5086" s="10"/>
      <c r="B5086" s="10"/>
      <c r="C5086" s="87"/>
      <c r="D5086" s="89"/>
      <c r="E5086" s="89"/>
    </row>
    <row r="5087" spans="1:5" x14ac:dyDescent="0.25">
      <c r="A5087" s="10"/>
      <c r="B5087" s="10"/>
      <c r="C5087" s="87"/>
      <c r="D5087" s="89"/>
      <c r="E5087" s="89"/>
    </row>
    <row r="5088" spans="1:5" x14ac:dyDescent="0.25">
      <c r="A5088" s="10"/>
      <c r="B5088" s="10"/>
      <c r="C5088" s="87"/>
      <c r="D5088" s="89"/>
      <c r="E5088" s="89"/>
    </row>
    <row r="5089" spans="1:5" x14ac:dyDescent="0.25">
      <c r="A5089" s="10"/>
      <c r="B5089" s="10"/>
      <c r="C5089" s="87"/>
      <c r="D5089" s="89"/>
      <c r="E5089" s="89"/>
    </row>
    <row r="5090" spans="1:5" x14ac:dyDescent="0.25">
      <c r="A5090" s="10"/>
      <c r="B5090" s="10"/>
      <c r="C5090" s="87"/>
      <c r="D5090" s="89"/>
      <c r="E5090" s="89"/>
    </row>
    <row r="5091" spans="1:5" x14ac:dyDescent="0.25">
      <c r="A5091" s="10"/>
      <c r="B5091" s="10"/>
      <c r="C5091" s="87"/>
      <c r="D5091" s="89"/>
      <c r="E5091" s="89"/>
    </row>
    <row r="5092" spans="1:5" x14ac:dyDescent="0.25">
      <c r="A5092" s="10"/>
      <c r="B5092" s="10"/>
      <c r="C5092" s="87"/>
      <c r="D5092" s="89"/>
      <c r="E5092" s="89"/>
    </row>
    <row r="5093" spans="1:5" x14ac:dyDescent="0.25">
      <c r="A5093" s="10"/>
      <c r="B5093" s="10"/>
      <c r="C5093" s="87"/>
      <c r="D5093" s="89"/>
      <c r="E5093" s="89"/>
    </row>
    <row r="5094" spans="1:5" x14ac:dyDescent="0.25">
      <c r="A5094" s="10"/>
      <c r="B5094" s="10"/>
      <c r="C5094" s="87"/>
      <c r="D5094" s="89"/>
      <c r="E5094" s="89"/>
    </row>
    <row r="5095" spans="1:5" x14ac:dyDescent="0.25">
      <c r="A5095" s="10"/>
      <c r="B5095" s="10"/>
      <c r="C5095" s="87"/>
      <c r="D5095" s="89"/>
      <c r="E5095" s="89"/>
    </row>
    <row r="5096" spans="1:5" x14ac:dyDescent="0.25">
      <c r="A5096" s="10"/>
      <c r="B5096" s="10"/>
      <c r="C5096" s="87"/>
      <c r="D5096" s="89"/>
      <c r="E5096" s="89"/>
    </row>
    <row r="5097" spans="1:5" x14ac:dyDescent="0.25">
      <c r="A5097" s="10"/>
      <c r="B5097" s="10"/>
      <c r="C5097" s="87"/>
      <c r="D5097" s="89"/>
      <c r="E5097" s="89"/>
    </row>
    <row r="5098" spans="1:5" x14ac:dyDescent="0.25">
      <c r="A5098" s="10"/>
      <c r="B5098" s="10"/>
      <c r="C5098" s="87"/>
      <c r="D5098" s="89"/>
      <c r="E5098" s="89"/>
    </row>
    <row r="5099" spans="1:5" x14ac:dyDescent="0.25">
      <c r="A5099" s="10"/>
      <c r="B5099" s="10"/>
      <c r="C5099" s="87"/>
      <c r="D5099" s="89"/>
      <c r="E5099" s="89"/>
    </row>
    <row r="5100" spans="1:5" x14ac:dyDescent="0.25">
      <c r="A5100" s="10"/>
      <c r="B5100" s="10"/>
      <c r="C5100" s="87"/>
      <c r="D5100" s="89"/>
      <c r="E5100" s="89"/>
    </row>
    <row r="5101" spans="1:5" x14ac:dyDescent="0.25">
      <c r="A5101" s="10"/>
      <c r="B5101" s="10"/>
      <c r="C5101" s="87"/>
      <c r="D5101" s="89"/>
      <c r="E5101" s="89"/>
    </row>
    <row r="5102" spans="1:5" x14ac:dyDescent="0.25">
      <c r="A5102" s="10"/>
      <c r="B5102" s="10"/>
      <c r="C5102" s="87"/>
      <c r="D5102" s="89"/>
      <c r="E5102" s="89"/>
    </row>
    <row r="5103" spans="1:5" x14ac:dyDescent="0.25">
      <c r="A5103" s="10"/>
      <c r="B5103" s="10"/>
      <c r="C5103" s="87"/>
      <c r="D5103" s="89"/>
      <c r="E5103" s="89"/>
    </row>
    <row r="5104" spans="1:5" x14ac:dyDescent="0.25">
      <c r="A5104" s="10"/>
      <c r="B5104" s="10"/>
      <c r="C5104" s="87"/>
      <c r="D5104" s="89"/>
      <c r="E5104" s="89"/>
    </row>
    <row r="5105" spans="1:5" x14ac:dyDescent="0.25">
      <c r="A5105" s="10"/>
      <c r="B5105" s="10"/>
      <c r="C5105" s="87"/>
      <c r="D5105" s="89"/>
      <c r="E5105" s="89"/>
    </row>
    <row r="5106" spans="1:5" x14ac:dyDescent="0.25">
      <c r="A5106" s="10"/>
      <c r="B5106" s="10"/>
      <c r="C5106" s="87"/>
      <c r="D5106" s="89"/>
      <c r="E5106" s="89"/>
    </row>
    <row r="5107" spans="1:5" x14ac:dyDescent="0.25">
      <c r="A5107" s="10"/>
      <c r="B5107" s="10"/>
      <c r="C5107" s="87"/>
      <c r="D5107" s="89"/>
      <c r="E5107" s="89"/>
    </row>
    <row r="5108" spans="1:5" x14ac:dyDescent="0.25">
      <c r="A5108" s="10"/>
      <c r="B5108" s="10"/>
      <c r="C5108" s="87"/>
      <c r="D5108" s="89"/>
      <c r="E5108" s="89"/>
    </row>
    <row r="5109" spans="1:5" x14ac:dyDescent="0.25">
      <c r="A5109" s="10"/>
      <c r="B5109" s="10"/>
      <c r="C5109" s="87"/>
      <c r="D5109" s="89"/>
      <c r="E5109" s="89"/>
    </row>
    <row r="5110" spans="1:5" x14ac:dyDescent="0.25">
      <c r="A5110" s="10"/>
      <c r="B5110" s="10"/>
      <c r="C5110" s="87"/>
      <c r="D5110" s="89"/>
      <c r="E5110" s="89"/>
    </row>
    <row r="5111" spans="1:5" x14ac:dyDescent="0.25">
      <c r="A5111" s="10"/>
      <c r="B5111" s="10"/>
      <c r="C5111" s="87"/>
      <c r="D5111" s="89"/>
      <c r="E5111" s="89"/>
    </row>
    <row r="5112" spans="1:5" x14ac:dyDescent="0.25">
      <c r="A5112" s="10"/>
      <c r="B5112" s="10"/>
      <c r="C5112" s="87"/>
      <c r="D5112" s="89"/>
      <c r="E5112" s="89"/>
    </row>
    <row r="5113" spans="1:5" x14ac:dyDescent="0.25">
      <c r="A5113" s="10"/>
      <c r="B5113" s="10"/>
      <c r="C5113" s="87"/>
      <c r="D5113" s="89"/>
      <c r="E5113" s="89"/>
    </row>
    <row r="5114" spans="1:5" x14ac:dyDescent="0.25">
      <c r="A5114" s="10"/>
      <c r="B5114" s="10"/>
      <c r="C5114" s="87"/>
      <c r="D5114" s="89"/>
      <c r="E5114" s="89"/>
    </row>
    <row r="5115" spans="1:5" x14ac:dyDescent="0.25">
      <c r="A5115" s="10"/>
      <c r="B5115" s="10"/>
      <c r="C5115" s="87"/>
      <c r="D5115" s="89"/>
      <c r="E5115" s="89"/>
    </row>
    <row r="5116" spans="1:5" x14ac:dyDescent="0.25">
      <c r="A5116" s="10"/>
      <c r="B5116" s="10"/>
      <c r="C5116" s="87"/>
      <c r="D5116" s="89"/>
      <c r="E5116" s="89"/>
    </row>
    <row r="5117" spans="1:5" x14ac:dyDescent="0.25">
      <c r="A5117" s="10"/>
      <c r="B5117" s="10"/>
      <c r="C5117" s="87"/>
      <c r="D5117" s="89"/>
      <c r="E5117" s="89"/>
    </row>
    <row r="5118" spans="1:5" x14ac:dyDescent="0.25">
      <c r="A5118" s="10"/>
      <c r="B5118" s="10"/>
      <c r="C5118" s="87"/>
      <c r="D5118" s="89"/>
      <c r="E5118" s="89"/>
    </row>
    <row r="5119" spans="1:5" x14ac:dyDescent="0.25">
      <c r="A5119" s="10"/>
      <c r="B5119" s="10"/>
      <c r="C5119" s="87"/>
      <c r="D5119" s="89"/>
      <c r="E5119" s="89"/>
    </row>
    <row r="5120" spans="1:5" x14ac:dyDescent="0.25">
      <c r="A5120" s="10"/>
      <c r="B5120" s="10"/>
      <c r="C5120" s="87"/>
      <c r="D5120" s="89"/>
      <c r="E5120" s="89"/>
    </row>
    <row r="5121" spans="1:5" x14ac:dyDescent="0.25">
      <c r="A5121" s="10"/>
      <c r="B5121" s="10"/>
      <c r="C5121" s="87"/>
      <c r="D5121" s="89"/>
      <c r="E5121" s="89"/>
    </row>
    <row r="5122" spans="1:5" x14ac:dyDescent="0.25">
      <c r="A5122" s="10"/>
      <c r="B5122" s="10"/>
      <c r="C5122" s="87"/>
      <c r="D5122" s="89"/>
      <c r="E5122" s="89"/>
    </row>
    <row r="5123" spans="1:5" x14ac:dyDescent="0.25">
      <c r="A5123" s="10"/>
      <c r="B5123" s="10"/>
      <c r="C5123" s="87"/>
      <c r="D5123" s="89"/>
      <c r="E5123" s="89"/>
    </row>
    <row r="5124" spans="1:5" x14ac:dyDescent="0.25">
      <c r="A5124" s="10"/>
      <c r="B5124" s="10"/>
      <c r="C5124" s="87"/>
      <c r="D5124" s="89"/>
      <c r="E5124" s="89"/>
    </row>
    <row r="5125" spans="1:5" x14ac:dyDescent="0.25">
      <c r="A5125" s="10"/>
      <c r="B5125" s="10"/>
      <c r="C5125" s="87"/>
      <c r="D5125" s="89"/>
      <c r="E5125" s="89"/>
    </row>
    <row r="5126" spans="1:5" x14ac:dyDescent="0.25">
      <c r="A5126" s="10"/>
      <c r="B5126" s="10"/>
      <c r="C5126" s="87"/>
      <c r="D5126" s="89"/>
      <c r="E5126" s="89"/>
    </row>
    <row r="5127" spans="1:5" x14ac:dyDescent="0.25">
      <c r="A5127" s="10"/>
      <c r="B5127" s="10"/>
      <c r="C5127" s="87"/>
      <c r="D5127" s="89"/>
      <c r="E5127" s="89"/>
    </row>
    <row r="5128" spans="1:5" x14ac:dyDescent="0.25">
      <c r="A5128" s="10"/>
      <c r="B5128" s="10"/>
      <c r="C5128" s="87"/>
      <c r="D5128" s="89"/>
      <c r="E5128" s="89"/>
    </row>
    <row r="5129" spans="1:5" x14ac:dyDescent="0.25">
      <c r="A5129" s="10"/>
      <c r="B5129" s="10"/>
      <c r="C5129" s="87"/>
      <c r="D5129" s="89"/>
      <c r="E5129" s="89"/>
    </row>
    <row r="5130" spans="1:5" x14ac:dyDescent="0.25">
      <c r="A5130" s="10"/>
      <c r="B5130" s="10"/>
      <c r="C5130" s="87"/>
      <c r="D5130" s="89"/>
      <c r="E5130" s="89"/>
    </row>
    <row r="5131" spans="1:5" x14ac:dyDescent="0.25">
      <c r="A5131" s="10"/>
      <c r="B5131" s="10"/>
      <c r="C5131" s="87"/>
      <c r="D5131" s="89"/>
      <c r="E5131" s="89"/>
    </row>
    <row r="5132" spans="1:5" x14ac:dyDescent="0.25">
      <c r="A5132" s="10"/>
      <c r="B5132" s="10"/>
      <c r="C5132" s="87"/>
      <c r="D5132" s="89"/>
      <c r="E5132" s="89"/>
    </row>
    <row r="5133" spans="1:5" x14ac:dyDescent="0.25">
      <c r="A5133" s="10"/>
      <c r="B5133" s="10"/>
      <c r="C5133" s="87"/>
      <c r="D5133" s="89"/>
      <c r="E5133" s="89"/>
    </row>
    <row r="5134" spans="1:5" x14ac:dyDescent="0.25">
      <c r="A5134" s="10"/>
      <c r="B5134" s="10"/>
      <c r="C5134" s="87"/>
      <c r="D5134" s="89"/>
      <c r="E5134" s="89"/>
    </row>
    <row r="5135" spans="1:5" x14ac:dyDescent="0.25">
      <c r="A5135" s="10"/>
      <c r="B5135" s="10"/>
      <c r="C5135" s="87"/>
      <c r="D5135" s="89"/>
      <c r="E5135" s="89"/>
    </row>
    <row r="5136" spans="1:5" x14ac:dyDescent="0.25">
      <c r="A5136" s="10"/>
      <c r="B5136" s="10"/>
      <c r="C5136" s="87"/>
      <c r="D5136" s="89"/>
      <c r="E5136" s="89"/>
    </row>
    <row r="5137" spans="1:5" x14ac:dyDescent="0.25">
      <c r="A5137" s="10"/>
      <c r="B5137" s="10"/>
      <c r="C5137" s="87"/>
      <c r="D5137" s="89"/>
      <c r="E5137" s="89"/>
    </row>
    <row r="5138" spans="1:5" x14ac:dyDescent="0.25">
      <c r="A5138" s="10"/>
      <c r="B5138" s="10"/>
      <c r="C5138" s="87"/>
      <c r="D5138" s="89"/>
      <c r="E5138" s="89"/>
    </row>
    <row r="5139" spans="1:5" x14ac:dyDescent="0.25">
      <c r="A5139" s="10"/>
      <c r="B5139" s="10"/>
      <c r="C5139" s="87"/>
      <c r="D5139" s="89"/>
      <c r="E5139" s="89"/>
    </row>
    <row r="5140" spans="1:5" x14ac:dyDescent="0.25">
      <c r="A5140" s="10"/>
      <c r="B5140" s="10"/>
      <c r="C5140" s="87"/>
      <c r="D5140" s="89"/>
      <c r="E5140" s="89"/>
    </row>
    <row r="5141" spans="1:5" x14ac:dyDescent="0.25">
      <c r="A5141" s="10"/>
      <c r="B5141" s="10"/>
      <c r="C5141" s="87"/>
      <c r="D5141" s="89"/>
      <c r="E5141" s="89"/>
    </row>
    <row r="5142" spans="1:5" x14ac:dyDescent="0.25">
      <c r="A5142" s="10"/>
      <c r="B5142" s="10"/>
      <c r="C5142" s="87"/>
      <c r="D5142" s="89"/>
      <c r="E5142" s="89"/>
    </row>
    <row r="5143" spans="1:5" x14ac:dyDescent="0.25">
      <c r="A5143" s="10"/>
      <c r="B5143" s="10"/>
      <c r="C5143" s="87"/>
      <c r="D5143" s="89"/>
      <c r="E5143" s="89"/>
    </row>
    <row r="5144" spans="1:5" x14ac:dyDescent="0.25">
      <c r="A5144" s="10"/>
      <c r="B5144" s="10"/>
      <c r="C5144" s="87"/>
      <c r="D5144" s="89"/>
      <c r="E5144" s="89"/>
    </row>
    <row r="5145" spans="1:5" x14ac:dyDescent="0.25">
      <c r="A5145" s="10"/>
      <c r="B5145" s="10"/>
      <c r="C5145" s="87"/>
      <c r="D5145" s="89"/>
      <c r="E5145" s="89"/>
    </row>
    <row r="5146" spans="1:5" x14ac:dyDescent="0.25">
      <c r="A5146" s="10"/>
      <c r="B5146" s="10"/>
      <c r="C5146" s="87"/>
      <c r="D5146" s="89"/>
      <c r="E5146" s="89"/>
    </row>
    <row r="5147" spans="1:5" x14ac:dyDescent="0.25">
      <c r="A5147" s="10"/>
      <c r="B5147" s="10"/>
      <c r="C5147" s="87"/>
      <c r="D5147" s="89"/>
      <c r="E5147" s="89"/>
    </row>
    <row r="5148" spans="1:5" x14ac:dyDescent="0.25">
      <c r="A5148" s="10"/>
      <c r="B5148" s="10"/>
      <c r="C5148" s="87"/>
      <c r="D5148" s="89"/>
      <c r="E5148" s="89"/>
    </row>
    <row r="5149" spans="1:5" x14ac:dyDescent="0.25">
      <c r="A5149" s="10"/>
      <c r="B5149" s="10"/>
      <c r="C5149" s="87"/>
      <c r="D5149" s="89"/>
      <c r="E5149" s="89"/>
    </row>
    <row r="5150" spans="1:5" x14ac:dyDescent="0.25">
      <c r="A5150" s="10"/>
      <c r="B5150" s="10"/>
      <c r="C5150" s="87"/>
      <c r="D5150" s="89"/>
      <c r="E5150" s="89"/>
    </row>
    <row r="5151" spans="1:5" x14ac:dyDescent="0.25">
      <c r="A5151" s="10"/>
      <c r="B5151" s="10"/>
      <c r="C5151" s="87"/>
      <c r="D5151" s="89"/>
      <c r="E5151" s="89"/>
    </row>
    <row r="5152" spans="1:5" x14ac:dyDescent="0.25">
      <c r="A5152" s="10"/>
      <c r="B5152" s="10"/>
      <c r="C5152" s="87"/>
      <c r="D5152" s="89"/>
      <c r="E5152" s="89"/>
    </row>
    <row r="5153" spans="1:5" x14ac:dyDescent="0.25">
      <c r="A5153" s="10"/>
      <c r="B5153" s="10"/>
      <c r="C5153" s="87"/>
      <c r="D5153" s="89"/>
      <c r="E5153" s="89"/>
    </row>
    <row r="5154" spans="1:5" x14ac:dyDescent="0.25">
      <c r="A5154" s="10"/>
      <c r="B5154" s="10"/>
      <c r="C5154" s="87"/>
      <c r="D5154" s="89"/>
      <c r="E5154" s="89"/>
    </row>
    <row r="5155" spans="1:5" x14ac:dyDescent="0.25">
      <c r="A5155" s="10"/>
      <c r="B5155" s="10"/>
      <c r="C5155" s="87"/>
      <c r="D5155" s="89"/>
      <c r="E5155" s="89"/>
    </row>
    <row r="5156" spans="1:5" x14ac:dyDescent="0.25">
      <c r="A5156" s="10"/>
      <c r="B5156" s="10"/>
      <c r="C5156" s="87"/>
      <c r="D5156" s="89"/>
      <c r="E5156" s="89"/>
    </row>
    <row r="5157" spans="1:5" x14ac:dyDescent="0.25">
      <c r="A5157" s="10"/>
      <c r="B5157" s="10"/>
      <c r="C5157" s="87"/>
      <c r="D5157" s="89"/>
      <c r="E5157" s="89"/>
    </row>
    <row r="5158" spans="1:5" x14ac:dyDescent="0.25">
      <c r="A5158" s="10"/>
      <c r="B5158" s="10"/>
      <c r="C5158" s="87"/>
      <c r="D5158" s="89"/>
      <c r="E5158" s="89"/>
    </row>
    <row r="5159" spans="1:5" x14ac:dyDescent="0.25">
      <c r="A5159" s="10"/>
      <c r="B5159" s="10"/>
      <c r="C5159" s="87"/>
      <c r="D5159" s="89"/>
      <c r="E5159" s="89"/>
    </row>
    <row r="5160" spans="1:5" x14ac:dyDescent="0.25">
      <c r="A5160" s="10"/>
      <c r="B5160" s="10"/>
      <c r="C5160" s="87"/>
      <c r="D5160" s="89"/>
      <c r="E5160" s="89"/>
    </row>
    <row r="5161" spans="1:5" x14ac:dyDescent="0.25">
      <c r="A5161" s="10"/>
      <c r="B5161" s="10"/>
      <c r="C5161" s="87"/>
      <c r="D5161" s="89"/>
      <c r="E5161" s="89"/>
    </row>
    <row r="5162" spans="1:5" x14ac:dyDescent="0.25">
      <c r="A5162" s="10"/>
      <c r="B5162" s="10"/>
      <c r="C5162" s="87"/>
      <c r="D5162" s="89"/>
      <c r="E5162" s="89"/>
    </row>
    <row r="5163" spans="1:5" x14ac:dyDescent="0.25">
      <c r="A5163" s="10"/>
      <c r="B5163" s="10"/>
      <c r="C5163" s="87"/>
      <c r="D5163" s="89"/>
      <c r="E5163" s="89"/>
    </row>
    <row r="5164" spans="1:5" x14ac:dyDescent="0.25">
      <c r="A5164" s="10"/>
      <c r="B5164" s="10"/>
      <c r="C5164" s="87"/>
      <c r="D5164" s="89"/>
      <c r="E5164" s="89"/>
    </row>
    <row r="5165" spans="1:5" x14ac:dyDescent="0.25">
      <c r="A5165" s="10"/>
      <c r="B5165" s="10"/>
      <c r="C5165" s="87"/>
      <c r="D5165" s="89"/>
      <c r="E5165" s="89"/>
    </row>
    <row r="5166" spans="1:5" x14ac:dyDescent="0.25">
      <c r="A5166" s="10"/>
      <c r="B5166" s="10"/>
      <c r="C5166" s="87"/>
      <c r="D5166" s="89"/>
      <c r="E5166" s="89"/>
    </row>
    <row r="5167" spans="1:5" x14ac:dyDescent="0.25">
      <c r="A5167" s="10"/>
      <c r="B5167" s="10"/>
      <c r="C5167" s="87"/>
      <c r="D5167" s="89"/>
      <c r="E5167" s="89"/>
    </row>
    <row r="5168" spans="1:5" x14ac:dyDescent="0.25">
      <c r="A5168" s="10"/>
      <c r="B5168" s="10"/>
      <c r="C5168" s="87"/>
      <c r="D5168" s="89"/>
      <c r="E5168" s="89"/>
    </row>
    <row r="5169" spans="1:5" x14ac:dyDescent="0.25">
      <c r="A5169" s="10"/>
      <c r="B5169" s="10"/>
      <c r="C5169" s="87"/>
      <c r="D5169" s="89"/>
      <c r="E5169" s="89"/>
    </row>
    <row r="5170" spans="1:5" x14ac:dyDescent="0.25">
      <c r="A5170" s="10"/>
      <c r="B5170" s="10"/>
      <c r="C5170" s="87"/>
      <c r="D5170" s="89"/>
      <c r="E5170" s="89"/>
    </row>
    <row r="5171" spans="1:5" x14ac:dyDescent="0.25">
      <c r="A5171" s="10"/>
      <c r="B5171" s="10"/>
      <c r="C5171" s="87"/>
      <c r="D5171" s="89"/>
      <c r="E5171" s="89"/>
    </row>
    <row r="5172" spans="1:5" x14ac:dyDescent="0.25">
      <c r="A5172" s="10"/>
      <c r="B5172" s="10"/>
      <c r="C5172" s="87"/>
      <c r="D5172" s="89"/>
      <c r="E5172" s="89"/>
    </row>
    <row r="5173" spans="1:5" x14ac:dyDescent="0.25">
      <c r="A5173" s="10"/>
      <c r="B5173" s="10"/>
      <c r="C5173" s="87"/>
      <c r="D5173" s="89"/>
      <c r="E5173" s="89"/>
    </row>
    <row r="5174" spans="1:5" x14ac:dyDescent="0.25">
      <c r="A5174" s="10"/>
      <c r="B5174" s="10"/>
      <c r="C5174" s="87"/>
      <c r="D5174" s="89"/>
      <c r="E5174" s="89"/>
    </row>
    <row r="5175" spans="1:5" x14ac:dyDescent="0.25">
      <c r="A5175" s="10"/>
      <c r="B5175" s="10"/>
      <c r="C5175" s="87"/>
      <c r="D5175" s="89"/>
      <c r="E5175" s="89"/>
    </row>
    <row r="5176" spans="1:5" x14ac:dyDescent="0.25">
      <c r="A5176" s="10"/>
      <c r="B5176" s="10"/>
      <c r="C5176" s="87"/>
      <c r="D5176" s="89"/>
      <c r="E5176" s="89"/>
    </row>
    <row r="5177" spans="1:5" x14ac:dyDescent="0.25">
      <c r="A5177" s="10"/>
      <c r="B5177" s="10"/>
      <c r="C5177" s="87"/>
      <c r="D5177" s="89"/>
      <c r="E5177" s="89"/>
    </row>
    <row r="5178" spans="1:5" x14ac:dyDescent="0.25">
      <c r="A5178" s="10"/>
      <c r="B5178" s="10"/>
      <c r="C5178" s="87"/>
      <c r="D5178" s="89"/>
      <c r="E5178" s="89"/>
    </row>
    <row r="5179" spans="1:5" x14ac:dyDescent="0.25">
      <c r="A5179" s="10"/>
      <c r="B5179" s="10"/>
      <c r="C5179" s="87"/>
      <c r="D5179" s="89"/>
      <c r="E5179" s="89"/>
    </row>
    <row r="5180" spans="1:5" x14ac:dyDescent="0.25">
      <c r="A5180" s="10"/>
      <c r="B5180" s="10"/>
      <c r="C5180" s="87"/>
      <c r="D5180" s="89"/>
      <c r="E5180" s="89"/>
    </row>
    <row r="5181" spans="1:5" x14ac:dyDescent="0.25">
      <c r="A5181" s="10"/>
      <c r="B5181" s="10"/>
      <c r="C5181" s="87"/>
      <c r="D5181" s="89"/>
      <c r="E5181" s="89"/>
    </row>
    <row r="5182" spans="1:5" x14ac:dyDescent="0.25">
      <c r="A5182" s="10"/>
      <c r="B5182" s="10"/>
      <c r="C5182" s="87"/>
      <c r="D5182" s="89"/>
      <c r="E5182" s="89"/>
    </row>
    <row r="5183" spans="1:5" x14ac:dyDescent="0.25">
      <c r="A5183" s="10"/>
      <c r="B5183" s="10"/>
      <c r="C5183" s="87"/>
      <c r="D5183" s="89"/>
      <c r="E5183" s="89"/>
    </row>
    <row r="5184" spans="1:5" x14ac:dyDescent="0.25">
      <c r="A5184" s="10"/>
      <c r="B5184" s="10"/>
      <c r="C5184" s="87"/>
      <c r="D5184" s="89"/>
      <c r="E5184" s="89"/>
    </row>
    <row r="5185" spans="1:5" x14ac:dyDescent="0.25">
      <c r="A5185" s="10"/>
      <c r="B5185" s="10"/>
      <c r="C5185" s="87"/>
      <c r="D5185" s="89"/>
      <c r="E5185" s="89"/>
    </row>
    <row r="5186" spans="1:5" x14ac:dyDescent="0.25">
      <c r="A5186" s="10"/>
      <c r="B5186" s="10"/>
      <c r="C5186" s="87"/>
      <c r="D5186" s="89"/>
      <c r="E5186" s="89"/>
    </row>
    <row r="5187" spans="1:5" x14ac:dyDescent="0.25">
      <c r="A5187" s="10"/>
      <c r="B5187" s="10"/>
      <c r="C5187" s="87"/>
      <c r="D5187" s="89"/>
      <c r="E5187" s="89"/>
    </row>
    <row r="5188" spans="1:5" x14ac:dyDescent="0.25">
      <c r="A5188" s="10"/>
      <c r="B5188" s="10"/>
      <c r="C5188" s="87"/>
      <c r="D5188" s="89"/>
      <c r="E5188" s="89"/>
    </row>
    <row r="5189" spans="1:5" x14ac:dyDescent="0.25">
      <c r="A5189" s="10"/>
      <c r="B5189" s="10"/>
      <c r="C5189" s="87"/>
      <c r="D5189" s="89"/>
      <c r="E5189" s="89"/>
    </row>
    <row r="5190" spans="1:5" x14ac:dyDescent="0.25">
      <c r="A5190" s="10"/>
      <c r="B5190" s="10"/>
      <c r="C5190" s="87"/>
      <c r="D5190" s="89"/>
      <c r="E5190" s="89"/>
    </row>
    <row r="5191" spans="1:5" x14ac:dyDescent="0.25">
      <c r="A5191" s="10"/>
      <c r="B5191" s="10"/>
      <c r="C5191" s="87"/>
      <c r="D5191" s="89"/>
      <c r="E5191" s="89"/>
    </row>
    <row r="5192" spans="1:5" x14ac:dyDescent="0.25">
      <c r="A5192" s="10"/>
      <c r="B5192" s="10"/>
      <c r="C5192" s="87"/>
      <c r="D5192" s="89"/>
      <c r="E5192" s="89"/>
    </row>
    <row r="5193" spans="1:5" x14ac:dyDescent="0.25">
      <c r="A5193" s="10"/>
      <c r="B5193" s="10"/>
      <c r="C5193" s="87"/>
      <c r="D5193" s="89"/>
      <c r="E5193" s="89"/>
    </row>
    <row r="5194" spans="1:5" x14ac:dyDescent="0.25">
      <c r="A5194" s="10"/>
      <c r="B5194" s="10"/>
      <c r="C5194" s="87"/>
      <c r="D5194" s="89"/>
      <c r="E5194" s="89"/>
    </row>
    <row r="5195" spans="1:5" x14ac:dyDescent="0.25">
      <c r="A5195" s="10"/>
      <c r="B5195" s="10"/>
      <c r="C5195" s="87"/>
      <c r="D5195" s="89"/>
      <c r="E5195" s="89"/>
    </row>
    <row r="5196" spans="1:5" x14ac:dyDescent="0.25">
      <c r="A5196" s="10"/>
      <c r="B5196" s="10"/>
      <c r="C5196" s="87"/>
      <c r="D5196" s="89"/>
      <c r="E5196" s="89"/>
    </row>
    <row r="5197" spans="1:5" x14ac:dyDescent="0.25">
      <c r="A5197" s="10"/>
      <c r="B5197" s="10"/>
      <c r="C5197" s="87"/>
      <c r="D5197" s="89"/>
      <c r="E5197" s="89"/>
    </row>
    <row r="5198" spans="1:5" x14ac:dyDescent="0.25">
      <c r="A5198" s="10"/>
      <c r="B5198" s="10"/>
      <c r="C5198" s="87"/>
      <c r="D5198" s="89"/>
      <c r="E5198" s="89"/>
    </row>
    <row r="5199" spans="1:5" x14ac:dyDescent="0.25">
      <c r="A5199" s="10"/>
      <c r="B5199" s="10"/>
      <c r="C5199" s="87"/>
      <c r="D5199" s="89"/>
      <c r="E5199" s="89"/>
    </row>
    <row r="5200" spans="1:5" x14ac:dyDescent="0.25">
      <c r="A5200" s="10"/>
      <c r="B5200" s="10"/>
      <c r="C5200" s="87"/>
      <c r="D5200" s="89"/>
      <c r="E5200" s="89"/>
    </row>
    <row r="5201" spans="1:5" x14ac:dyDescent="0.25">
      <c r="A5201" s="10"/>
      <c r="B5201" s="10"/>
      <c r="C5201" s="87"/>
      <c r="D5201" s="89"/>
      <c r="E5201" s="89"/>
    </row>
    <row r="5202" spans="1:5" x14ac:dyDescent="0.25">
      <c r="A5202" s="10"/>
      <c r="B5202" s="10"/>
      <c r="C5202" s="87"/>
      <c r="D5202" s="89"/>
      <c r="E5202" s="89"/>
    </row>
    <row r="5203" spans="1:5" x14ac:dyDescent="0.25">
      <c r="A5203" s="10"/>
      <c r="B5203" s="10"/>
      <c r="C5203" s="87"/>
      <c r="D5203" s="89"/>
      <c r="E5203" s="89"/>
    </row>
    <row r="5204" spans="1:5" x14ac:dyDescent="0.25">
      <c r="A5204" s="10"/>
      <c r="B5204" s="10"/>
      <c r="C5204" s="87"/>
      <c r="D5204" s="89"/>
      <c r="E5204" s="89"/>
    </row>
    <row r="5205" spans="1:5" x14ac:dyDescent="0.25">
      <c r="A5205" s="10"/>
      <c r="B5205" s="10"/>
      <c r="C5205" s="87"/>
      <c r="D5205" s="89"/>
      <c r="E5205" s="89"/>
    </row>
    <row r="5206" spans="1:5" x14ac:dyDescent="0.25">
      <c r="A5206" s="10"/>
      <c r="B5206" s="10"/>
      <c r="C5206" s="87"/>
      <c r="D5206" s="89"/>
      <c r="E5206" s="89"/>
    </row>
    <row r="5207" spans="1:5" x14ac:dyDescent="0.25">
      <c r="A5207" s="10"/>
      <c r="B5207" s="10"/>
      <c r="C5207" s="87"/>
      <c r="D5207" s="89"/>
      <c r="E5207" s="89"/>
    </row>
    <row r="5208" spans="1:5" x14ac:dyDescent="0.25">
      <c r="A5208" s="10"/>
      <c r="B5208" s="10"/>
      <c r="C5208" s="87"/>
      <c r="D5208" s="89"/>
      <c r="E5208" s="89"/>
    </row>
    <row r="5209" spans="1:5" x14ac:dyDescent="0.25">
      <c r="A5209" s="10"/>
      <c r="B5209" s="10"/>
      <c r="C5209" s="87"/>
      <c r="D5209" s="89"/>
      <c r="E5209" s="89"/>
    </row>
    <row r="5210" spans="1:5" x14ac:dyDescent="0.25">
      <c r="A5210" s="10"/>
      <c r="B5210" s="10"/>
      <c r="C5210" s="87"/>
      <c r="D5210" s="89"/>
      <c r="E5210" s="89"/>
    </row>
    <row r="5211" spans="1:5" x14ac:dyDescent="0.25">
      <c r="A5211" s="10"/>
      <c r="B5211" s="10"/>
      <c r="C5211" s="87"/>
      <c r="D5211" s="89"/>
      <c r="E5211" s="89"/>
    </row>
    <row r="5212" spans="1:5" x14ac:dyDescent="0.25">
      <c r="A5212" s="10"/>
      <c r="B5212" s="10"/>
      <c r="C5212" s="87"/>
      <c r="D5212" s="89"/>
      <c r="E5212" s="89"/>
    </row>
    <row r="5213" spans="1:5" x14ac:dyDescent="0.25">
      <c r="A5213" s="10"/>
      <c r="B5213" s="10"/>
      <c r="C5213" s="87"/>
      <c r="D5213" s="89"/>
      <c r="E5213" s="89"/>
    </row>
    <row r="5214" spans="1:5" x14ac:dyDescent="0.25">
      <c r="A5214" s="10"/>
      <c r="B5214" s="10"/>
      <c r="C5214" s="87"/>
      <c r="D5214" s="89"/>
      <c r="E5214" s="89"/>
    </row>
    <row r="5215" spans="1:5" x14ac:dyDescent="0.25">
      <c r="A5215" s="10"/>
      <c r="B5215" s="10"/>
      <c r="C5215" s="87"/>
      <c r="D5215" s="89"/>
      <c r="E5215" s="89"/>
    </row>
    <row r="5216" spans="1:5" x14ac:dyDescent="0.25">
      <c r="A5216" s="10"/>
      <c r="B5216" s="10"/>
      <c r="C5216" s="87"/>
      <c r="D5216" s="89"/>
      <c r="E5216" s="89"/>
    </row>
    <row r="5217" spans="1:5" x14ac:dyDescent="0.25">
      <c r="A5217" s="10"/>
      <c r="B5217" s="10"/>
      <c r="C5217" s="87"/>
      <c r="D5217" s="89"/>
      <c r="E5217" s="89"/>
    </row>
    <row r="5218" spans="1:5" x14ac:dyDescent="0.25">
      <c r="A5218" s="10"/>
      <c r="B5218" s="10"/>
      <c r="C5218" s="87"/>
      <c r="D5218" s="89"/>
      <c r="E5218" s="89"/>
    </row>
    <row r="5219" spans="1:5" x14ac:dyDescent="0.25">
      <c r="A5219" s="10"/>
      <c r="B5219" s="10"/>
      <c r="C5219" s="87"/>
      <c r="D5219" s="89"/>
      <c r="E5219" s="89"/>
    </row>
    <row r="5220" spans="1:5" x14ac:dyDescent="0.25">
      <c r="A5220" s="10"/>
      <c r="B5220" s="10"/>
      <c r="C5220" s="87"/>
      <c r="D5220" s="89"/>
      <c r="E5220" s="89"/>
    </row>
    <row r="5221" spans="1:5" x14ac:dyDescent="0.25">
      <c r="A5221" s="10"/>
      <c r="B5221" s="10"/>
      <c r="C5221" s="87"/>
      <c r="D5221" s="89"/>
      <c r="E5221" s="89"/>
    </row>
    <row r="5222" spans="1:5" x14ac:dyDescent="0.25">
      <c r="A5222" s="10"/>
      <c r="B5222" s="10"/>
      <c r="C5222" s="87"/>
      <c r="D5222" s="89"/>
      <c r="E5222" s="89"/>
    </row>
    <row r="5223" spans="1:5" x14ac:dyDescent="0.25">
      <c r="A5223" s="10"/>
      <c r="B5223" s="10"/>
      <c r="C5223" s="87"/>
      <c r="D5223" s="89"/>
      <c r="E5223" s="89"/>
    </row>
    <row r="5224" spans="1:5" x14ac:dyDescent="0.25">
      <c r="A5224" s="10"/>
      <c r="B5224" s="10"/>
      <c r="C5224" s="87"/>
      <c r="D5224" s="89"/>
      <c r="E5224" s="89"/>
    </row>
    <row r="5225" spans="1:5" x14ac:dyDescent="0.25">
      <c r="A5225" s="10"/>
      <c r="B5225" s="10"/>
      <c r="C5225" s="87"/>
      <c r="D5225" s="89"/>
      <c r="E5225" s="89"/>
    </row>
    <row r="5226" spans="1:5" x14ac:dyDescent="0.25">
      <c r="A5226" s="10"/>
      <c r="B5226" s="10"/>
      <c r="C5226" s="87"/>
      <c r="D5226" s="89"/>
      <c r="E5226" s="89"/>
    </row>
    <row r="5227" spans="1:5" x14ac:dyDescent="0.25">
      <c r="A5227" s="10"/>
      <c r="B5227" s="10"/>
      <c r="C5227" s="87"/>
      <c r="D5227" s="89"/>
      <c r="E5227" s="89"/>
    </row>
    <row r="5228" spans="1:5" x14ac:dyDescent="0.25">
      <c r="A5228" s="10"/>
      <c r="B5228" s="10"/>
      <c r="C5228" s="87"/>
      <c r="D5228" s="89"/>
      <c r="E5228" s="89"/>
    </row>
    <row r="5229" spans="1:5" x14ac:dyDescent="0.25">
      <c r="A5229" s="10"/>
      <c r="B5229" s="10"/>
      <c r="C5229" s="87"/>
      <c r="D5229" s="89"/>
      <c r="E5229" s="89"/>
    </row>
    <row r="5230" spans="1:5" x14ac:dyDescent="0.25">
      <c r="A5230" s="10"/>
      <c r="B5230" s="10"/>
      <c r="C5230" s="87"/>
      <c r="D5230" s="89"/>
      <c r="E5230" s="89"/>
    </row>
    <row r="5231" spans="1:5" x14ac:dyDescent="0.25">
      <c r="A5231" s="10"/>
      <c r="B5231" s="10"/>
      <c r="C5231" s="87"/>
      <c r="D5231" s="89"/>
      <c r="E5231" s="89"/>
    </row>
    <row r="5232" spans="1:5" x14ac:dyDescent="0.25">
      <c r="A5232" s="10"/>
      <c r="B5232" s="10"/>
      <c r="C5232" s="87"/>
      <c r="D5232" s="89"/>
      <c r="E5232" s="89"/>
    </row>
    <row r="5233" spans="1:5" x14ac:dyDescent="0.25">
      <c r="A5233" s="10"/>
      <c r="B5233" s="10"/>
      <c r="C5233" s="87"/>
      <c r="D5233" s="89"/>
      <c r="E5233" s="89"/>
    </row>
    <row r="5234" spans="1:5" x14ac:dyDescent="0.25">
      <c r="A5234" s="10"/>
      <c r="B5234" s="10"/>
      <c r="C5234" s="87"/>
      <c r="D5234" s="89"/>
      <c r="E5234" s="89"/>
    </row>
    <row r="5235" spans="1:5" x14ac:dyDescent="0.25">
      <c r="A5235" s="10"/>
      <c r="B5235" s="10"/>
      <c r="C5235" s="87"/>
      <c r="D5235" s="89"/>
      <c r="E5235" s="89"/>
    </row>
    <row r="5236" spans="1:5" x14ac:dyDescent="0.25">
      <c r="A5236" s="10"/>
      <c r="B5236" s="10"/>
      <c r="C5236" s="87"/>
      <c r="D5236" s="89"/>
      <c r="E5236" s="89"/>
    </row>
    <row r="5237" spans="1:5" x14ac:dyDescent="0.25">
      <c r="A5237" s="10"/>
      <c r="B5237" s="10"/>
      <c r="C5237" s="87"/>
      <c r="D5237" s="89"/>
      <c r="E5237" s="89"/>
    </row>
    <row r="5238" spans="1:5" x14ac:dyDescent="0.25">
      <c r="A5238" s="10"/>
      <c r="B5238" s="10"/>
      <c r="C5238" s="87"/>
      <c r="D5238" s="89"/>
      <c r="E5238" s="89"/>
    </row>
    <row r="5239" spans="1:5" x14ac:dyDescent="0.25">
      <c r="A5239" s="10"/>
      <c r="B5239" s="10"/>
      <c r="C5239" s="87"/>
      <c r="D5239" s="89"/>
      <c r="E5239" s="89"/>
    </row>
    <row r="5240" spans="1:5" x14ac:dyDescent="0.25">
      <c r="A5240" s="10"/>
      <c r="B5240" s="10"/>
      <c r="C5240" s="87"/>
      <c r="D5240" s="89"/>
      <c r="E5240" s="89"/>
    </row>
    <row r="5241" spans="1:5" x14ac:dyDescent="0.25">
      <c r="A5241" s="10"/>
      <c r="B5241" s="10"/>
      <c r="C5241" s="87"/>
      <c r="D5241" s="89"/>
      <c r="E5241" s="89"/>
    </row>
    <row r="5242" spans="1:5" x14ac:dyDescent="0.25">
      <c r="A5242" s="10"/>
      <c r="B5242" s="10"/>
      <c r="C5242" s="87"/>
      <c r="D5242" s="89"/>
      <c r="E5242" s="89"/>
    </row>
    <row r="5243" spans="1:5" x14ac:dyDescent="0.25">
      <c r="A5243" s="10"/>
      <c r="B5243" s="10"/>
      <c r="C5243" s="87"/>
      <c r="D5243" s="89"/>
      <c r="E5243" s="89"/>
    </row>
    <row r="5244" spans="1:5" x14ac:dyDescent="0.25">
      <c r="A5244" s="10"/>
      <c r="B5244" s="10"/>
      <c r="C5244" s="87"/>
      <c r="D5244" s="89"/>
      <c r="E5244" s="89"/>
    </row>
    <row r="5245" spans="1:5" x14ac:dyDescent="0.25">
      <c r="A5245" s="10"/>
      <c r="B5245" s="10"/>
      <c r="C5245" s="87"/>
      <c r="D5245" s="89"/>
      <c r="E5245" s="89"/>
    </row>
    <row r="5246" spans="1:5" x14ac:dyDescent="0.25">
      <c r="A5246" s="10"/>
      <c r="B5246" s="10"/>
      <c r="C5246" s="87"/>
      <c r="D5246" s="89"/>
      <c r="E5246" s="89"/>
    </row>
    <row r="5247" spans="1:5" x14ac:dyDescent="0.25">
      <c r="A5247" s="10"/>
      <c r="B5247" s="10"/>
      <c r="C5247" s="87"/>
      <c r="D5247" s="89"/>
      <c r="E5247" s="89"/>
    </row>
    <row r="5248" spans="1:5" x14ac:dyDescent="0.25">
      <c r="A5248" s="10"/>
      <c r="B5248" s="10"/>
      <c r="C5248" s="87"/>
      <c r="D5248" s="89"/>
      <c r="E5248" s="89"/>
    </row>
    <row r="5249" spans="1:5" x14ac:dyDescent="0.25">
      <c r="A5249" s="10"/>
      <c r="B5249" s="10"/>
      <c r="C5249" s="87"/>
      <c r="D5249" s="89"/>
      <c r="E5249" s="89"/>
    </row>
    <row r="5250" spans="1:5" x14ac:dyDescent="0.25">
      <c r="A5250" s="10"/>
      <c r="B5250" s="10"/>
      <c r="C5250" s="87"/>
      <c r="D5250" s="89"/>
      <c r="E5250" s="89"/>
    </row>
    <row r="5251" spans="1:5" x14ac:dyDescent="0.25">
      <c r="A5251" s="10"/>
      <c r="B5251" s="10"/>
      <c r="C5251" s="87"/>
      <c r="D5251" s="89"/>
      <c r="E5251" s="89"/>
    </row>
    <row r="5252" spans="1:5" x14ac:dyDescent="0.25">
      <c r="A5252" s="10"/>
      <c r="B5252" s="10"/>
      <c r="C5252" s="87"/>
      <c r="D5252" s="89"/>
      <c r="E5252" s="89"/>
    </row>
    <row r="5253" spans="1:5" x14ac:dyDescent="0.25">
      <c r="A5253" s="10"/>
      <c r="B5253" s="10"/>
      <c r="C5253" s="87"/>
      <c r="D5253" s="89"/>
      <c r="E5253" s="89"/>
    </row>
    <row r="5254" spans="1:5" x14ac:dyDescent="0.25">
      <c r="A5254" s="10"/>
      <c r="B5254" s="10"/>
      <c r="C5254" s="87"/>
      <c r="D5254" s="89"/>
      <c r="E5254" s="89"/>
    </row>
    <row r="5255" spans="1:5" x14ac:dyDescent="0.25">
      <c r="A5255" s="10"/>
      <c r="B5255" s="10"/>
      <c r="C5255" s="87"/>
      <c r="D5255" s="89"/>
      <c r="E5255" s="89"/>
    </row>
    <row r="5256" spans="1:5" x14ac:dyDescent="0.25">
      <c r="A5256" s="10"/>
      <c r="B5256" s="10"/>
      <c r="C5256" s="87"/>
      <c r="D5256" s="89"/>
      <c r="E5256" s="89"/>
    </row>
    <row r="5257" spans="1:5" x14ac:dyDescent="0.25">
      <c r="A5257" s="10"/>
      <c r="B5257" s="10"/>
      <c r="C5257" s="87"/>
      <c r="D5257" s="89"/>
      <c r="E5257" s="89"/>
    </row>
    <row r="5258" spans="1:5" x14ac:dyDescent="0.25">
      <c r="A5258" s="10"/>
      <c r="B5258" s="10"/>
      <c r="C5258" s="87"/>
      <c r="D5258" s="89"/>
      <c r="E5258" s="89"/>
    </row>
    <row r="5259" spans="1:5" x14ac:dyDescent="0.25">
      <c r="A5259" s="10"/>
      <c r="B5259" s="10"/>
      <c r="C5259" s="87"/>
      <c r="D5259" s="89"/>
      <c r="E5259" s="89"/>
    </row>
    <row r="5260" spans="1:5" x14ac:dyDescent="0.25">
      <c r="A5260" s="10"/>
      <c r="B5260" s="10"/>
      <c r="C5260" s="87"/>
      <c r="D5260" s="89"/>
      <c r="E5260" s="89"/>
    </row>
    <row r="5261" spans="1:5" x14ac:dyDescent="0.25">
      <c r="A5261" s="10"/>
      <c r="B5261" s="10"/>
      <c r="C5261" s="87"/>
      <c r="D5261" s="89"/>
      <c r="E5261" s="89"/>
    </row>
    <row r="5262" spans="1:5" x14ac:dyDescent="0.25">
      <c r="A5262" s="10"/>
      <c r="B5262" s="10"/>
      <c r="C5262" s="87"/>
      <c r="D5262" s="89"/>
      <c r="E5262" s="89"/>
    </row>
    <row r="5263" spans="1:5" x14ac:dyDescent="0.25">
      <c r="A5263" s="10"/>
      <c r="B5263" s="10"/>
      <c r="C5263" s="87"/>
      <c r="D5263" s="89"/>
      <c r="E5263" s="89"/>
    </row>
    <row r="5264" spans="1:5" x14ac:dyDescent="0.25">
      <c r="A5264" s="10"/>
      <c r="B5264" s="10"/>
      <c r="C5264" s="87"/>
      <c r="D5264" s="89"/>
      <c r="E5264" s="89"/>
    </row>
    <row r="5265" spans="1:5" x14ac:dyDescent="0.25">
      <c r="A5265" s="10"/>
      <c r="B5265" s="10"/>
      <c r="C5265" s="87"/>
      <c r="D5265" s="89"/>
      <c r="E5265" s="89"/>
    </row>
    <row r="5266" spans="1:5" x14ac:dyDescent="0.25">
      <c r="A5266" s="10"/>
      <c r="B5266" s="10"/>
      <c r="C5266" s="87"/>
      <c r="D5266" s="89"/>
      <c r="E5266" s="89"/>
    </row>
    <row r="5267" spans="1:5" x14ac:dyDescent="0.25">
      <c r="A5267" s="10"/>
      <c r="B5267" s="10"/>
      <c r="C5267" s="87"/>
      <c r="D5267" s="89"/>
      <c r="E5267" s="89"/>
    </row>
    <row r="5268" spans="1:5" x14ac:dyDescent="0.25">
      <c r="A5268" s="10"/>
      <c r="B5268" s="10"/>
      <c r="C5268" s="87"/>
      <c r="D5268" s="89"/>
      <c r="E5268" s="89"/>
    </row>
    <row r="5269" spans="1:5" x14ac:dyDescent="0.25">
      <c r="A5269" s="10"/>
      <c r="B5269" s="10"/>
      <c r="C5269" s="87"/>
      <c r="D5269" s="89"/>
      <c r="E5269" s="89"/>
    </row>
    <row r="5270" spans="1:5" x14ac:dyDescent="0.25">
      <c r="A5270" s="10"/>
      <c r="B5270" s="10"/>
      <c r="C5270" s="87"/>
      <c r="D5270" s="89"/>
      <c r="E5270" s="89"/>
    </row>
    <row r="5271" spans="1:5" x14ac:dyDescent="0.25">
      <c r="A5271" s="10"/>
      <c r="B5271" s="10"/>
      <c r="C5271" s="87"/>
      <c r="D5271" s="89"/>
      <c r="E5271" s="89"/>
    </row>
    <row r="5272" spans="1:5" x14ac:dyDescent="0.25">
      <c r="A5272" s="10"/>
      <c r="B5272" s="10"/>
      <c r="C5272" s="87"/>
      <c r="D5272" s="89"/>
      <c r="E5272" s="89"/>
    </row>
    <row r="5273" spans="1:5" x14ac:dyDescent="0.25">
      <c r="A5273" s="10"/>
      <c r="B5273" s="10"/>
      <c r="C5273" s="87"/>
      <c r="D5273" s="89"/>
      <c r="E5273" s="89"/>
    </row>
    <row r="5274" spans="1:5" x14ac:dyDescent="0.25">
      <c r="A5274" s="10"/>
      <c r="B5274" s="10"/>
      <c r="C5274" s="87"/>
      <c r="D5274" s="89"/>
      <c r="E5274" s="89"/>
    </row>
    <row r="5275" spans="1:5" x14ac:dyDescent="0.25">
      <c r="A5275" s="10"/>
      <c r="B5275" s="10"/>
      <c r="C5275" s="87"/>
      <c r="D5275" s="89"/>
      <c r="E5275" s="89"/>
    </row>
    <row r="5276" spans="1:5" x14ac:dyDescent="0.25">
      <c r="A5276" s="10"/>
      <c r="B5276" s="10"/>
      <c r="C5276" s="87"/>
      <c r="D5276" s="89"/>
      <c r="E5276" s="89"/>
    </row>
    <row r="5277" spans="1:5" x14ac:dyDescent="0.25">
      <c r="A5277" s="10"/>
      <c r="B5277" s="10"/>
      <c r="C5277" s="87"/>
      <c r="D5277" s="89"/>
      <c r="E5277" s="89"/>
    </row>
    <row r="5278" spans="1:5" x14ac:dyDescent="0.25">
      <c r="A5278" s="10"/>
      <c r="B5278" s="10"/>
      <c r="C5278" s="87"/>
      <c r="D5278" s="89"/>
      <c r="E5278" s="89"/>
    </row>
    <row r="5279" spans="1:5" x14ac:dyDescent="0.25">
      <c r="A5279" s="10"/>
      <c r="B5279" s="10"/>
      <c r="C5279" s="87"/>
      <c r="D5279" s="89"/>
      <c r="E5279" s="89"/>
    </row>
    <row r="5280" spans="1:5" x14ac:dyDescent="0.25">
      <c r="A5280" s="10"/>
      <c r="B5280" s="10"/>
      <c r="C5280" s="87"/>
      <c r="D5280" s="89"/>
      <c r="E5280" s="89"/>
    </row>
    <row r="5281" spans="1:5" x14ac:dyDescent="0.25">
      <c r="A5281" s="10"/>
      <c r="B5281" s="10"/>
      <c r="C5281" s="87"/>
      <c r="D5281" s="89"/>
      <c r="E5281" s="89"/>
    </row>
    <row r="5282" spans="1:5" x14ac:dyDescent="0.25">
      <c r="A5282" s="10"/>
      <c r="B5282" s="10"/>
      <c r="C5282" s="87"/>
      <c r="D5282" s="89"/>
      <c r="E5282" s="89"/>
    </row>
    <row r="5283" spans="1:5" x14ac:dyDescent="0.25">
      <c r="A5283" s="10"/>
      <c r="B5283" s="10"/>
      <c r="C5283" s="87"/>
      <c r="D5283" s="89"/>
      <c r="E5283" s="89"/>
    </row>
    <row r="5284" spans="1:5" x14ac:dyDescent="0.25">
      <c r="A5284" s="10"/>
      <c r="B5284" s="10"/>
      <c r="C5284" s="87"/>
      <c r="D5284" s="89"/>
      <c r="E5284" s="89"/>
    </row>
    <row r="5285" spans="1:5" x14ac:dyDescent="0.25">
      <c r="A5285" s="10"/>
      <c r="B5285" s="10"/>
      <c r="C5285" s="87"/>
      <c r="D5285" s="89"/>
      <c r="E5285" s="89"/>
    </row>
    <row r="5286" spans="1:5" x14ac:dyDescent="0.25">
      <c r="A5286" s="10"/>
      <c r="B5286" s="10"/>
      <c r="C5286" s="87"/>
      <c r="D5286" s="89"/>
      <c r="E5286" s="89"/>
    </row>
    <row r="5287" spans="1:5" x14ac:dyDescent="0.25">
      <c r="A5287" s="10"/>
      <c r="B5287" s="10"/>
      <c r="C5287" s="87"/>
      <c r="D5287" s="89"/>
      <c r="E5287" s="89"/>
    </row>
    <row r="5288" spans="1:5" x14ac:dyDescent="0.25">
      <c r="A5288" s="10"/>
      <c r="B5288" s="10"/>
      <c r="C5288" s="87"/>
      <c r="D5288" s="89"/>
      <c r="E5288" s="89"/>
    </row>
    <row r="5289" spans="1:5" x14ac:dyDescent="0.25">
      <c r="A5289" s="10"/>
      <c r="B5289" s="10"/>
      <c r="C5289" s="87"/>
      <c r="D5289" s="89"/>
      <c r="E5289" s="89"/>
    </row>
    <row r="5290" spans="1:5" x14ac:dyDescent="0.25">
      <c r="A5290" s="10"/>
      <c r="B5290" s="10"/>
      <c r="C5290" s="87"/>
      <c r="D5290" s="89"/>
      <c r="E5290" s="89"/>
    </row>
    <row r="5291" spans="1:5" x14ac:dyDescent="0.25">
      <c r="A5291" s="10"/>
      <c r="B5291" s="10"/>
      <c r="C5291" s="87"/>
      <c r="D5291" s="89"/>
      <c r="E5291" s="89"/>
    </row>
    <row r="5292" spans="1:5" x14ac:dyDescent="0.25">
      <c r="A5292" s="10"/>
      <c r="B5292" s="10"/>
      <c r="C5292" s="87"/>
      <c r="D5292" s="89"/>
      <c r="E5292" s="89"/>
    </row>
    <row r="5293" spans="1:5" x14ac:dyDescent="0.25">
      <c r="A5293" s="10"/>
      <c r="B5293" s="10"/>
      <c r="C5293" s="87"/>
      <c r="D5293" s="89"/>
      <c r="E5293" s="89"/>
    </row>
    <row r="5294" spans="1:5" x14ac:dyDescent="0.25">
      <c r="A5294" s="10"/>
      <c r="B5294" s="10"/>
      <c r="C5294" s="87"/>
      <c r="D5294" s="89"/>
      <c r="E5294" s="89"/>
    </row>
    <row r="5295" spans="1:5" x14ac:dyDescent="0.25">
      <c r="A5295" s="10"/>
      <c r="B5295" s="10"/>
      <c r="C5295" s="87"/>
      <c r="D5295" s="89"/>
      <c r="E5295" s="89"/>
    </row>
    <row r="5296" spans="1:5" x14ac:dyDescent="0.25">
      <c r="A5296" s="10"/>
      <c r="B5296" s="10"/>
      <c r="C5296" s="87"/>
      <c r="D5296" s="89"/>
      <c r="E5296" s="89"/>
    </row>
    <row r="5297" spans="1:5" x14ac:dyDescent="0.25">
      <c r="A5297" s="10"/>
      <c r="B5297" s="10"/>
      <c r="C5297" s="87"/>
      <c r="D5297" s="89"/>
      <c r="E5297" s="89"/>
    </row>
    <row r="5298" spans="1:5" x14ac:dyDescent="0.25">
      <c r="A5298" s="10"/>
      <c r="B5298" s="10"/>
      <c r="C5298" s="87"/>
      <c r="D5298" s="89"/>
      <c r="E5298" s="89"/>
    </row>
    <row r="5299" spans="1:5" x14ac:dyDescent="0.25">
      <c r="A5299" s="10"/>
      <c r="B5299" s="10"/>
      <c r="C5299" s="87"/>
      <c r="D5299" s="89"/>
      <c r="E5299" s="89"/>
    </row>
    <row r="5300" spans="1:5" x14ac:dyDescent="0.25">
      <c r="A5300" s="10"/>
      <c r="B5300" s="10"/>
      <c r="C5300" s="87"/>
      <c r="D5300" s="89"/>
      <c r="E5300" s="89"/>
    </row>
    <row r="5301" spans="1:5" x14ac:dyDescent="0.25">
      <c r="A5301" s="10"/>
      <c r="B5301" s="10"/>
      <c r="C5301" s="87"/>
      <c r="D5301" s="89"/>
      <c r="E5301" s="89"/>
    </row>
    <row r="5302" spans="1:5" x14ac:dyDescent="0.25">
      <c r="A5302" s="10"/>
      <c r="B5302" s="10"/>
      <c r="C5302" s="87"/>
      <c r="D5302" s="89"/>
      <c r="E5302" s="89"/>
    </row>
    <row r="5303" spans="1:5" x14ac:dyDescent="0.25">
      <c r="A5303" s="10"/>
      <c r="B5303" s="10"/>
      <c r="C5303" s="87"/>
      <c r="D5303" s="89"/>
      <c r="E5303" s="89"/>
    </row>
    <row r="5304" spans="1:5" x14ac:dyDescent="0.25">
      <c r="A5304" s="10"/>
      <c r="B5304" s="10"/>
      <c r="C5304" s="87"/>
      <c r="D5304" s="89"/>
      <c r="E5304" s="89"/>
    </row>
    <row r="5305" spans="1:5" x14ac:dyDescent="0.25">
      <c r="A5305" s="10"/>
      <c r="B5305" s="10"/>
      <c r="C5305" s="87"/>
      <c r="D5305" s="89"/>
      <c r="E5305" s="89"/>
    </row>
    <row r="5306" spans="1:5" x14ac:dyDescent="0.25">
      <c r="A5306" s="10"/>
      <c r="B5306" s="10"/>
      <c r="C5306" s="87"/>
      <c r="D5306" s="89"/>
      <c r="E5306" s="89"/>
    </row>
    <row r="5307" spans="1:5" x14ac:dyDescent="0.25">
      <c r="A5307" s="10"/>
      <c r="B5307" s="10"/>
      <c r="C5307" s="87"/>
      <c r="D5307" s="89"/>
      <c r="E5307" s="89"/>
    </row>
    <row r="5308" spans="1:5" x14ac:dyDescent="0.25">
      <c r="A5308" s="10"/>
      <c r="B5308" s="10"/>
      <c r="C5308" s="87"/>
      <c r="D5308" s="89"/>
      <c r="E5308" s="89"/>
    </row>
    <row r="5309" spans="1:5" x14ac:dyDescent="0.25">
      <c r="A5309" s="10"/>
      <c r="B5309" s="10"/>
      <c r="C5309" s="87"/>
      <c r="D5309" s="89"/>
      <c r="E5309" s="89"/>
    </row>
    <row r="5310" spans="1:5" x14ac:dyDescent="0.25">
      <c r="A5310" s="10"/>
      <c r="B5310" s="10"/>
      <c r="C5310" s="87"/>
      <c r="D5310" s="89"/>
      <c r="E5310" s="89"/>
    </row>
    <row r="5311" spans="1:5" x14ac:dyDescent="0.25">
      <c r="A5311" s="10"/>
      <c r="B5311" s="10"/>
      <c r="C5311" s="87"/>
      <c r="D5311" s="89"/>
      <c r="E5311" s="89"/>
    </row>
    <row r="5312" spans="1:5" x14ac:dyDescent="0.25">
      <c r="A5312" s="10"/>
      <c r="B5312" s="10"/>
      <c r="C5312" s="87"/>
      <c r="D5312" s="89"/>
      <c r="E5312" s="89"/>
    </row>
    <row r="5313" spans="1:5" x14ac:dyDescent="0.25">
      <c r="A5313" s="10"/>
      <c r="B5313" s="10"/>
      <c r="C5313" s="87"/>
      <c r="D5313" s="89"/>
      <c r="E5313" s="89"/>
    </row>
    <row r="5314" spans="1:5" x14ac:dyDescent="0.25">
      <c r="A5314" s="10"/>
      <c r="B5314" s="10"/>
      <c r="C5314" s="87"/>
      <c r="D5314" s="89"/>
      <c r="E5314" s="89"/>
    </row>
    <row r="5315" spans="1:5" x14ac:dyDescent="0.25">
      <c r="A5315" s="10"/>
      <c r="B5315" s="10"/>
      <c r="C5315" s="87"/>
      <c r="D5315" s="89"/>
      <c r="E5315" s="89"/>
    </row>
    <row r="5316" spans="1:5" x14ac:dyDescent="0.25">
      <c r="A5316" s="10"/>
      <c r="B5316" s="10"/>
      <c r="C5316" s="87"/>
      <c r="D5316" s="89"/>
      <c r="E5316" s="89"/>
    </row>
    <row r="5317" spans="1:5" x14ac:dyDescent="0.25">
      <c r="A5317" s="10"/>
      <c r="B5317" s="10"/>
      <c r="C5317" s="87"/>
      <c r="D5317" s="89"/>
      <c r="E5317" s="89"/>
    </row>
    <row r="5318" spans="1:5" x14ac:dyDescent="0.25">
      <c r="A5318" s="10"/>
      <c r="B5318" s="10"/>
      <c r="C5318" s="87"/>
      <c r="D5318" s="89"/>
      <c r="E5318" s="89"/>
    </row>
    <row r="5319" spans="1:5" x14ac:dyDescent="0.25">
      <c r="A5319" s="10"/>
      <c r="B5319" s="10"/>
      <c r="C5319" s="87"/>
      <c r="D5319" s="89"/>
      <c r="E5319" s="89"/>
    </row>
    <row r="5320" spans="1:5" x14ac:dyDescent="0.25">
      <c r="A5320" s="10"/>
      <c r="B5320" s="10"/>
      <c r="C5320" s="87"/>
      <c r="D5320" s="89"/>
      <c r="E5320" s="89"/>
    </row>
    <row r="5321" spans="1:5" x14ac:dyDescent="0.25">
      <c r="A5321" s="10"/>
      <c r="B5321" s="10"/>
      <c r="C5321" s="87"/>
      <c r="D5321" s="89"/>
      <c r="E5321" s="89"/>
    </row>
    <row r="5322" spans="1:5" x14ac:dyDescent="0.25">
      <c r="A5322" s="10"/>
      <c r="B5322" s="10"/>
      <c r="C5322" s="87"/>
      <c r="D5322" s="89"/>
      <c r="E5322" s="89"/>
    </row>
    <row r="5323" spans="1:5" x14ac:dyDescent="0.25">
      <c r="A5323" s="10"/>
      <c r="B5323" s="10"/>
      <c r="C5323" s="87"/>
      <c r="D5323" s="89"/>
      <c r="E5323" s="89"/>
    </row>
    <row r="5324" spans="1:5" x14ac:dyDescent="0.25">
      <c r="A5324" s="10"/>
      <c r="B5324" s="10"/>
      <c r="C5324" s="87"/>
      <c r="D5324" s="89"/>
      <c r="E5324" s="89"/>
    </row>
    <row r="5325" spans="1:5" x14ac:dyDescent="0.25">
      <c r="A5325" s="10"/>
      <c r="B5325" s="10"/>
      <c r="C5325" s="87"/>
      <c r="D5325" s="89"/>
      <c r="E5325" s="89"/>
    </row>
    <row r="5326" spans="1:5" x14ac:dyDescent="0.25">
      <c r="A5326" s="10"/>
      <c r="B5326" s="10"/>
      <c r="C5326" s="87"/>
      <c r="D5326" s="89"/>
      <c r="E5326" s="89"/>
    </row>
    <row r="5327" spans="1:5" x14ac:dyDescent="0.25">
      <c r="A5327" s="10"/>
      <c r="B5327" s="10"/>
      <c r="C5327" s="87"/>
      <c r="D5327" s="89"/>
      <c r="E5327" s="89"/>
    </row>
    <row r="5328" spans="1:5" x14ac:dyDescent="0.25">
      <c r="A5328" s="10"/>
      <c r="B5328" s="10"/>
      <c r="C5328" s="87"/>
      <c r="D5328" s="89"/>
      <c r="E5328" s="89"/>
    </row>
    <row r="5329" spans="1:5" x14ac:dyDescent="0.25">
      <c r="A5329" s="10"/>
      <c r="B5329" s="10"/>
      <c r="C5329" s="87"/>
      <c r="D5329" s="89"/>
      <c r="E5329" s="89"/>
    </row>
    <row r="5330" spans="1:5" x14ac:dyDescent="0.25">
      <c r="A5330" s="10"/>
      <c r="B5330" s="10"/>
      <c r="C5330" s="87"/>
      <c r="D5330" s="89"/>
      <c r="E5330" s="89"/>
    </row>
    <row r="5331" spans="1:5" x14ac:dyDescent="0.25">
      <c r="A5331" s="10"/>
      <c r="B5331" s="10"/>
      <c r="C5331" s="87"/>
      <c r="D5331" s="89"/>
      <c r="E5331" s="89"/>
    </row>
    <row r="5332" spans="1:5" x14ac:dyDescent="0.25">
      <c r="A5332" s="10"/>
      <c r="B5332" s="10"/>
      <c r="C5332" s="87"/>
      <c r="D5332" s="89"/>
      <c r="E5332" s="89"/>
    </row>
    <row r="5333" spans="1:5" x14ac:dyDescent="0.25">
      <c r="A5333" s="10"/>
      <c r="B5333" s="10"/>
      <c r="C5333" s="87"/>
      <c r="D5333" s="89"/>
      <c r="E5333" s="89"/>
    </row>
    <row r="5334" spans="1:5" x14ac:dyDescent="0.25">
      <c r="A5334" s="10"/>
      <c r="B5334" s="10"/>
      <c r="C5334" s="87"/>
      <c r="D5334" s="89"/>
      <c r="E5334" s="89"/>
    </row>
    <row r="5335" spans="1:5" x14ac:dyDescent="0.25">
      <c r="A5335" s="10"/>
      <c r="B5335" s="10"/>
      <c r="C5335" s="87"/>
      <c r="D5335" s="89"/>
      <c r="E5335" s="89"/>
    </row>
    <row r="5336" spans="1:5" x14ac:dyDescent="0.25">
      <c r="A5336" s="10"/>
      <c r="B5336" s="10"/>
      <c r="C5336" s="87"/>
      <c r="D5336" s="89"/>
      <c r="E5336" s="89"/>
    </row>
    <row r="5337" spans="1:5" x14ac:dyDescent="0.25">
      <c r="A5337" s="10"/>
      <c r="B5337" s="10"/>
      <c r="C5337" s="87"/>
      <c r="D5337" s="89"/>
      <c r="E5337" s="89"/>
    </row>
    <row r="5338" spans="1:5" x14ac:dyDescent="0.25">
      <c r="A5338" s="10"/>
      <c r="B5338" s="10"/>
      <c r="C5338" s="87"/>
      <c r="D5338" s="89"/>
      <c r="E5338" s="89"/>
    </row>
    <row r="5339" spans="1:5" x14ac:dyDescent="0.25">
      <c r="A5339" s="10"/>
      <c r="B5339" s="10"/>
      <c r="C5339" s="87"/>
      <c r="D5339" s="89"/>
      <c r="E5339" s="89"/>
    </row>
    <row r="5340" spans="1:5" x14ac:dyDescent="0.25">
      <c r="A5340" s="10"/>
      <c r="B5340" s="10"/>
      <c r="C5340" s="87"/>
      <c r="D5340" s="89"/>
      <c r="E5340" s="89"/>
    </row>
    <row r="5341" spans="1:5" x14ac:dyDescent="0.25">
      <c r="A5341" s="10"/>
      <c r="B5341" s="10"/>
      <c r="C5341" s="87"/>
      <c r="D5341" s="89"/>
      <c r="E5341" s="89"/>
    </row>
    <row r="5342" spans="1:5" x14ac:dyDescent="0.25">
      <c r="A5342" s="10"/>
      <c r="B5342" s="10"/>
      <c r="C5342" s="87"/>
      <c r="D5342" s="89"/>
      <c r="E5342" s="89"/>
    </row>
    <row r="5343" spans="1:5" x14ac:dyDescent="0.25">
      <c r="A5343" s="10"/>
      <c r="B5343" s="10"/>
      <c r="C5343" s="87"/>
      <c r="D5343" s="89"/>
      <c r="E5343" s="89"/>
    </row>
    <row r="5344" spans="1:5" x14ac:dyDescent="0.25">
      <c r="A5344" s="10"/>
      <c r="B5344" s="10"/>
      <c r="C5344" s="87"/>
      <c r="D5344" s="89"/>
      <c r="E5344" s="89"/>
    </row>
    <row r="5345" spans="1:5" x14ac:dyDescent="0.25">
      <c r="A5345" s="10"/>
      <c r="B5345" s="10"/>
      <c r="C5345" s="87"/>
      <c r="D5345" s="89"/>
      <c r="E5345" s="89"/>
    </row>
    <row r="5346" spans="1:5" x14ac:dyDescent="0.25">
      <c r="A5346" s="10"/>
      <c r="B5346" s="10"/>
      <c r="C5346" s="87"/>
      <c r="D5346" s="89"/>
      <c r="E5346" s="89"/>
    </row>
    <row r="5347" spans="1:5" x14ac:dyDescent="0.25">
      <c r="A5347" s="10"/>
      <c r="B5347" s="10"/>
      <c r="C5347" s="87"/>
      <c r="D5347" s="89"/>
      <c r="E5347" s="89"/>
    </row>
    <row r="5348" spans="1:5" x14ac:dyDescent="0.25">
      <c r="A5348" s="10"/>
      <c r="B5348" s="10"/>
      <c r="C5348" s="87"/>
      <c r="D5348" s="89"/>
      <c r="E5348" s="89"/>
    </row>
    <row r="5349" spans="1:5" x14ac:dyDescent="0.25">
      <c r="A5349" s="10"/>
      <c r="B5349" s="10"/>
      <c r="C5349" s="87"/>
      <c r="D5349" s="89"/>
      <c r="E5349" s="89"/>
    </row>
    <row r="5350" spans="1:5" x14ac:dyDescent="0.25">
      <c r="A5350" s="10"/>
      <c r="B5350" s="10"/>
      <c r="C5350" s="87"/>
      <c r="D5350" s="89"/>
      <c r="E5350" s="89"/>
    </row>
    <row r="5351" spans="1:5" x14ac:dyDescent="0.25">
      <c r="A5351" s="10"/>
      <c r="B5351" s="10"/>
      <c r="C5351" s="87"/>
      <c r="D5351" s="89"/>
      <c r="E5351" s="89"/>
    </row>
    <row r="5352" spans="1:5" x14ac:dyDescent="0.25">
      <c r="A5352" s="10"/>
      <c r="B5352" s="10"/>
      <c r="C5352" s="87"/>
      <c r="D5352" s="89"/>
      <c r="E5352" s="89"/>
    </row>
    <row r="5353" spans="1:5" x14ac:dyDescent="0.25">
      <c r="A5353" s="10"/>
      <c r="B5353" s="10"/>
      <c r="C5353" s="87"/>
      <c r="D5353" s="89"/>
      <c r="E5353" s="89"/>
    </row>
    <row r="5354" spans="1:5" x14ac:dyDescent="0.25">
      <c r="A5354" s="10"/>
      <c r="B5354" s="10"/>
      <c r="C5354" s="87"/>
      <c r="D5354" s="89"/>
      <c r="E5354" s="89"/>
    </row>
    <row r="5355" spans="1:5" x14ac:dyDescent="0.25">
      <c r="A5355" s="10"/>
      <c r="B5355" s="10"/>
      <c r="C5355" s="87"/>
      <c r="D5355" s="89"/>
      <c r="E5355" s="89"/>
    </row>
    <row r="5356" spans="1:5" x14ac:dyDescent="0.25">
      <c r="A5356" s="10"/>
      <c r="B5356" s="10"/>
      <c r="C5356" s="87"/>
      <c r="D5356" s="89"/>
      <c r="E5356" s="89"/>
    </row>
    <row r="5357" spans="1:5" x14ac:dyDescent="0.25">
      <c r="A5357" s="10"/>
      <c r="B5357" s="10"/>
      <c r="C5357" s="87"/>
      <c r="D5357" s="89"/>
      <c r="E5357" s="89"/>
    </row>
    <row r="5358" spans="1:5" x14ac:dyDescent="0.25">
      <c r="A5358" s="10"/>
      <c r="B5358" s="10"/>
      <c r="C5358" s="87"/>
      <c r="D5358" s="89"/>
      <c r="E5358" s="89"/>
    </row>
    <row r="5359" spans="1:5" x14ac:dyDescent="0.25">
      <c r="A5359" s="10"/>
      <c r="B5359" s="10"/>
      <c r="C5359" s="87"/>
      <c r="D5359" s="89"/>
      <c r="E5359" s="89"/>
    </row>
    <row r="5360" spans="1:5" x14ac:dyDescent="0.25">
      <c r="A5360" s="10"/>
      <c r="B5360" s="10"/>
      <c r="C5360" s="87"/>
      <c r="D5360" s="89"/>
      <c r="E5360" s="89"/>
    </row>
    <row r="5361" spans="1:5" x14ac:dyDescent="0.25">
      <c r="A5361" s="10"/>
      <c r="B5361" s="10"/>
      <c r="C5361" s="87"/>
      <c r="D5361" s="89"/>
      <c r="E5361" s="89"/>
    </row>
    <row r="5362" spans="1:5" x14ac:dyDescent="0.25">
      <c r="A5362" s="10"/>
      <c r="B5362" s="10"/>
      <c r="C5362" s="87"/>
      <c r="D5362" s="89"/>
      <c r="E5362" s="89"/>
    </row>
    <row r="5363" spans="1:5" x14ac:dyDescent="0.25">
      <c r="A5363" s="10"/>
      <c r="B5363" s="10"/>
      <c r="C5363" s="87"/>
      <c r="D5363" s="89"/>
      <c r="E5363" s="89"/>
    </row>
    <row r="5364" spans="1:5" x14ac:dyDescent="0.25">
      <c r="A5364" s="10"/>
      <c r="B5364" s="10"/>
      <c r="C5364" s="87"/>
      <c r="D5364" s="89"/>
      <c r="E5364" s="89"/>
    </row>
    <row r="5365" spans="1:5" x14ac:dyDescent="0.25">
      <c r="A5365" s="10"/>
      <c r="B5365" s="10"/>
      <c r="C5365" s="87"/>
      <c r="D5365" s="89"/>
      <c r="E5365" s="89"/>
    </row>
    <row r="5366" spans="1:5" x14ac:dyDescent="0.25">
      <c r="A5366" s="10"/>
      <c r="B5366" s="10"/>
      <c r="C5366" s="87"/>
      <c r="D5366" s="89"/>
      <c r="E5366" s="89"/>
    </row>
    <row r="5367" spans="1:5" x14ac:dyDescent="0.25">
      <c r="A5367" s="10"/>
      <c r="B5367" s="10"/>
      <c r="C5367" s="87"/>
      <c r="D5367" s="89"/>
      <c r="E5367" s="89"/>
    </row>
    <row r="5368" spans="1:5" x14ac:dyDescent="0.25">
      <c r="A5368" s="10"/>
      <c r="B5368" s="10"/>
      <c r="C5368" s="87"/>
      <c r="D5368" s="89"/>
      <c r="E5368" s="89"/>
    </row>
    <row r="5369" spans="1:5" x14ac:dyDescent="0.25">
      <c r="A5369" s="10"/>
      <c r="B5369" s="10"/>
      <c r="C5369" s="87"/>
      <c r="D5369" s="89"/>
      <c r="E5369" s="89"/>
    </row>
    <row r="5370" spans="1:5" x14ac:dyDescent="0.25">
      <c r="A5370" s="10"/>
      <c r="B5370" s="10"/>
      <c r="C5370" s="87"/>
      <c r="D5370" s="89"/>
      <c r="E5370" s="89"/>
    </row>
    <row r="5371" spans="1:5" x14ac:dyDescent="0.25">
      <c r="A5371" s="10"/>
      <c r="B5371" s="10"/>
      <c r="C5371" s="87"/>
      <c r="D5371" s="89"/>
      <c r="E5371" s="89"/>
    </row>
    <row r="5372" spans="1:5" x14ac:dyDescent="0.25">
      <c r="A5372" s="10"/>
      <c r="B5372" s="10"/>
      <c r="C5372" s="87"/>
      <c r="D5372" s="89"/>
      <c r="E5372" s="89"/>
    </row>
    <row r="5373" spans="1:5" x14ac:dyDescent="0.25">
      <c r="A5373" s="10"/>
      <c r="B5373" s="10"/>
      <c r="C5373" s="87"/>
      <c r="D5373" s="89"/>
      <c r="E5373" s="89"/>
    </row>
    <row r="5374" spans="1:5" x14ac:dyDescent="0.25">
      <c r="A5374" s="10"/>
      <c r="B5374" s="10"/>
      <c r="C5374" s="87"/>
      <c r="D5374" s="89"/>
      <c r="E5374" s="89"/>
    </row>
    <row r="5375" spans="1:5" x14ac:dyDescent="0.25">
      <c r="A5375" s="10"/>
      <c r="B5375" s="10"/>
      <c r="C5375" s="87"/>
      <c r="D5375" s="89"/>
      <c r="E5375" s="89"/>
    </row>
    <row r="5376" spans="1:5" x14ac:dyDescent="0.25">
      <c r="A5376" s="10"/>
      <c r="B5376" s="10"/>
      <c r="C5376" s="87"/>
      <c r="D5376" s="89"/>
      <c r="E5376" s="89"/>
    </row>
    <row r="5377" spans="1:5" x14ac:dyDescent="0.25">
      <c r="A5377" s="10"/>
      <c r="B5377" s="10"/>
      <c r="C5377" s="87"/>
      <c r="D5377" s="89"/>
      <c r="E5377" s="89"/>
    </row>
    <row r="5378" spans="1:5" x14ac:dyDescent="0.25">
      <c r="A5378" s="10"/>
      <c r="B5378" s="10"/>
      <c r="C5378" s="87"/>
      <c r="D5378" s="89"/>
      <c r="E5378" s="89"/>
    </row>
    <row r="5379" spans="1:5" x14ac:dyDescent="0.25">
      <c r="A5379" s="10"/>
      <c r="B5379" s="10"/>
      <c r="C5379" s="87"/>
      <c r="D5379" s="89"/>
      <c r="E5379" s="89"/>
    </row>
    <row r="5380" spans="1:5" x14ac:dyDescent="0.25">
      <c r="A5380" s="10"/>
      <c r="B5380" s="10"/>
      <c r="C5380" s="87"/>
      <c r="D5380" s="89"/>
      <c r="E5380" s="89"/>
    </row>
    <row r="5381" spans="1:5" x14ac:dyDescent="0.25">
      <c r="A5381" s="10"/>
      <c r="B5381" s="10"/>
      <c r="C5381" s="87"/>
      <c r="D5381" s="89"/>
      <c r="E5381" s="89"/>
    </row>
    <row r="5382" spans="1:5" x14ac:dyDescent="0.25">
      <c r="A5382" s="10"/>
      <c r="B5382" s="10"/>
      <c r="C5382" s="87"/>
      <c r="D5382" s="89"/>
      <c r="E5382" s="89"/>
    </row>
    <row r="5383" spans="1:5" x14ac:dyDescent="0.25">
      <c r="A5383" s="10"/>
      <c r="B5383" s="10"/>
      <c r="C5383" s="87"/>
      <c r="D5383" s="89"/>
      <c r="E5383" s="89"/>
    </row>
    <row r="5384" spans="1:5" x14ac:dyDescent="0.25">
      <c r="A5384" s="10"/>
      <c r="B5384" s="10"/>
      <c r="C5384" s="87"/>
      <c r="D5384" s="89"/>
      <c r="E5384" s="89"/>
    </row>
    <row r="5385" spans="1:5" x14ac:dyDescent="0.25">
      <c r="A5385" s="10"/>
      <c r="B5385" s="10"/>
      <c r="C5385" s="87"/>
      <c r="D5385" s="89"/>
      <c r="E5385" s="89"/>
    </row>
    <row r="5386" spans="1:5" x14ac:dyDescent="0.25">
      <c r="A5386" s="10"/>
      <c r="B5386" s="10"/>
      <c r="C5386" s="87"/>
      <c r="D5386" s="89"/>
      <c r="E5386" s="89"/>
    </row>
    <row r="5387" spans="1:5" x14ac:dyDescent="0.25">
      <c r="A5387" s="10"/>
      <c r="B5387" s="10"/>
      <c r="C5387" s="87"/>
      <c r="D5387" s="89"/>
      <c r="E5387" s="89"/>
    </row>
    <row r="5388" spans="1:5" x14ac:dyDescent="0.25">
      <c r="A5388" s="10"/>
      <c r="B5388" s="10"/>
      <c r="C5388" s="87"/>
      <c r="D5388" s="89"/>
      <c r="E5388" s="89"/>
    </row>
    <row r="5389" spans="1:5" x14ac:dyDescent="0.25">
      <c r="A5389" s="10"/>
      <c r="B5389" s="10"/>
      <c r="C5389" s="87"/>
      <c r="D5389" s="89"/>
      <c r="E5389" s="89"/>
    </row>
    <row r="5390" spans="1:5" x14ac:dyDescent="0.25">
      <c r="A5390" s="10"/>
      <c r="B5390" s="10"/>
      <c r="C5390" s="87"/>
      <c r="D5390" s="89"/>
      <c r="E5390" s="89"/>
    </row>
    <row r="5391" spans="1:5" x14ac:dyDescent="0.25">
      <c r="A5391" s="10"/>
      <c r="B5391" s="10"/>
      <c r="C5391" s="87"/>
      <c r="D5391" s="89"/>
      <c r="E5391" s="89"/>
    </row>
    <row r="5392" spans="1:5" x14ac:dyDescent="0.25">
      <c r="A5392" s="10"/>
      <c r="B5392" s="10"/>
      <c r="C5392" s="87"/>
      <c r="D5392" s="89"/>
      <c r="E5392" s="89"/>
    </row>
    <row r="5393" spans="1:5" x14ac:dyDescent="0.25">
      <c r="A5393" s="10"/>
      <c r="B5393" s="10"/>
      <c r="C5393" s="87"/>
      <c r="D5393" s="89"/>
      <c r="E5393" s="89"/>
    </row>
    <row r="5394" spans="1:5" x14ac:dyDescent="0.25">
      <c r="A5394" s="10"/>
      <c r="B5394" s="10"/>
      <c r="C5394" s="87"/>
      <c r="D5394" s="89"/>
      <c r="E5394" s="89"/>
    </row>
    <row r="5395" spans="1:5" x14ac:dyDescent="0.25">
      <c r="A5395" s="10"/>
      <c r="B5395" s="10"/>
      <c r="C5395" s="87"/>
      <c r="D5395" s="89"/>
      <c r="E5395" s="89"/>
    </row>
    <row r="5396" spans="1:5" x14ac:dyDescent="0.25">
      <c r="A5396" s="10"/>
      <c r="B5396" s="10"/>
      <c r="C5396" s="87"/>
      <c r="D5396" s="89"/>
      <c r="E5396" s="89"/>
    </row>
    <row r="5397" spans="1:5" x14ac:dyDescent="0.25">
      <c r="A5397" s="10"/>
      <c r="B5397" s="10"/>
      <c r="C5397" s="87"/>
      <c r="D5397" s="89"/>
      <c r="E5397" s="89"/>
    </row>
    <row r="5398" spans="1:5" x14ac:dyDescent="0.25">
      <c r="A5398" s="10"/>
      <c r="B5398" s="10"/>
      <c r="C5398" s="87"/>
      <c r="D5398" s="89"/>
      <c r="E5398" s="89"/>
    </row>
    <row r="5399" spans="1:5" x14ac:dyDescent="0.25">
      <c r="A5399" s="10"/>
      <c r="B5399" s="10"/>
      <c r="C5399" s="87"/>
      <c r="D5399" s="89"/>
      <c r="E5399" s="89"/>
    </row>
    <row r="5400" spans="1:5" x14ac:dyDescent="0.25">
      <c r="A5400" s="10"/>
      <c r="B5400" s="10"/>
      <c r="C5400" s="87"/>
      <c r="D5400" s="89"/>
      <c r="E5400" s="89"/>
    </row>
    <row r="5401" spans="1:5" x14ac:dyDescent="0.25">
      <c r="A5401" s="10"/>
      <c r="B5401" s="10"/>
      <c r="C5401" s="87"/>
      <c r="D5401" s="89"/>
      <c r="E5401" s="89"/>
    </row>
    <row r="5402" spans="1:5" x14ac:dyDescent="0.25">
      <c r="A5402" s="10"/>
      <c r="B5402" s="10"/>
      <c r="C5402" s="87"/>
      <c r="D5402" s="89"/>
      <c r="E5402" s="89"/>
    </row>
    <row r="5403" spans="1:5" x14ac:dyDescent="0.25">
      <c r="A5403" s="10"/>
      <c r="B5403" s="10"/>
      <c r="C5403" s="87"/>
      <c r="D5403" s="89"/>
      <c r="E5403" s="89"/>
    </row>
    <row r="5404" spans="1:5" x14ac:dyDescent="0.25">
      <c r="A5404" s="10"/>
      <c r="B5404" s="10"/>
      <c r="C5404" s="87"/>
      <c r="D5404" s="89"/>
      <c r="E5404" s="89"/>
    </row>
    <row r="5405" spans="1:5" x14ac:dyDescent="0.25">
      <c r="A5405" s="10"/>
      <c r="B5405" s="10"/>
      <c r="C5405" s="87"/>
      <c r="D5405" s="89"/>
      <c r="E5405" s="89"/>
    </row>
    <row r="5406" spans="1:5" x14ac:dyDescent="0.25">
      <c r="A5406" s="10"/>
      <c r="B5406" s="10"/>
      <c r="C5406" s="87"/>
      <c r="D5406" s="89"/>
      <c r="E5406" s="89"/>
    </row>
    <row r="5407" spans="1:5" x14ac:dyDescent="0.25">
      <c r="A5407" s="10"/>
      <c r="B5407" s="10"/>
      <c r="C5407" s="87"/>
      <c r="D5407" s="89"/>
      <c r="E5407" s="89"/>
    </row>
    <row r="5408" spans="1:5" x14ac:dyDescent="0.25">
      <c r="A5408" s="10"/>
      <c r="B5408" s="10"/>
      <c r="C5408" s="87"/>
      <c r="D5408" s="89"/>
      <c r="E5408" s="89"/>
    </row>
    <row r="5409" spans="1:5" x14ac:dyDescent="0.25">
      <c r="A5409" s="10"/>
      <c r="B5409" s="10"/>
      <c r="C5409" s="87"/>
      <c r="D5409" s="89"/>
      <c r="E5409" s="89"/>
    </row>
    <row r="5410" spans="1:5" x14ac:dyDescent="0.25">
      <c r="A5410" s="10"/>
      <c r="B5410" s="10"/>
      <c r="C5410" s="87"/>
      <c r="D5410" s="89"/>
      <c r="E5410" s="89"/>
    </row>
    <row r="5411" spans="1:5" x14ac:dyDescent="0.25">
      <c r="A5411" s="10"/>
      <c r="B5411" s="10"/>
      <c r="C5411" s="87"/>
      <c r="D5411" s="89"/>
      <c r="E5411" s="89"/>
    </row>
    <row r="5412" spans="1:5" x14ac:dyDescent="0.25">
      <c r="A5412" s="10"/>
      <c r="B5412" s="10"/>
      <c r="C5412" s="87"/>
      <c r="D5412" s="89"/>
      <c r="E5412" s="89"/>
    </row>
    <row r="5413" spans="1:5" x14ac:dyDescent="0.25">
      <c r="A5413" s="10"/>
      <c r="B5413" s="10"/>
      <c r="C5413" s="87"/>
      <c r="D5413" s="89"/>
      <c r="E5413" s="89"/>
    </row>
    <row r="5414" spans="1:5" x14ac:dyDescent="0.25">
      <c r="A5414" s="10"/>
      <c r="B5414" s="10"/>
      <c r="C5414" s="87"/>
      <c r="D5414" s="89"/>
      <c r="E5414" s="89"/>
    </row>
    <row r="5415" spans="1:5" x14ac:dyDescent="0.25">
      <c r="A5415" s="10"/>
      <c r="B5415" s="10"/>
      <c r="C5415" s="87"/>
      <c r="D5415" s="89"/>
      <c r="E5415" s="89"/>
    </row>
    <row r="5416" spans="1:5" x14ac:dyDescent="0.25">
      <c r="A5416" s="10"/>
      <c r="B5416" s="10"/>
      <c r="C5416" s="87"/>
      <c r="D5416" s="89"/>
      <c r="E5416" s="89"/>
    </row>
    <row r="5417" spans="1:5" x14ac:dyDescent="0.25">
      <c r="A5417" s="10"/>
      <c r="B5417" s="10"/>
      <c r="C5417" s="87"/>
      <c r="D5417" s="89"/>
      <c r="E5417" s="89"/>
    </row>
    <row r="5418" spans="1:5" x14ac:dyDescent="0.25">
      <c r="A5418" s="10"/>
      <c r="B5418" s="10"/>
      <c r="C5418" s="87"/>
      <c r="D5418" s="89"/>
      <c r="E5418" s="89"/>
    </row>
    <row r="5419" spans="1:5" x14ac:dyDescent="0.25">
      <c r="A5419" s="10"/>
      <c r="B5419" s="10"/>
      <c r="C5419" s="87"/>
      <c r="D5419" s="89"/>
      <c r="E5419" s="89"/>
    </row>
    <row r="5420" spans="1:5" x14ac:dyDescent="0.25">
      <c r="A5420" s="10"/>
      <c r="B5420" s="10"/>
      <c r="C5420" s="87"/>
      <c r="D5420" s="89"/>
      <c r="E5420" s="89"/>
    </row>
    <row r="5421" spans="1:5" x14ac:dyDescent="0.25">
      <c r="A5421" s="10"/>
      <c r="B5421" s="10"/>
      <c r="C5421" s="87"/>
      <c r="D5421" s="89"/>
      <c r="E5421" s="89"/>
    </row>
    <row r="5422" spans="1:5" x14ac:dyDescent="0.25">
      <c r="A5422" s="10"/>
      <c r="B5422" s="10"/>
      <c r="C5422" s="87"/>
      <c r="D5422" s="89"/>
      <c r="E5422" s="89"/>
    </row>
    <row r="5423" spans="1:5" x14ac:dyDescent="0.25">
      <c r="A5423" s="10"/>
      <c r="B5423" s="10"/>
      <c r="C5423" s="87"/>
      <c r="D5423" s="89"/>
      <c r="E5423" s="89"/>
    </row>
    <row r="5424" spans="1:5" x14ac:dyDescent="0.25">
      <c r="A5424" s="10"/>
      <c r="B5424" s="10"/>
      <c r="C5424" s="87"/>
      <c r="D5424" s="89"/>
      <c r="E5424" s="89"/>
    </row>
    <row r="5425" spans="1:5" x14ac:dyDescent="0.25">
      <c r="A5425" s="10"/>
      <c r="B5425" s="10"/>
      <c r="C5425" s="87"/>
      <c r="D5425" s="89"/>
      <c r="E5425" s="89"/>
    </row>
    <row r="5426" spans="1:5" x14ac:dyDescent="0.25">
      <c r="A5426" s="10"/>
      <c r="B5426" s="10"/>
      <c r="C5426" s="87"/>
      <c r="D5426" s="89"/>
      <c r="E5426" s="89"/>
    </row>
    <row r="5427" spans="1:5" x14ac:dyDescent="0.25">
      <c r="A5427" s="10"/>
      <c r="B5427" s="10"/>
      <c r="C5427" s="87"/>
      <c r="D5427" s="89"/>
      <c r="E5427" s="89"/>
    </row>
    <row r="5428" spans="1:5" x14ac:dyDescent="0.25">
      <c r="A5428" s="10"/>
      <c r="B5428" s="10"/>
      <c r="C5428" s="87"/>
      <c r="D5428" s="89"/>
      <c r="E5428" s="89"/>
    </row>
    <row r="5429" spans="1:5" x14ac:dyDescent="0.25">
      <c r="A5429" s="10"/>
      <c r="B5429" s="10"/>
      <c r="C5429" s="87"/>
      <c r="D5429" s="89"/>
      <c r="E5429" s="89"/>
    </row>
    <row r="5430" spans="1:5" x14ac:dyDescent="0.25">
      <c r="A5430" s="10"/>
      <c r="B5430" s="10"/>
      <c r="C5430" s="87"/>
      <c r="D5430" s="89"/>
      <c r="E5430" s="89"/>
    </row>
    <row r="5431" spans="1:5" x14ac:dyDescent="0.25">
      <c r="A5431" s="10"/>
      <c r="B5431" s="10"/>
      <c r="C5431" s="87"/>
      <c r="D5431" s="89"/>
      <c r="E5431" s="89"/>
    </row>
    <row r="5432" spans="1:5" x14ac:dyDescent="0.25">
      <c r="A5432" s="10"/>
      <c r="B5432" s="10"/>
      <c r="C5432" s="87"/>
      <c r="D5432" s="89"/>
      <c r="E5432" s="89"/>
    </row>
    <row r="5433" spans="1:5" x14ac:dyDescent="0.25">
      <c r="A5433" s="10"/>
      <c r="B5433" s="10"/>
      <c r="C5433" s="87"/>
      <c r="D5433" s="89"/>
      <c r="E5433" s="89"/>
    </row>
    <row r="5434" spans="1:5" x14ac:dyDescent="0.25">
      <c r="A5434" s="10"/>
      <c r="B5434" s="10"/>
      <c r="C5434" s="87"/>
      <c r="D5434" s="89"/>
      <c r="E5434" s="89"/>
    </row>
    <row r="5435" spans="1:5" x14ac:dyDescent="0.25">
      <c r="A5435" s="10"/>
      <c r="B5435" s="10"/>
      <c r="C5435" s="87"/>
      <c r="D5435" s="89"/>
      <c r="E5435" s="89"/>
    </row>
    <row r="5436" spans="1:5" x14ac:dyDescent="0.25">
      <c r="A5436" s="10"/>
      <c r="B5436" s="10"/>
      <c r="C5436" s="87"/>
      <c r="D5436" s="89"/>
      <c r="E5436" s="89"/>
    </row>
    <row r="5437" spans="1:5" x14ac:dyDescent="0.25">
      <c r="A5437" s="10"/>
      <c r="B5437" s="10"/>
      <c r="C5437" s="87"/>
      <c r="D5437" s="89"/>
      <c r="E5437" s="89"/>
    </row>
    <row r="5438" spans="1:5" x14ac:dyDescent="0.25">
      <c r="A5438" s="10"/>
      <c r="B5438" s="10"/>
      <c r="C5438" s="87"/>
      <c r="D5438" s="89"/>
      <c r="E5438" s="89"/>
    </row>
    <row r="5439" spans="1:5" x14ac:dyDescent="0.25">
      <c r="A5439" s="10"/>
      <c r="B5439" s="10"/>
      <c r="C5439" s="87"/>
      <c r="D5439" s="89"/>
      <c r="E5439" s="89"/>
    </row>
    <row r="5440" spans="1:5" x14ac:dyDescent="0.25">
      <c r="A5440" s="10"/>
      <c r="B5440" s="10"/>
      <c r="C5440" s="87"/>
      <c r="D5440" s="89"/>
      <c r="E5440" s="89"/>
    </row>
    <row r="5441" spans="1:5" x14ac:dyDescent="0.25">
      <c r="A5441" s="10"/>
      <c r="B5441" s="10"/>
      <c r="C5441" s="87"/>
      <c r="D5441" s="89"/>
      <c r="E5441" s="89"/>
    </row>
    <row r="5442" spans="1:5" x14ac:dyDescent="0.25">
      <c r="A5442" s="10"/>
      <c r="B5442" s="10"/>
      <c r="C5442" s="87"/>
      <c r="D5442" s="89"/>
      <c r="E5442" s="89"/>
    </row>
    <row r="5443" spans="1:5" x14ac:dyDescent="0.25">
      <c r="A5443" s="10"/>
      <c r="B5443" s="10"/>
      <c r="C5443" s="87"/>
      <c r="D5443" s="89"/>
      <c r="E5443" s="89"/>
    </row>
    <row r="5444" spans="1:5" x14ac:dyDescent="0.25">
      <c r="A5444" s="10"/>
      <c r="B5444" s="10"/>
      <c r="C5444" s="87"/>
      <c r="D5444" s="89"/>
      <c r="E5444" s="89"/>
    </row>
    <row r="5445" spans="1:5" x14ac:dyDescent="0.25">
      <c r="A5445" s="10"/>
      <c r="B5445" s="10"/>
      <c r="C5445" s="87"/>
      <c r="D5445" s="89"/>
      <c r="E5445" s="89"/>
    </row>
    <row r="5446" spans="1:5" x14ac:dyDescent="0.25">
      <c r="A5446" s="10"/>
      <c r="B5446" s="10"/>
      <c r="C5446" s="87"/>
      <c r="D5446" s="89"/>
      <c r="E5446" s="89"/>
    </row>
    <row r="5447" spans="1:5" x14ac:dyDescent="0.25">
      <c r="A5447" s="10"/>
      <c r="B5447" s="10"/>
      <c r="C5447" s="87"/>
      <c r="D5447" s="89"/>
      <c r="E5447" s="89"/>
    </row>
    <row r="5448" spans="1:5" x14ac:dyDescent="0.25">
      <c r="A5448" s="10"/>
      <c r="B5448" s="10"/>
      <c r="C5448" s="87"/>
      <c r="D5448" s="89"/>
      <c r="E5448" s="89"/>
    </row>
    <row r="5449" spans="1:5" x14ac:dyDescent="0.25">
      <c r="A5449" s="10"/>
      <c r="B5449" s="10"/>
      <c r="C5449" s="87"/>
      <c r="D5449" s="89"/>
      <c r="E5449" s="89"/>
    </row>
    <row r="5450" spans="1:5" x14ac:dyDescent="0.25">
      <c r="A5450" s="10"/>
      <c r="B5450" s="10"/>
      <c r="C5450" s="87"/>
      <c r="D5450" s="89"/>
      <c r="E5450" s="89"/>
    </row>
    <row r="5451" spans="1:5" x14ac:dyDescent="0.25">
      <c r="A5451" s="10"/>
      <c r="B5451" s="10"/>
      <c r="C5451" s="87"/>
      <c r="D5451" s="89"/>
      <c r="E5451" s="89"/>
    </row>
    <row r="5452" spans="1:5" x14ac:dyDescent="0.25">
      <c r="A5452" s="10"/>
      <c r="B5452" s="10"/>
      <c r="C5452" s="87"/>
      <c r="D5452" s="89"/>
      <c r="E5452" s="89"/>
    </row>
    <row r="5453" spans="1:5" x14ac:dyDescent="0.25">
      <c r="A5453" s="10"/>
      <c r="B5453" s="10"/>
      <c r="C5453" s="87"/>
      <c r="D5453" s="89"/>
      <c r="E5453" s="89"/>
    </row>
    <row r="5454" spans="1:5" x14ac:dyDescent="0.25">
      <c r="A5454" s="10"/>
      <c r="B5454" s="10"/>
      <c r="C5454" s="87"/>
      <c r="D5454" s="89"/>
      <c r="E5454" s="89"/>
    </row>
    <row r="5455" spans="1:5" x14ac:dyDescent="0.25">
      <c r="A5455" s="10"/>
      <c r="B5455" s="10"/>
      <c r="C5455" s="87"/>
      <c r="D5455" s="89"/>
      <c r="E5455" s="89"/>
    </row>
    <row r="5456" spans="1:5" x14ac:dyDescent="0.25">
      <c r="A5456" s="10"/>
      <c r="B5456" s="10"/>
      <c r="C5456" s="87"/>
      <c r="D5456" s="89"/>
      <c r="E5456" s="89"/>
    </row>
    <row r="5457" spans="1:5" x14ac:dyDescent="0.25">
      <c r="A5457" s="10"/>
      <c r="B5457" s="10"/>
      <c r="C5457" s="87"/>
      <c r="D5457" s="89"/>
      <c r="E5457" s="89"/>
    </row>
    <row r="5458" spans="1:5" x14ac:dyDescent="0.25">
      <c r="A5458" s="10"/>
      <c r="B5458" s="10"/>
      <c r="C5458" s="87"/>
      <c r="D5458" s="89"/>
      <c r="E5458" s="89"/>
    </row>
    <row r="5459" spans="1:5" x14ac:dyDescent="0.25">
      <c r="A5459" s="10"/>
      <c r="B5459" s="10"/>
      <c r="C5459" s="87"/>
      <c r="D5459" s="89"/>
      <c r="E5459" s="89"/>
    </row>
    <row r="5460" spans="1:5" x14ac:dyDescent="0.25">
      <c r="A5460" s="10"/>
      <c r="B5460" s="10"/>
      <c r="C5460" s="87"/>
      <c r="D5460" s="89"/>
      <c r="E5460" s="89"/>
    </row>
    <row r="5461" spans="1:5" x14ac:dyDescent="0.25">
      <c r="A5461" s="10"/>
      <c r="B5461" s="10"/>
      <c r="C5461" s="87"/>
      <c r="D5461" s="89"/>
      <c r="E5461" s="89"/>
    </row>
    <row r="5462" spans="1:5" x14ac:dyDescent="0.25">
      <c r="A5462" s="10"/>
      <c r="B5462" s="10"/>
      <c r="C5462" s="87"/>
      <c r="D5462" s="89"/>
      <c r="E5462" s="89"/>
    </row>
    <row r="5463" spans="1:5" x14ac:dyDescent="0.25">
      <c r="A5463" s="10"/>
      <c r="B5463" s="10"/>
      <c r="C5463" s="87"/>
      <c r="D5463" s="89"/>
      <c r="E5463" s="89"/>
    </row>
    <row r="5464" spans="1:5" x14ac:dyDescent="0.25">
      <c r="A5464" s="10"/>
      <c r="B5464" s="10"/>
      <c r="C5464" s="87"/>
      <c r="D5464" s="89"/>
      <c r="E5464" s="89"/>
    </row>
    <row r="5465" spans="1:5" x14ac:dyDescent="0.25">
      <c r="A5465" s="10"/>
      <c r="B5465" s="10"/>
      <c r="C5465" s="87"/>
      <c r="D5465" s="89"/>
      <c r="E5465" s="89"/>
    </row>
    <row r="5466" spans="1:5" x14ac:dyDescent="0.25">
      <c r="A5466" s="10"/>
      <c r="B5466" s="10"/>
      <c r="C5466" s="87"/>
      <c r="D5466" s="89"/>
      <c r="E5466" s="89"/>
    </row>
    <row r="5467" spans="1:5" x14ac:dyDescent="0.25">
      <c r="A5467" s="10"/>
      <c r="B5467" s="10"/>
      <c r="C5467" s="87"/>
      <c r="D5467" s="89"/>
      <c r="E5467" s="89"/>
    </row>
    <row r="5468" spans="1:5" x14ac:dyDescent="0.25">
      <c r="A5468" s="10"/>
      <c r="B5468" s="10"/>
      <c r="C5468" s="87"/>
      <c r="D5468" s="89"/>
      <c r="E5468" s="89"/>
    </row>
    <row r="5469" spans="1:5" x14ac:dyDescent="0.25">
      <c r="A5469" s="10"/>
      <c r="B5469" s="10"/>
      <c r="C5469" s="87"/>
      <c r="D5469" s="89"/>
      <c r="E5469" s="89"/>
    </row>
    <row r="5470" spans="1:5" x14ac:dyDescent="0.25">
      <c r="A5470" s="10"/>
      <c r="B5470" s="10"/>
      <c r="C5470" s="87"/>
      <c r="D5470" s="89"/>
      <c r="E5470" s="89"/>
    </row>
    <row r="5471" spans="1:5" x14ac:dyDescent="0.25">
      <c r="A5471" s="10"/>
      <c r="B5471" s="10"/>
      <c r="C5471" s="87"/>
      <c r="D5471" s="89"/>
      <c r="E5471" s="89"/>
    </row>
    <row r="5472" spans="1:5" x14ac:dyDescent="0.25">
      <c r="A5472" s="10"/>
      <c r="B5472" s="10"/>
      <c r="C5472" s="87"/>
      <c r="D5472" s="89"/>
      <c r="E5472" s="89"/>
    </row>
    <row r="5473" spans="1:5" x14ac:dyDescent="0.25">
      <c r="A5473" s="10"/>
      <c r="B5473" s="10"/>
      <c r="C5473" s="87"/>
      <c r="D5473" s="89"/>
      <c r="E5473" s="89"/>
    </row>
    <row r="5474" spans="1:5" x14ac:dyDescent="0.25">
      <c r="A5474" s="10"/>
      <c r="B5474" s="10"/>
      <c r="C5474" s="87"/>
      <c r="D5474" s="89"/>
      <c r="E5474" s="89"/>
    </row>
    <row r="5475" spans="1:5" x14ac:dyDescent="0.25">
      <c r="A5475" s="10"/>
      <c r="B5475" s="10"/>
      <c r="C5475" s="87"/>
      <c r="D5475" s="89"/>
      <c r="E5475" s="89"/>
    </row>
    <row r="5476" spans="1:5" x14ac:dyDescent="0.25">
      <c r="A5476" s="10"/>
      <c r="B5476" s="10"/>
      <c r="C5476" s="87"/>
      <c r="D5476" s="89"/>
      <c r="E5476" s="89"/>
    </row>
    <row r="5477" spans="1:5" x14ac:dyDescent="0.25">
      <c r="A5477" s="10"/>
      <c r="B5477" s="10"/>
      <c r="C5477" s="87"/>
      <c r="D5477" s="89"/>
      <c r="E5477" s="89"/>
    </row>
    <row r="5478" spans="1:5" x14ac:dyDescent="0.25">
      <c r="A5478" s="10"/>
      <c r="B5478" s="10"/>
      <c r="C5478" s="87"/>
      <c r="D5478" s="89"/>
      <c r="E5478" s="89"/>
    </row>
    <row r="5479" spans="1:5" x14ac:dyDescent="0.25">
      <c r="A5479" s="10"/>
      <c r="B5479" s="10"/>
      <c r="C5479" s="87"/>
      <c r="D5479" s="89"/>
      <c r="E5479" s="89"/>
    </row>
    <row r="5480" spans="1:5" x14ac:dyDescent="0.25">
      <c r="A5480" s="10"/>
      <c r="B5480" s="10"/>
      <c r="C5480" s="87"/>
      <c r="D5480" s="89"/>
      <c r="E5480" s="89"/>
    </row>
    <row r="5481" spans="1:5" x14ac:dyDescent="0.25">
      <c r="A5481" s="10"/>
      <c r="B5481" s="10"/>
      <c r="C5481" s="87"/>
      <c r="D5481" s="89"/>
      <c r="E5481" s="89"/>
    </row>
    <row r="5482" spans="1:5" x14ac:dyDescent="0.25">
      <c r="A5482" s="10"/>
      <c r="B5482" s="10"/>
      <c r="C5482" s="87"/>
      <c r="D5482" s="89"/>
      <c r="E5482" s="89"/>
    </row>
    <row r="5483" spans="1:5" x14ac:dyDescent="0.25">
      <c r="A5483" s="10"/>
      <c r="B5483" s="10"/>
      <c r="C5483" s="87"/>
      <c r="D5483" s="89"/>
      <c r="E5483" s="89"/>
    </row>
    <row r="5484" spans="1:5" x14ac:dyDescent="0.25">
      <c r="A5484" s="10"/>
      <c r="B5484" s="10"/>
      <c r="C5484" s="87"/>
      <c r="D5484" s="89"/>
      <c r="E5484" s="89"/>
    </row>
    <row r="5485" spans="1:5" x14ac:dyDescent="0.25">
      <c r="A5485" s="10"/>
      <c r="B5485" s="10"/>
      <c r="C5485" s="87"/>
      <c r="D5485" s="89"/>
      <c r="E5485" s="89"/>
    </row>
    <row r="5486" spans="1:5" x14ac:dyDescent="0.25">
      <c r="A5486" s="10"/>
      <c r="B5486" s="10"/>
      <c r="C5486" s="87"/>
      <c r="D5486" s="89"/>
      <c r="E5486" s="89"/>
    </row>
    <row r="5487" spans="1:5" x14ac:dyDescent="0.25">
      <c r="A5487" s="10"/>
      <c r="B5487" s="10"/>
      <c r="C5487" s="87"/>
      <c r="D5487" s="89"/>
      <c r="E5487" s="89"/>
    </row>
    <row r="5488" spans="1:5" x14ac:dyDescent="0.25">
      <c r="A5488" s="10"/>
      <c r="B5488" s="10"/>
      <c r="C5488" s="87"/>
      <c r="D5488" s="89"/>
      <c r="E5488" s="89"/>
    </row>
    <row r="5489" spans="1:5" x14ac:dyDescent="0.25">
      <c r="A5489" s="10"/>
      <c r="B5489" s="10"/>
      <c r="C5489" s="87"/>
      <c r="D5489" s="89"/>
      <c r="E5489" s="89"/>
    </row>
    <row r="5490" spans="1:5" x14ac:dyDescent="0.25">
      <c r="A5490" s="10"/>
      <c r="B5490" s="10"/>
      <c r="C5490" s="87"/>
      <c r="D5490" s="89"/>
      <c r="E5490" s="89"/>
    </row>
    <row r="5491" spans="1:5" x14ac:dyDescent="0.25">
      <c r="A5491" s="10"/>
      <c r="B5491" s="10"/>
      <c r="C5491" s="87"/>
      <c r="D5491" s="89"/>
      <c r="E5491" s="89"/>
    </row>
    <row r="5492" spans="1:5" x14ac:dyDescent="0.25">
      <c r="A5492" s="10"/>
      <c r="B5492" s="10"/>
      <c r="C5492" s="87"/>
      <c r="D5492" s="89"/>
      <c r="E5492" s="89"/>
    </row>
    <row r="5493" spans="1:5" x14ac:dyDescent="0.25">
      <c r="A5493" s="10"/>
      <c r="B5493" s="10"/>
      <c r="C5493" s="87"/>
      <c r="D5493" s="89"/>
      <c r="E5493" s="89"/>
    </row>
    <row r="5494" spans="1:5" x14ac:dyDescent="0.25">
      <c r="A5494" s="10"/>
      <c r="B5494" s="10"/>
      <c r="C5494" s="87"/>
      <c r="D5494" s="89"/>
      <c r="E5494" s="89"/>
    </row>
    <row r="5495" spans="1:5" x14ac:dyDescent="0.25">
      <c r="A5495" s="10"/>
      <c r="B5495" s="10"/>
      <c r="C5495" s="87"/>
      <c r="D5495" s="89"/>
      <c r="E5495" s="89"/>
    </row>
    <row r="5496" spans="1:5" x14ac:dyDescent="0.25">
      <c r="A5496" s="10"/>
      <c r="B5496" s="10"/>
      <c r="C5496" s="87"/>
      <c r="D5496" s="89"/>
      <c r="E5496" s="89"/>
    </row>
    <row r="5497" spans="1:5" x14ac:dyDescent="0.25">
      <c r="A5497" s="10"/>
      <c r="B5497" s="10"/>
      <c r="C5497" s="87"/>
      <c r="D5497" s="89"/>
      <c r="E5497" s="89"/>
    </row>
    <row r="5498" spans="1:5" x14ac:dyDescent="0.25">
      <c r="A5498" s="10"/>
      <c r="B5498" s="10"/>
      <c r="C5498" s="87"/>
      <c r="D5498" s="89"/>
      <c r="E5498" s="89"/>
    </row>
    <row r="5499" spans="1:5" x14ac:dyDescent="0.25">
      <c r="A5499" s="10"/>
      <c r="B5499" s="10"/>
      <c r="C5499" s="87"/>
      <c r="D5499" s="89"/>
      <c r="E5499" s="89"/>
    </row>
    <row r="5500" spans="1:5" x14ac:dyDescent="0.25">
      <c r="A5500" s="10"/>
      <c r="B5500" s="10"/>
      <c r="C5500" s="87"/>
      <c r="D5500" s="89"/>
      <c r="E5500" s="89"/>
    </row>
    <row r="5501" spans="1:5" x14ac:dyDescent="0.25">
      <c r="A5501" s="10"/>
      <c r="B5501" s="10"/>
      <c r="C5501" s="87"/>
      <c r="D5501" s="89"/>
      <c r="E5501" s="89"/>
    </row>
    <row r="5502" spans="1:5" x14ac:dyDescent="0.25">
      <c r="A5502" s="10"/>
      <c r="B5502" s="10"/>
      <c r="C5502" s="87"/>
      <c r="D5502" s="89"/>
      <c r="E5502" s="89"/>
    </row>
    <row r="5503" spans="1:5" x14ac:dyDescent="0.25">
      <c r="A5503" s="10"/>
      <c r="B5503" s="10"/>
      <c r="C5503" s="87"/>
      <c r="D5503" s="89"/>
      <c r="E5503" s="89"/>
    </row>
    <row r="5504" spans="1:5" x14ac:dyDescent="0.25">
      <c r="A5504" s="10"/>
      <c r="B5504" s="10"/>
      <c r="C5504" s="87"/>
      <c r="D5504" s="89"/>
      <c r="E5504" s="89"/>
    </row>
    <row r="5505" spans="1:5" x14ac:dyDescent="0.25">
      <c r="A5505" s="10"/>
      <c r="B5505" s="10"/>
      <c r="C5505" s="87"/>
      <c r="D5505" s="89"/>
      <c r="E5505" s="89"/>
    </row>
    <row r="5506" spans="1:5" x14ac:dyDescent="0.25">
      <c r="A5506" s="10"/>
      <c r="B5506" s="10"/>
      <c r="C5506" s="87"/>
      <c r="D5506" s="89"/>
      <c r="E5506" s="89"/>
    </row>
    <row r="5507" spans="1:5" x14ac:dyDescent="0.25">
      <c r="A5507" s="10"/>
      <c r="B5507" s="10"/>
      <c r="C5507" s="87"/>
      <c r="D5507" s="89"/>
      <c r="E5507" s="89"/>
    </row>
    <row r="5508" spans="1:5" x14ac:dyDescent="0.25">
      <c r="A5508" s="10"/>
      <c r="B5508" s="10"/>
      <c r="C5508" s="87"/>
      <c r="D5508" s="89"/>
      <c r="E5508" s="89"/>
    </row>
    <row r="5509" spans="1:5" x14ac:dyDescent="0.25">
      <c r="A5509" s="10"/>
      <c r="B5509" s="10"/>
      <c r="C5509" s="87"/>
      <c r="D5509" s="89"/>
      <c r="E5509" s="89"/>
    </row>
    <row r="5510" spans="1:5" x14ac:dyDescent="0.25">
      <c r="A5510" s="10"/>
      <c r="B5510" s="10"/>
      <c r="C5510" s="87"/>
      <c r="D5510" s="89"/>
      <c r="E5510" s="89"/>
    </row>
    <row r="5511" spans="1:5" x14ac:dyDescent="0.25">
      <c r="A5511" s="10"/>
      <c r="B5511" s="10"/>
      <c r="C5511" s="87"/>
      <c r="D5511" s="89"/>
      <c r="E5511" s="89"/>
    </row>
    <row r="5512" spans="1:5" x14ac:dyDescent="0.25">
      <c r="A5512" s="10"/>
      <c r="B5512" s="10"/>
      <c r="C5512" s="87"/>
      <c r="D5512" s="89"/>
      <c r="E5512" s="89"/>
    </row>
    <row r="5513" spans="1:5" x14ac:dyDescent="0.25">
      <c r="A5513" s="10"/>
      <c r="B5513" s="10"/>
      <c r="C5513" s="87"/>
      <c r="D5513" s="89"/>
      <c r="E5513" s="89"/>
    </row>
    <row r="5514" spans="1:5" x14ac:dyDescent="0.25">
      <c r="A5514" s="10"/>
      <c r="B5514" s="10"/>
      <c r="C5514" s="87"/>
      <c r="D5514" s="89"/>
      <c r="E5514" s="89"/>
    </row>
    <row r="5515" spans="1:5" x14ac:dyDescent="0.25">
      <c r="A5515" s="10"/>
      <c r="B5515" s="10"/>
      <c r="C5515" s="87"/>
      <c r="D5515" s="89"/>
      <c r="E5515" s="89"/>
    </row>
    <row r="5516" spans="1:5" x14ac:dyDescent="0.25">
      <c r="A5516" s="10"/>
      <c r="B5516" s="10"/>
      <c r="C5516" s="87"/>
      <c r="D5516" s="89"/>
      <c r="E5516" s="89"/>
    </row>
    <row r="5517" spans="1:5" x14ac:dyDescent="0.25">
      <c r="A5517" s="10"/>
      <c r="B5517" s="10"/>
      <c r="C5517" s="87"/>
      <c r="D5517" s="89"/>
      <c r="E5517" s="89"/>
    </row>
    <row r="5518" spans="1:5" x14ac:dyDescent="0.25">
      <c r="A5518" s="10"/>
      <c r="B5518" s="10"/>
      <c r="C5518" s="87"/>
      <c r="D5518" s="89"/>
      <c r="E5518" s="89"/>
    </row>
    <row r="5519" spans="1:5" x14ac:dyDescent="0.25">
      <c r="A5519" s="10"/>
      <c r="B5519" s="10"/>
      <c r="C5519" s="87"/>
      <c r="D5519" s="89"/>
      <c r="E5519" s="89"/>
    </row>
    <row r="5520" spans="1:5" x14ac:dyDescent="0.25">
      <c r="A5520" s="10"/>
      <c r="B5520" s="10"/>
      <c r="C5520" s="87"/>
      <c r="D5520" s="89"/>
      <c r="E5520" s="89"/>
    </row>
    <row r="5521" spans="1:5" x14ac:dyDescent="0.25">
      <c r="A5521" s="10"/>
      <c r="B5521" s="10"/>
      <c r="C5521" s="87"/>
      <c r="D5521" s="89"/>
      <c r="E5521" s="89"/>
    </row>
    <row r="5522" spans="1:5" x14ac:dyDescent="0.25">
      <c r="A5522" s="10"/>
      <c r="B5522" s="10"/>
      <c r="C5522" s="87"/>
      <c r="D5522" s="89"/>
      <c r="E5522" s="89"/>
    </row>
    <row r="5523" spans="1:5" x14ac:dyDescent="0.25">
      <c r="A5523" s="10"/>
      <c r="B5523" s="10"/>
      <c r="C5523" s="87"/>
      <c r="D5523" s="89"/>
      <c r="E5523" s="89"/>
    </row>
    <row r="5524" spans="1:5" x14ac:dyDescent="0.25">
      <c r="A5524" s="10"/>
      <c r="B5524" s="10"/>
      <c r="C5524" s="87"/>
      <c r="D5524" s="89"/>
      <c r="E5524" s="89"/>
    </row>
    <row r="5525" spans="1:5" x14ac:dyDescent="0.25">
      <c r="A5525" s="10"/>
      <c r="B5525" s="10"/>
      <c r="C5525" s="87"/>
      <c r="D5525" s="89"/>
      <c r="E5525" s="89"/>
    </row>
    <row r="5526" spans="1:5" x14ac:dyDescent="0.25">
      <c r="A5526" s="10"/>
      <c r="B5526" s="10"/>
      <c r="C5526" s="87"/>
      <c r="D5526" s="89"/>
      <c r="E5526" s="89"/>
    </row>
    <row r="5527" spans="1:5" x14ac:dyDescent="0.25">
      <c r="A5527" s="10"/>
      <c r="B5527" s="10"/>
      <c r="C5527" s="87"/>
      <c r="D5527" s="89"/>
      <c r="E5527" s="89"/>
    </row>
    <row r="5528" spans="1:5" x14ac:dyDescent="0.25">
      <c r="A5528" s="10"/>
      <c r="B5528" s="10"/>
      <c r="C5528" s="87"/>
      <c r="D5528" s="89"/>
      <c r="E5528" s="89"/>
    </row>
    <row r="5529" spans="1:5" x14ac:dyDescent="0.25">
      <c r="A5529" s="10"/>
      <c r="B5529" s="10"/>
      <c r="C5529" s="87"/>
      <c r="D5529" s="89"/>
      <c r="E5529" s="89"/>
    </row>
    <row r="5530" spans="1:5" x14ac:dyDescent="0.25">
      <c r="A5530" s="10"/>
      <c r="B5530" s="10"/>
      <c r="C5530" s="87"/>
      <c r="D5530" s="89"/>
      <c r="E5530" s="89"/>
    </row>
    <row r="5531" spans="1:5" x14ac:dyDescent="0.25">
      <c r="A5531" s="10"/>
      <c r="B5531" s="10"/>
      <c r="C5531" s="87"/>
      <c r="D5531" s="89"/>
      <c r="E5531" s="89"/>
    </row>
    <row r="5532" spans="1:5" x14ac:dyDescent="0.25">
      <c r="A5532" s="10"/>
      <c r="B5532" s="10"/>
      <c r="C5532" s="87"/>
      <c r="D5532" s="89"/>
      <c r="E5532" s="89"/>
    </row>
    <row r="5533" spans="1:5" x14ac:dyDescent="0.25">
      <c r="A5533" s="10"/>
      <c r="B5533" s="10"/>
      <c r="C5533" s="87"/>
      <c r="D5533" s="89"/>
      <c r="E5533" s="89"/>
    </row>
    <row r="5534" spans="1:5" x14ac:dyDescent="0.25">
      <c r="A5534" s="10"/>
      <c r="B5534" s="10"/>
      <c r="C5534" s="87"/>
      <c r="D5534" s="89"/>
      <c r="E5534" s="89"/>
    </row>
    <row r="5535" spans="1:5" x14ac:dyDescent="0.25">
      <c r="A5535" s="10"/>
      <c r="B5535" s="10"/>
      <c r="C5535" s="87"/>
      <c r="D5535" s="89"/>
      <c r="E5535" s="89"/>
    </row>
    <row r="5536" spans="1:5" x14ac:dyDescent="0.25">
      <c r="A5536" s="10"/>
      <c r="B5536" s="10"/>
      <c r="C5536" s="87"/>
      <c r="D5536" s="89"/>
      <c r="E5536" s="89"/>
    </row>
    <row r="5537" spans="1:5" x14ac:dyDescent="0.25">
      <c r="A5537" s="10"/>
      <c r="B5537" s="10"/>
      <c r="C5537" s="87"/>
      <c r="D5537" s="89"/>
      <c r="E5537" s="89"/>
    </row>
    <row r="5538" spans="1:5" x14ac:dyDescent="0.25">
      <c r="A5538" s="10"/>
      <c r="B5538" s="10"/>
      <c r="C5538" s="87"/>
      <c r="D5538" s="89"/>
      <c r="E5538" s="89"/>
    </row>
    <row r="5539" spans="1:5" x14ac:dyDescent="0.25">
      <c r="A5539" s="10"/>
      <c r="B5539" s="10"/>
      <c r="C5539" s="87"/>
      <c r="D5539" s="89"/>
      <c r="E5539" s="89"/>
    </row>
    <row r="5540" spans="1:5" x14ac:dyDescent="0.25">
      <c r="A5540" s="10"/>
      <c r="B5540" s="10"/>
      <c r="C5540" s="87"/>
      <c r="D5540" s="89"/>
      <c r="E5540" s="89"/>
    </row>
    <row r="5541" spans="1:5" x14ac:dyDescent="0.25">
      <c r="A5541" s="10"/>
      <c r="B5541" s="10"/>
      <c r="C5541" s="87"/>
      <c r="D5541" s="89"/>
      <c r="E5541" s="89"/>
    </row>
    <row r="5542" spans="1:5" x14ac:dyDescent="0.25">
      <c r="A5542" s="10"/>
      <c r="B5542" s="10"/>
      <c r="C5542" s="87"/>
      <c r="D5542" s="89"/>
      <c r="E5542" s="89"/>
    </row>
    <row r="5543" spans="1:5" x14ac:dyDescent="0.25">
      <c r="A5543" s="10"/>
      <c r="B5543" s="10"/>
      <c r="C5543" s="87"/>
      <c r="D5543" s="89"/>
      <c r="E5543" s="89"/>
    </row>
    <row r="5544" spans="1:5" x14ac:dyDescent="0.25">
      <c r="A5544" s="10"/>
      <c r="B5544" s="10"/>
      <c r="C5544" s="87"/>
      <c r="D5544" s="89"/>
      <c r="E5544" s="89"/>
    </row>
    <row r="5545" spans="1:5" x14ac:dyDescent="0.25">
      <c r="A5545" s="10"/>
      <c r="B5545" s="10"/>
      <c r="C5545" s="87"/>
      <c r="D5545" s="89"/>
      <c r="E5545" s="89"/>
    </row>
    <row r="5546" spans="1:5" x14ac:dyDescent="0.25">
      <c r="A5546" s="10"/>
      <c r="B5546" s="10"/>
      <c r="C5546" s="87"/>
      <c r="D5546" s="89"/>
      <c r="E5546" s="89"/>
    </row>
    <row r="5547" spans="1:5" x14ac:dyDescent="0.25">
      <c r="A5547" s="10"/>
      <c r="B5547" s="10"/>
      <c r="C5547" s="87"/>
      <c r="D5547" s="89"/>
      <c r="E5547" s="89"/>
    </row>
    <row r="5548" spans="1:5" x14ac:dyDescent="0.25">
      <c r="A5548" s="10"/>
      <c r="B5548" s="10"/>
      <c r="C5548" s="87"/>
      <c r="D5548" s="89"/>
      <c r="E5548" s="89"/>
    </row>
    <row r="5549" spans="1:5" x14ac:dyDescent="0.25">
      <c r="A5549" s="10"/>
      <c r="B5549" s="10"/>
      <c r="C5549" s="87"/>
      <c r="D5549" s="89"/>
      <c r="E5549" s="89"/>
    </row>
    <row r="5550" spans="1:5" x14ac:dyDescent="0.25">
      <c r="A5550" s="10"/>
      <c r="B5550" s="10"/>
      <c r="C5550" s="87"/>
      <c r="D5550" s="89"/>
      <c r="E5550" s="89"/>
    </row>
    <row r="5551" spans="1:5" x14ac:dyDescent="0.25">
      <c r="A5551" s="10"/>
      <c r="B5551" s="10"/>
      <c r="C5551" s="87"/>
      <c r="D5551" s="89"/>
      <c r="E5551" s="89"/>
    </row>
    <row r="5552" spans="1:5" x14ac:dyDescent="0.25">
      <c r="A5552" s="10"/>
      <c r="B5552" s="10"/>
      <c r="C5552" s="87"/>
      <c r="D5552" s="89"/>
      <c r="E5552" s="89"/>
    </row>
    <row r="5553" spans="1:5" x14ac:dyDescent="0.25">
      <c r="A5553" s="10"/>
      <c r="B5553" s="10"/>
      <c r="C5553" s="87"/>
      <c r="D5553" s="89"/>
      <c r="E5553" s="89"/>
    </row>
    <row r="5554" spans="1:5" x14ac:dyDescent="0.25">
      <c r="A5554" s="10"/>
      <c r="B5554" s="10"/>
      <c r="C5554" s="87"/>
      <c r="D5554" s="89"/>
      <c r="E5554" s="89"/>
    </row>
    <row r="5555" spans="1:5" x14ac:dyDescent="0.25">
      <c r="A5555" s="10"/>
      <c r="B5555" s="10"/>
      <c r="C5555" s="87"/>
      <c r="D5555" s="89"/>
      <c r="E5555" s="89"/>
    </row>
    <row r="5556" spans="1:5" x14ac:dyDescent="0.25">
      <c r="A5556" s="10"/>
      <c r="B5556" s="10"/>
      <c r="C5556" s="87"/>
      <c r="D5556" s="89"/>
      <c r="E5556" s="89"/>
    </row>
    <row r="5557" spans="1:5" x14ac:dyDescent="0.25">
      <c r="A5557" s="10"/>
      <c r="B5557" s="10"/>
      <c r="C5557" s="87"/>
      <c r="D5557" s="89"/>
      <c r="E5557" s="89"/>
    </row>
    <row r="5558" spans="1:5" x14ac:dyDescent="0.25">
      <c r="A5558" s="10"/>
      <c r="B5558" s="10"/>
      <c r="C5558" s="87"/>
      <c r="D5558" s="89"/>
      <c r="E5558" s="89"/>
    </row>
    <row r="5559" spans="1:5" x14ac:dyDescent="0.25">
      <c r="A5559" s="10"/>
      <c r="B5559" s="10"/>
      <c r="C5559" s="87"/>
      <c r="D5559" s="89"/>
      <c r="E5559" s="89"/>
    </row>
    <row r="5560" spans="1:5" x14ac:dyDescent="0.25">
      <c r="A5560" s="10"/>
      <c r="B5560" s="10"/>
      <c r="C5560" s="87"/>
      <c r="D5560" s="89"/>
      <c r="E5560" s="89"/>
    </row>
    <row r="5561" spans="1:5" x14ac:dyDescent="0.25">
      <c r="A5561" s="10"/>
      <c r="B5561" s="10"/>
      <c r="C5561" s="87"/>
      <c r="D5561" s="89"/>
      <c r="E5561" s="89"/>
    </row>
    <row r="5562" spans="1:5" x14ac:dyDescent="0.25">
      <c r="A5562" s="10"/>
      <c r="B5562" s="10"/>
      <c r="C5562" s="87"/>
      <c r="D5562" s="89"/>
      <c r="E5562" s="89"/>
    </row>
    <row r="5563" spans="1:5" x14ac:dyDescent="0.25">
      <c r="A5563" s="10"/>
      <c r="B5563" s="10"/>
      <c r="C5563" s="87"/>
      <c r="D5563" s="89"/>
      <c r="E5563" s="89"/>
    </row>
    <row r="5564" spans="1:5" x14ac:dyDescent="0.25">
      <c r="A5564" s="10"/>
      <c r="B5564" s="10"/>
      <c r="C5564" s="87"/>
      <c r="D5564" s="89"/>
      <c r="E5564" s="89"/>
    </row>
    <row r="5565" spans="1:5" x14ac:dyDescent="0.25">
      <c r="A5565" s="10"/>
      <c r="B5565" s="10"/>
      <c r="C5565" s="87"/>
      <c r="D5565" s="89"/>
      <c r="E5565" s="89"/>
    </row>
    <row r="5566" spans="1:5" x14ac:dyDescent="0.25">
      <c r="A5566" s="10"/>
      <c r="B5566" s="10"/>
      <c r="C5566" s="87"/>
      <c r="D5566" s="89"/>
      <c r="E5566" s="89"/>
    </row>
    <row r="5567" spans="1:5" x14ac:dyDescent="0.25">
      <c r="A5567" s="10"/>
      <c r="B5567" s="10"/>
      <c r="C5567" s="87"/>
      <c r="D5567" s="89"/>
      <c r="E5567" s="89"/>
    </row>
    <row r="5568" spans="1:5" x14ac:dyDescent="0.25">
      <c r="A5568" s="10"/>
      <c r="B5568" s="10"/>
      <c r="C5568" s="87"/>
      <c r="D5568" s="89"/>
      <c r="E5568" s="89"/>
    </row>
    <row r="5569" spans="1:5" x14ac:dyDescent="0.25">
      <c r="A5569" s="10"/>
      <c r="B5569" s="10"/>
      <c r="C5569" s="87"/>
      <c r="D5569" s="89"/>
      <c r="E5569" s="89"/>
    </row>
    <row r="5570" spans="1:5" x14ac:dyDescent="0.25">
      <c r="A5570" s="10"/>
      <c r="B5570" s="10"/>
      <c r="C5570" s="87"/>
      <c r="D5570" s="89"/>
      <c r="E5570" s="89"/>
    </row>
    <row r="5571" spans="1:5" x14ac:dyDescent="0.25">
      <c r="A5571" s="10"/>
      <c r="B5571" s="10"/>
      <c r="C5571" s="87"/>
      <c r="D5571" s="89"/>
      <c r="E5571" s="89"/>
    </row>
    <row r="5572" spans="1:5" x14ac:dyDescent="0.25">
      <c r="A5572" s="10"/>
      <c r="B5572" s="10"/>
      <c r="C5572" s="87"/>
      <c r="D5572" s="89"/>
      <c r="E5572" s="89"/>
    </row>
    <row r="5573" spans="1:5" x14ac:dyDescent="0.25">
      <c r="A5573" s="10"/>
      <c r="B5573" s="10"/>
      <c r="C5573" s="87"/>
      <c r="D5573" s="89"/>
      <c r="E5573" s="89"/>
    </row>
    <row r="5574" spans="1:5" x14ac:dyDescent="0.25">
      <c r="A5574" s="10"/>
      <c r="B5574" s="10"/>
      <c r="C5574" s="87"/>
      <c r="D5574" s="89"/>
      <c r="E5574" s="89"/>
    </row>
    <row r="5575" spans="1:5" x14ac:dyDescent="0.25">
      <c r="A5575" s="10"/>
      <c r="B5575" s="10"/>
      <c r="C5575" s="87"/>
      <c r="D5575" s="89"/>
      <c r="E5575" s="89"/>
    </row>
    <row r="5576" spans="1:5" x14ac:dyDescent="0.25">
      <c r="A5576" s="10"/>
      <c r="B5576" s="10"/>
      <c r="C5576" s="87"/>
      <c r="D5576" s="89"/>
      <c r="E5576" s="89"/>
    </row>
    <row r="5577" spans="1:5" x14ac:dyDescent="0.25">
      <c r="A5577" s="10"/>
      <c r="B5577" s="10"/>
      <c r="C5577" s="87"/>
      <c r="D5577" s="89"/>
      <c r="E5577" s="89"/>
    </row>
    <row r="5578" spans="1:5" x14ac:dyDescent="0.25">
      <c r="A5578" s="10"/>
      <c r="B5578" s="10"/>
      <c r="C5578" s="87"/>
      <c r="D5578" s="89"/>
      <c r="E5578" s="89"/>
    </row>
    <row r="5579" spans="1:5" x14ac:dyDescent="0.25">
      <c r="A5579" s="10"/>
      <c r="B5579" s="10"/>
      <c r="C5579" s="87"/>
      <c r="D5579" s="89"/>
      <c r="E5579" s="89"/>
    </row>
    <row r="5580" spans="1:5" x14ac:dyDescent="0.25">
      <c r="A5580" s="10"/>
      <c r="B5580" s="10"/>
      <c r="C5580" s="87"/>
      <c r="D5580" s="89"/>
      <c r="E5580" s="89"/>
    </row>
    <row r="5581" spans="1:5" x14ac:dyDescent="0.25">
      <c r="A5581" s="10"/>
      <c r="B5581" s="10"/>
      <c r="C5581" s="87"/>
      <c r="D5581" s="89"/>
      <c r="E5581" s="89"/>
    </row>
    <row r="5582" spans="1:5" x14ac:dyDescent="0.25">
      <c r="A5582" s="10"/>
      <c r="B5582" s="10"/>
      <c r="C5582" s="87"/>
      <c r="D5582" s="89"/>
      <c r="E5582" s="89"/>
    </row>
    <row r="5583" spans="1:5" x14ac:dyDescent="0.25">
      <c r="A5583" s="10"/>
      <c r="B5583" s="10"/>
      <c r="C5583" s="87"/>
      <c r="D5583" s="89"/>
      <c r="E5583" s="89"/>
    </row>
    <row r="5584" spans="1:5" x14ac:dyDescent="0.25">
      <c r="A5584" s="10"/>
      <c r="B5584" s="10"/>
      <c r="C5584" s="87"/>
      <c r="D5584" s="89"/>
      <c r="E5584" s="89"/>
    </row>
    <row r="5585" spans="1:5" x14ac:dyDescent="0.25">
      <c r="A5585" s="10"/>
      <c r="B5585" s="10"/>
      <c r="C5585" s="87"/>
      <c r="D5585" s="89"/>
      <c r="E5585" s="89"/>
    </row>
    <row r="5586" spans="1:5" x14ac:dyDescent="0.25">
      <c r="A5586" s="10"/>
      <c r="B5586" s="10"/>
      <c r="C5586" s="87"/>
      <c r="D5586" s="89"/>
      <c r="E5586" s="89"/>
    </row>
    <row r="5587" spans="1:5" x14ac:dyDescent="0.25">
      <c r="A5587" s="10"/>
      <c r="B5587" s="10"/>
      <c r="C5587" s="87"/>
      <c r="D5587" s="89"/>
      <c r="E5587" s="89"/>
    </row>
    <row r="5588" spans="1:5" x14ac:dyDescent="0.25">
      <c r="A5588" s="10"/>
      <c r="B5588" s="10"/>
      <c r="C5588" s="87"/>
      <c r="D5588" s="89"/>
      <c r="E5588" s="89"/>
    </row>
    <row r="5589" spans="1:5" x14ac:dyDescent="0.25">
      <c r="A5589" s="10"/>
      <c r="B5589" s="10"/>
      <c r="C5589" s="87"/>
      <c r="D5589" s="89"/>
      <c r="E5589" s="89"/>
    </row>
    <row r="5590" spans="1:5" x14ac:dyDescent="0.25">
      <c r="A5590" s="10"/>
      <c r="B5590" s="10"/>
      <c r="C5590" s="87"/>
      <c r="D5590" s="89"/>
      <c r="E5590" s="89"/>
    </row>
    <row r="5591" spans="1:5" x14ac:dyDescent="0.25">
      <c r="A5591" s="10"/>
      <c r="B5591" s="10"/>
      <c r="C5591" s="87"/>
      <c r="D5591" s="89"/>
      <c r="E5591" s="89"/>
    </row>
    <row r="5592" spans="1:5" x14ac:dyDescent="0.25">
      <c r="A5592" s="10"/>
      <c r="B5592" s="10"/>
      <c r="C5592" s="87"/>
      <c r="D5592" s="89"/>
      <c r="E5592" s="89"/>
    </row>
    <row r="5593" spans="1:5" x14ac:dyDescent="0.25">
      <c r="A5593" s="10"/>
      <c r="B5593" s="10"/>
      <c r="C5593" s="87"/>
      <c r="D5593" s="89"/>
      <c r="E5593" s="89"/>
    </row>
    <row r="5594" spans="1:5" x14ac:dyDescent="0.25">
      <c r="A5594" s="10"/>
      <c r="B5594" s="10"/>
      <c r="C5594" s="87"/>
      <c r="D5594" s="89"/>
      <c r="E5594" s="89"/>
    </row>
    <row r="5595" spans="1:5" x14ac:dyDescent="0.25">
      <c r="A5595" s="10"/>
      <c r="B5595" s="10"/>
      <c r="C5595" s="87"/>
      <c r="D5595" s="89"/>
      <c r="E5595" s="89"/>
    </row>
    <row r="5596" spans="1:5" x14ac:dyDescent="0.25">
      <c r="A5596" s="10"/>
      <c r="B5596" s="10"/>
      <c r="C5596" s="87"/>
      <c r="D5596" s="89"/>
      <c r="E5596" s="89"/>
    </row>
    <row r="5597" spans="1:5" x14ac:dyDescent="0.25">
      <c r="A5597" s="10"/>
      <c r="B5597" s="10"/>
      <c r="C5597" s="87"/>
      <c r="D5597" s="89"/>
      <c r="E5597" s="89"/>
    </row>
    <row r="5598" spans="1:5" x14ac:dyDescent="0.25">
      <c r="A5598" s="10"/>
      <c r="B5598" s="10"/>
      <c r="C5598" s="87"/>
      <c r="D5598" s="89"/>
      <c r="E5598" s="89"/>
    </row>
    <row r="5599" spans="1:5" x14ac:dyDescent="0.25">
      <c r="A5599" s="10"/>
      <c r="B5599" s="10"/>
      <c r="C5599" s="87"/>
      <c r="D5599" s="89"/>
      <c r="E5599" s="89"/>
    </row>
    <row r="5600" spans="1:5" x14ac:dyDescent="0.25">
      <c r="A5600" s="10"/>
      <c r="B5600" s="10"/>
      <c r="C5600" s="87"/>
      <c r="D5600" s="89"/>
      <c r="E5600" s="89"/>
    </row>
    <row r="5601" spans="1:5" x14ac:dyDescent="0.25">
      <c r="A5601" s="10"/>
      <c r="B5601" s="10"/>
      <c r="C5601" s="87"/>
      <c r="D5601" s="89"/>
      <c r="E5601" s="89"/>
    </row>
    <row r="5602" spans="1:5" x14ac:dyDescent="0.25">
      <c r="A5602" s="10"/>
      <c r="B5602" s="10"/>
      <c r="C5602" s="87"/>
      <c r="D5602" s="89"/>
      <c r="E5602" s="89"/>
    </row>
    <row r="5603" spans="1:5" x14ac:dyDescent="0.25">
      <c r="A5603" s="10"/>
      <c r="B5603" s="10"/>
      <c r="C5603" s="87"/>
      <c r="D5603" s="89"/>
      <c r="E5603" s="89"/>
    </row>
    <row r="5604" spans="1:5" x14ac:dyDescent="0.25">
      <c r="A5604" s="10"/>
      <c r="B5604" s="10"/>
      <c r="C5604" s="87"/>
      <c r="D5604" s="89"/>
      <c r="E5604" s="89"/>
    </row>
    <row r="5605" spans="1:5" x14ac:dyDescent="0.25">
      <c r="A5605" s="10"/>
      <c r="B5605" s="10"/>
      <c r="C5605" s="87"/>
      <c r="D5605" s="89"/>
      <c r="E5605" s="89"/>
    </row>
    <row r="5606" spans="1:5" x14ac:dyDescent="0.25">
      <c r="A5606" s="10"/>
      <c r="B5606" s="10"/>
      <c r="C5606" s="87"/>
      <c r="D5606" s="89"/>
      <c r="E5606" s="89"/>
    </row>
    <row r="5607" spans="1:5" x14ac:dyDescent="0.25">
      <c r="A5607" s="10"/>
      <c r="B5607" s="10"/>
      <c r="C5607" s="87"/>
      <c r="D5607" s="89"/>
      <c r="E5607" s="89"/>
    </row>
    <row r="5608" spans="1:5" x14ac:dyDescent="0.25">
      <c r="A5608" s="10"/>
      <c r="B5608" s="10"/>
      <c r="C5608" s="87"/>
      <c r="D5608" s="89"/>
      <c r="E5608" s="89"/>
    </row>
    <row r="5609" spans="1:5" x14ac:dyDescent="0.25">
      <c r="A5609" s="10"/>
      <c r="B5609" s="10"/>
      <c r="C5609" s="87"/>
      <c r="D5609" s="89"/>
      <c r="E5609" s="89"/>
    </row>
    <row r="5610" spans="1:5" x14ac:dyDescent="0.25">
      <c r="A5610" s="10"/>
      <c r="B5610" s="10"/>
      <c r="C5610" s="87"/>
      <c r="D5610" s="89"/>
      <c r="E5610" s="89"/>
    </row>
    <row r="5611" spans="1:5" x14ac:dyDescent="0.25">
      <c r="A5611" s="10"/>
      <c r="B5611" s="10"/>
      <c r="C5611" s="87"/>
      <c r="D5611" s="89"/>
      <c r="E5611" s="89"/>
    </row>
    <row r="5612" spans="1:5" x14ac:dyDescent="0.25">
      <c r="A5612" s="10"/>
      <c r="B5612" s="10"/>
      <c r="C5612" s="87"/>
      <c r="D5612" s="89"/>
      <c r="E5612" s="89"/>
    </row>
    <row r="5613" spans="1:5" x14ac:dyDescent="0.25">
      <c r="A5613" s="10"/>
      <c r="B5613" s="10"/>
      <c r="C5613" s="87"/>
      <c r="D5613" s="89"/>
      <c r="E5613" s="89"/>
    </row>
    <row r="5614" spans="1:5" x14ac:dyDescent="0.25">
      <c r="A5614" s="10"/>
      <c r="B5614" s="10"/>
      <c r="C5614" s="87"/>
      <c r="D5614" s="89"/>
      <c r="E5614" s="89"/>
    </row>
    <row r="5615" spans="1:5" x14ac:dyDescent="0.25">
      <c r="A5615" s="10"/>
      <c r="B5615" s="10"/>
      <c r="C5615" s="87"/>
      <c r="D5615" s="89"/>
      <c r="E5615" s="89"/>
    </row>
    <row r="5616" spans="1:5" x14ac:dyDescent="0.25">
      <c r="A5616" s="10"/>
      <c r="B5616" s="10"/>
      <c r="C5616" s="87"/>
      <c r="D5616" s="89"/>
      <c r="E5616" s="89"/>
    </row>
    <row r="5617" spans="1:5" x14ac:dyDescent="0.25">
      <c r="A5617" s="10"/>
      <c r="B5617" s="10"/>
      <c r="C5617" s="87"/>
      <c r="D5617" s="89"/>
      <c r="E5617" s="89"/>
    </row>
    <row r="5618" spans="1:5" x14ac:dyDescent="0.25">
      <c r="A5618" s="10"/>
      <c r="B5618" s="10"/>
      <c r="C5618" s="87"/>
      <c r="D5618" s="89"/>
      <c r="E5618" s="89"/>
    </row>
    <row r="5619" spans="1:5" x14ac:dyDescent="0.25">
      <c r="A5619" s="10"/>
      <c r="B5619" s="10"/>
      <c r="C5619" s="87"/>
      <c r="D5619" s="89"/>
      <c r="E5619" s="89"/>
    </row>
    <row r="5620" spans="1:5" x14ac:dyDescent="0.25">
      <c r="A5620" s="10"/>
      <c r="B5620" s="10"/>
      <c r="C5620" s="87"/>
      <c r="D5620" s="89"/>
      <c r="E5620" s="89"/>
    </row>
    <row r="5621" spans="1:5" x14ac:dyDescent="0.25">
      <c r="A5621" s="10"/>
      <c r="B5621" s="10"/>
      <c r="C5621" s="87"/>
      <c r="D5621" s="89"/>
      <c r="E5621" s="89"/>
    </row>
    <row r="5622" spans="1:5" x14ac:dyDescent="0.25">
      <c r="A5622" s="10"/>
      <c r="B5622" s="10"/>
      <c r="C5622" s="87"/>
      <c r="D5622" s="89"/>
      <c r="E5622" s="89"/>
    </row>
    <row r="5623" spans="1:5" x14ac:dyDescent="0.25">
      <c r="A5623" s="10"/>
      <c r="B5623" s="10"/>
      <c r="C5623" s="87"/>
      <c r="D5623" s="89"/>
      <c r="E5623" s="89"/>
    </row>
    <row r="5624" spans="1:5" x14ac:dyDescent="0.25">
      <c r="A5624" s="10"/>
      <c r="B5624" s="10"/>
      <c r="C5624" s="87"/>
      <c r="D5624" s="89"/>
      <c r="E5624" s="89"/>
    </row>
    <row r="5625" spans="1:5" x14ac:dyDescent="0.25">
      <c r="A5625" s="10"/>
      <c r="B5625" s="10"/>
      <c r="C5625" s="87"/>
      <c r="D5625" s="89"/>
      <c r="E5625" s="89"/>
    </row>
    <row r="5626" spans="1:5" x14ac:dyDescent="0.25">
      <c r="A5626" s="10"/>
      <c r="B5626" s="10"/>
      <c r="C5626" s="87"/>
      <c r="D5626" s="89"/>
      <c r="E5626" s="89"/>
    </row>
    <row r="5627" spans="1:5" x14ac:dyDescent="0.25">
      <c r="A5627" s="10"/>
      <c r="B5627" s="10"/>
      <c r="C5627" s="87"/>
      <c r="D5627" s="89"/>
      <c r="E5627" s="89"/>
    </row>
    <row r="5628" spans="1:5" x14ac:dyDescent="0.25">
      <c r="A5628" s="10"/>
      <c r="B5628" s="10"/>
      <c r="C5628" s="87"/>
      <c r="D5628" s="89"/>
      <c r="E5628" s="89"/>
    </row>
    <row r="5629" spans="1:5" x14ac:dyDescent="0.25">
      <c r="A5629" s="10"/>
      <c r="B5629" s="10"/>
      <c r="C5629" s="87"/>
      <c r="D5629" s="89"/>
      <c r="E5629" s="89"/>
    </row>
    <row r="5630" spans="1:5" x14ac:dyDescent="0.25">
      <c r="A5630" s="10"/>
      <c r="B5630" s="10"/>
      <c r="C5630" s="87"/>
      <c r="D5630" s="89"/>
      <c r="E5630" s="89"/>
    </row>
    <row r="5631" spans="1:5" x14ac:dyDescent="0.25">
      <c r="A5631" s="10"/>
      <c r="B5631" s="10"/>
      <c r="C5631" s="87"/>
      <c r="D5631" s="89"/>
      <c r="E5631" s="89"/>
    </row>
    <row r="5632" spans="1:5" x14ac:dyDescent="0.25">
      <c r="A5632" s="10"/>
      <c r="B5632" s="10"/>
      <c r="C5632" s="87"/>
      <c r="D5632" s="89"/>
      <c r="E5632" s="89"/>
    </row>
    <row r="5633" spans="1:5" x14ac:dyDescent="0.25">
      <c r="A5633" s="10"/>
      <c r="B5633" s="10"/>
      <c r="C5633" s="87"/>
      <c r="D5633" s="89"/>
      <c r="E5633" s="89"/>
    </row>
    <row r="5634" spans="1:5" x14ac:dyDescent="0.25">
      <c r="A5634" s="10"/>
      <c r="B5634" s="10"/>
      <c r="C5634" s="87"/>
      <c r="D5634" s="89"/>
      <c r="E5634" s="89"/>
    </row>
    <row r="5635" spans="1:5" x14ac:dyDescent="0.25">
      <c r="A5635" s="10"/>
      <c r="B5635" s="10"/>
      <c r="C5635" s="87"/>
      <c r="D5635" s="89"/>
      <c r="E5635" s="89"/>
    </row>
    <row r="5636" spans="1:5" x14ac:dyDescent="0.25">
      <c r="A5636" s="10"/>
      <c r="B5636" s="10"/>
      <c r="C5636" s="87"/>
      <c r="D5636" s="89"/>
      <c r="E5636" s="89"/>
    </row>
    <row r="5637" spans="1:5" x14ac:dyDescent="0.25">
      <c r="A5637" s="10"/>
      <c r="B5637" s="10"/>
      <c r="C5637" s="87"/>
      <c r="D5637" s="89"/>
      <c r="E5637" s="89"/>
    </row>
    <row r="5638" spans="1:5" x14ac:dyDescent="0.25">
      <c r="A5638" s="10"/>
      <c r="B5638" s="10"/>
      <c r="C5638" s="87"/>
      <c r="D5638" s="89"/>
      <c r="E5638" s="89"/>
    </row>
    <row r="5639" spans="1:5" x14ac:dyDescent="0.25">
      <c r="A5639" s="10"/>
      <c r="B5639" s="10"/>
      <c r="C5639" s="87"/>
      <c r="D5639" s="89"/>
      <c r="E5639" s="89"/>
    </row>
    <row r="5640" spans="1:5" x14ac:dyDescent="0.25">
      <c r="A5640" s="10"/>
      <c r="B5640" s="10"/>
      <c r="C5640" s="87"/>
      <c r="D5640" s="89"/>
      <c r="E5640" s="89"/>
    </row>
    <row r="5641" spans="1:5" x14ac:dyDescent="0.25">
      <c r="A5641" s="10"/>
      <c r="B5641" s="10"/>
      <c r="C5641" s="87"/>
      <c r="D5641" s="89"/>
      <c r="E5641" s="89"/>
    </row>
    <row r="5642" spans="1:5" x14ac:dyDescent="0.25">
      <c r="A5642" s="10"/>
      <c r="B5642" s="10"/>
      <c r="C5642" s="87"/>
      <c r="D5642" s="89"/>
      <c r="E5642" s="89"/>
    </row>
    <row r="5643" spans="1:5" x14ac:dyDescent="0.25">
      <c r="A5643" s="10"/>
      <c r="B5643" s="10"/>
      <c r="C5643" s="87"/>
      <c r="D5643" s="89"/>
      <c r="E5643" s="89"/>
    </row>
    <row r="5644" spans="1:5" x14ac:dyDescent="0.25">
      <c r="A5644" s="10"/>
      <c r="B5644" s="10"/>
      <c r="C5644" s="87"/>
      <c r="D5644" s="89"/>
      <c r="E5644" s="89"/>
    </row>
    <row r="5645" spans="1:5" x14ac:dyDescent="0.25">
      <c r="A5645" s="10"/>
      <c r="B5645" s="10"/>
      <c r="C5645" s="87"/>
      <c r="D5645" s="89"/>
      <c r="E5645" s="89"/>
    </row>
    <row r="5646" spans="1:5" x14ac:dyDescent="0.25">
      <c r="A5646" s="10"/>
      <c r="B5646" s="10"/>
      <c r="C5646" s="87"/>
      <c r="D5646" s="89"/>
      <c r="E5646" s="89"/>
    </row>
    <row r="5647" spans="1:5" x14ac:dyDescent="0.25">
      <c r="A5647" s="10"/>
      <c r="B5647" s="10"/>
      <c r="C5647" s="87"/>
      <c r="D5647" s="89"/>
      <c r="E5647" s="89"/>
    </row>
    <row r="5648" spans="1:5" x14ac:dyDescent="0.25">
      <c r="A5648" s="10"/>
      <c r="B5648" s="10"/>
      <c r="C5648" s="87"/>
      <c r="D5648" s="89"/>
      <c r="E5648" s="89"/>
    </row>
    <row r="5649" spans="1:5" x14ac:dyDescent="0.25">
      <c r="A5649" s="10"/>
      <c r="B5649" s="10"/>
      <c r="C5649" s="87"/>
      <c r="D5649" s="89"/>
      <c r="E5649" s="89"/>
    </row>
    <row r="5650" spans="1:5" x14ac:dyDescent="0.25">
      <c r="A5650" s="10"/>
      <c r="B5650" s="10"/>
      <c r="C5650" s="87"/>
      <c r="D5650" s="89"/>
      <c r="E5650" s="89"/>
    </row>
    <row r="5651" spans="1:5" x14ac:dyDescent="0.25">
      <c r="A5651" s="10"/>
      <c r="B5651" s="10"/>
      <c r="C5651" s="87"/>
      <c r="D5651" s="89"/>
      <c r="E5651" s="89"/>
    </row>
    <row r="5652" spans="1:5" x14ac:dyDescent="0.25">
      <c r="A5652" s="10"/>
      <c r="B5652" s="10"/>
      <c r="C5652" s="87"/>
      <c r="D5652" s="89"/>
      <c r="E5652" s="89"/>
    </row>
    <row r="5653" spans="1:5" x14ac:dyDescent="0.25">
      <c r="A5653" s="10"/>
      <c r="B5653" s="10"/>
      <c r="C5653" s="87"/>
      <c r="D5653" s="89"/>
      <c r="E5653" s="89"/>
    </row>
    <row r="5654" spans="1:5" x14ac:dyDescent="0.25">
      <c r="A5654" s="10"/>
      <c r="B5654" s="10"/>
      <c r="C5654" s="87"/>
      <c r="D5654" s="89"/>
      <c r="E5654" s="89"/>
    </row>
    <row r="5655" spans="1:5" x14ac:dyDescent="0.25">
      <c r="A5655" s="10"/>
      <c r="B5655" s="10"/>
      <c r="C5655" s="87"/>
      <c r="D5655" s="89"/>
      <c r="E5655" s="89"/>
    </row>
    <row r="5656" spans="1:5" x14ac:dyDescent="0.25">
      <c r="A5656" s="10"/>
      <c r="B5656" s="10"/>
      <c r="C5656" s="87"/>
      <c r="D5656" s="89"/>
      <c r="E5656" s="89"/>
    </row>
    <row r="5657" spans="1:5" x14ac:dyDescent="0.25">
      <c r="A5657" s="10"/>
      <c r="B5657" s="10"/>
      <c r="C5657" s="87"/>
      <c r="D5657" s="89"/>
      <c r="E5657" s="89"/>
    </row>
    <row r="5658" spans="1:5" x14ac:dyDescent="0.25">
      <c r="A5658" s="10"/>
      <c r="B5658" s="10"/>
      <c r="C5658" s="87"/>
      <c r="D5658" s="89"/>
      <c r="E5658" s="89"/>
    </row>
    <row r="5659" spans="1:5" x14ac:dyDescent="0.25">
      <c r="A5659" s="10"/>
      <c r="B5659" s="10"/>
      <c r="C5659" s="87"/>
      <c r="D5659" s="89"/>
      <c r="E5659" s="89"/>
    </row>
    <row r="5660" spans="1:5" x14ac:dyDescent="0.25">
      <c r="A5660" s="10"/>
      <c r="B5660" s="10"/>
      <c r="C5660" s="87"/>
      <c r="D5660" s="89"/>
      <c r="E5660" s="89"/>
    </row>
    <row r="5661" spans="1:5" x14ac:dyDescent="0.25">
      <c r="A5661" s="10"/>
      <c r="B5661" s="10"/>
      <c r="C5661" s="87"/>
      <c r="D5661" s="89"/>
      <c r="E5661" s="89"/>
    </row>
    <row r="5662" spans="1:5" x14ac:dyDescent="0.25">
      <c r="A5662" s="10"/>
      <c r="B5662" s="10"/>
      <c r="C5662" s="87"/>
      <c r="D5662" s="89"/>
      <c r="E5662" s="89"/>
    </row>
    <row r="5663" spans="1:5" x14ac:dyDescent="0.25">
      <c r="A5663" s="10"/>
      <c r="B5663" s="10"/>
      <c r="C5663" s="87"/>
      <c r="D5663" s="89"/>
      <c r="E5663" s="89"/>
    </row>
    <row r="5664" spans="1:5" x14ac:dyDescent="0.25">
      <c r="A5664" s="10"/>
      <c r="B5664" s="10"/>
      <c r="C5664" s="87"/>
      <c r="D5664" s="89"/>
      <c r="E5664" s="89"/>
    </row>
    <row r="5665" spans="1:5" x14ac:dyDescent="0.25">
      <c r="A5665" s="10"/>
      <c r="B5665" s="10"/>
      <c r="C5665" s="87"/>
      <c r="D5665" s="89"/>
      <c r="E5665" s="89"/>
    </row>
    <row r="5666" spans="1:5" x14ac:dyDescent="0.25">
      <c r="A5666" s="10"/>
      <c r="B5666" s="10"/>
      <c r="C5666" s="87"/>
      <c r="D5666" s="89"/>
      <c r="E5666" s="89"/>
    </row>
    <row r="5667" spans="1:5" x14ac:dyDescent="0.25">
      <c r="A5667" s="10"/>
      <c r="B5667" s="10"/>
      <c r="C5667" s="87"/>
      <c r="D5667" s="89"/>
      <c r="E5667" s="89"/>
    </row>
    <row r="5668" spans="1:5" x14ac:dyDescent="0.25">
      <c r="A5668" s="10"/>
      <c r="B5668" s="10"/>
      <c r="C5668" s="87"/>
      <c r="D5668" s="89"/>
      <c r="E5668" s="89"/>
    </row>
    <row r="5669" spans="1:5" x14ac:dyDescent="0.25">
      <c r="A5669" s="10"/>
      <c r="B5669" s="10"/>
      <c r="C5669" s="87"/>
      <c r="D5669" s="89"/>
      <c r="E5669" s="89"/>
    </row>
    <row r="5670" spans="1:5" x14ac:dyDescent="0.25">
      <c r="A5670" s="10"/>
      <c r="B5670" s="10"/>
      <c r="C5670" s="87"/>
      <c r="D5670" s="89"/>
      <c r="E5670" s="89"/>
    </row>
    <row r="5671" spans="1:5" x14ac:dyDescent="0.25">
      <c r="A5671" s="10"/>
      <c r="B5671" s="10"/>
      <c r="C5671" s="87"/>
      <c r="D5671" s="89"/>
      <c r="E5671" s="89"/>
    </row>
    <row r="5672" spans="1:5" x14ac:dyDescent="0.25">
      <c r="A5672" s="10"/>
      <c r="B5672" s="10"/>
      <c r="C5672" s="87"/>
      <c r="D5672" s="89"/>
      <c r="E5672" s="89"/>
    </row>
    <row r="5673" spans="1:5" x14ac:dyDescent="0.25">
      <c r="A5673" s="10"/>
      <c r="B5673" s="10"/>
      <c r="C5673" s="87"/>
      <c r="D5673" s="89"/>
      <c r="E5673" s="89"/>
    </row>
    <row r="5674" spans="1:5" x14ac:dyDescent="0.25">
      <c r="A5674" s="10"/>
      <c r="B5674" s="10"/>
      <c r="C5674" s="87"/>
      <c r="D5674" s="89"/>
      <c r="E5674" s="89"/>
    </row>
    <row r="5675" spans="1:5" x14ac:dyDescent="0.25">
      <c r="A5675" s="10"/>
      <c r="B5675" s="10"/>
      <c r="C5675" s="87"/>
      <c r="D5675" s="89"/>
      <c r="E5675" s="89"/>
    </row>
    <row r="5676" spans="1:5" x14ac:dyDescent="0.25">
      <c r="A5676" s="10"/>
      <c r="B5676" s="10"/>
      <c r="C5676" s="87"/>
      <c r="D5676" s="89"/>
      <c r="E5676" s="89"/>
    </row>
    <row r="5677" spans="1:5" x14ac:dyDescent="0.25">
      <c r="A5677" s="10"/>
      <c r="B5677" s="10"/>
      <c r="C5677" s="87"/>
      <c r="D5677" s="89"/>
      <c r="E5677" s="89"/>
    </row>
    <row r="5678" spans="1:5" x14ac:dyDescent="0.25">
      <c r="A5678" s="10"/>
      <c r="B5678" s="10"/>
      <c r="C5678" s="87"/>
      <c r="D5678" s="89"/>
      <c r="E5678" s="89"/>
    </row>
    <row r="5679" spans="1:5" x14ac:dyDescent="0.25">
      <c r="A5679" s="10"/>
      <c r="B5679" s="10"/>
      <c r="C5679" s="87"/>
      <c r="D5679" s="89"/>
      <c r="E5679" s="89"/>
    </row>
    <row r="5680" spans="1:5" x14ac:dyDescent="0.25">
      <c r="A5680" s="10"/>
      <c r="B5680" s="10"/>
      <c r="C5680" s="87"/>
      <c r="D5680" s="89"/>
      <c r="E5680" s="89"/>
    </row>
    <row r="5681" spans="1:5" x14ac:dyDescent="0.25">
      <c r="A5681" s="10"/>
      <c r="B5681" s="10"/>
      <c r="C5681" s="87"/>
      <c r="D5681" s="89"/>
      <c r="E5681" s="89"/>
    </row>
    <row r="5682" spans="1:5" x14ac:dyDescent="0.25">
      <c r="A5682" s="10"/>
      <c r="B5682" s="10"/>
      <c r="C5682" s="87"/>
      <c r="D5682" s="89"/>
      <c r="E5682" s="89"/>
    </row>
    <row r="5683" spans="1:5" x14ac:dyDescent="0.25">
      <c r="A5683" s="10"/>
      <c r="B5683" s="10"/>
      <c r="C5683" s="87"/>
      <c r="D5683" s="89"/>
      <c r="E5683" s="89"/>
    </row>
    <row r="5684" spans="1:5" x14ac:dyDescent="0.25">
      <c r="A5684" s="10"/>
      <c r="B5684" s="10"/>
      <c r="C5684" s="87"/>
      <c r="D5684" s="89"/>
      <c r="E5684" s="89"/>
    </row>
    <row r="5685" spans="1:5" x14ac:dyDescent="0.25">
      <c r="A5685" s="10"/>
      <c r="B5685" s="10"/>
      <c r="C5685" s="87"/>
      <c r="D5685" s="89"/>
      <c r="E5685" s="89"/>
    </row>
    <row r="5686" spans="1:5" x14ac:dyDescent="0.25">
      <c r="A5686" s="10"/>
      <c r="B5686" s="10"/>
      <c r="C5686" s="87"/>
      <c r="D5686" s="89"/>
      <c r="E5686" s="89"/>
    </row>
    <row r="5687" spans="1:5" x14ac:dyDescent="0.25">
      <c r="A5687" s="10"/>
      <c r="B5687" s="10"/>
      <c r="C5687" s="87"/>
      <c r="D5687" s="89"/>
      <c r="E5687" s="89"/>
    </row>
    <row r="5688" spans="1:5" x14ac:dyDescent="0.25">
      <c r="A5688" s="10"/>
      <c r="B5688" s="10"/>
      <c r="C5688" s="87"/>
      <c r="D5688" s="89"/>
      <c r="E5688" s="89"/>
    </row>
    <row r="5689" spans="1:5" x14ac:dyDescent="0.25">
      <c r="A5689" s="10"/>
      <c r="B5689" s="10"/>
      <c r="C5689" s="87"/>
      <c r="D5689" s="89"/>
      <c r="E5689" s="89"/>
    </row>
    <row r="5690" spans="1:5" x14ac:dyDescent="0.25">
      <c r="A5690" s="10"/>
      <c r="B5690" s="10"/>
      <c r="C5690" s="87"/>
      <c r="D5690" s="89"/>
      <c r="E5690" s="89"/>
    </row>
    <row r="5691" spans="1:5" x14ac:dyDescent="0.25">
      <c r="A5691" s="10"/>
      <c r="B5691" s="10"/>
      <c r="C5691" s="87"/>
      <c r="D5691" s="89"/>
      <c r="E5691" s="89"/>
    </row>
    <row r="5692" spans="1:5" x14ac:dyDescent="0.25">
      <c r="A5692" s="10"/>
      <c r="B5692" s="10"/>
      <c r="C5692" s="87"/>
      <c r="D5692" s="89"/>
      <c r="E5692" s="89"/>
    </row>
    <row r="5693" spans="1:5" x14ac:dyDescent="0.25">
      <c r="A5693" s="10"/>
      <c r="B5693" s="10"/>
      <c r="C5693" s="87"/>
      <c r="D5693" s="89"/>
      <c r="E5693" s="89"/>
    </row>
    <row r="5694" spans="1:5" x14ac:dyDescent="0.25">
      <c r="A5694" s="10"/>
      <c r="B5694" s="10"/>
      <c r="C5694" s="87"/>
      <c r="D5694" s="89"/>
      <c r="E5694" s="89"/>
    </row>
    <row r="5695" spans="1:5" x14ac:dyDescent="0.25">
      <c r="A5695" s="10"/>
      <c r="B5695" s="10"/>
      <c r="C5695" s="87"/>
      <c r="D5695" s="89"/>
      <c r="E5695" s="89"/>
    </row>
    <row r="5696" spans="1:5" x14ac:dyDescent="0.25">
      <c r="A5696" s="10"/>
      <c r="B5696" s="10"/>
      <c r="C5696" s="87"/>
      <c r="D5696" s="89"/>
      <c r="E5696" s="89"/>
    </row>
    <row r="5697" spans="1:5" x14ac:dyDescent="0.25">
      <c r="A5697" s="10"/>
      <c r="B5697" s="10"/>
      <c r="C5697" s="87"/>
      <c r="D5697" s="89"/>
      <c r="E5697" s="89"/>
    </row>
    <row r="5698" spans="1:5" x14ac:dyDescent="0.25">
      <c r="A5698" s="10"/>
      <c r="B5698" s="10"/>
      <c r="C5698" s="87"/>
      <c r="D5698" s="89"/>
      <c r="E5698" s="89"/>
    </row>
    <row r="5699" spans="1:5" x14ac:dyDescent="0.25">
      <c r="A5699" s="10"/>
      <c r="B5699" s="10"/>
      <c r="C5699" s="87"/>
      <c r="D5699" s="89"/>
      <c r="E5699" s="89"/>
    </row>
    <row r="5700" spans="1:5" x14ac:dyDescent="0.25">
      <c r="A5700" s="10"/>
      <c r="B5700" s="10"/>
      <c r="C5700" s="87"/>
      <c r="D5700" s="89"/>
      <c r="E5700" s="89"/>
    </row>
    <row r="5701" spans="1:5" x14ac:dyDescent="0.25">
      <c r="A5701" s="10"/>
      <c r="B5701" s="10"/>
      <c r="C5701" s="87"/>
      <c r="D5701" s="89"/>
      <c r="E5701" s="89"/>
    </row>
    <row r="5702" spans="1:5" x14ac:dyDescent="0.25">
      <c r="A5702" s="10"/>
      <c r="B5702" s="10"/>
      <c r="C5702" s="87"/>
      <c r="D5702" s="89"/>
      <c r="E5702" s="89"/>
    </row>
    <row r="5703" spans="1:5" x14ac:dyDescent="0.25">
      <c r="A5703" s="10"/>
      <c r="B5703" s="10"/>
      <c r="C5703" s="87"/>
      <c r="D5703" s="89"/>
      <c r="E5703" s="89"/>
    </row>
    <row r="5704" spans="1:5" x14ac:dyDescent="0.25">
      <c r="A5704" s="10"/>
      <c r="B5704" s="10"/>
      <c r="C5704" s="87"/>
      <c r="D5704" s="89"/>
      <c r="E5704" s="89"/>
    </row>
    <row r="5705" spans="1:5" x14ac:dyDescent="0.25">
      <c r="A5705" s="10"/>
      <c r="B5705" s="10"/>
      <c r="C5705" s="87"/>
      <c r="D5705" s="89"/>
      <c r="E5705" s="89"/>
    </row>
    <row r="5706" spans="1:5" x14ac:dyDescent="0.25">
      <c r="A5706" s="10"/>
      <c r="B5706" s="10"/>
      <c r="C5706" s="87"/>
      <c r="D5706" s="89"/>
      <c r="E5706" s="89"/>
    </row>
    <row r="5707" spans="1:5" x14ac:dyDescent="0.25">
      <c r="A5707" s="10"/>
      <c r="B5707" s="10"/>
      <c r="C5707" s="87"/>
      <c r="D5707" s="89"/>
      <c r="E5707" s="89"/>
    </row>
    <row r="5708" spans="1:5" x14ac:dyDescent="0.25">
      <c r="A5708" s="10"/>
      <c r="B5708" s="10"/>
      <c r="C5708" s="87"/>
      <c r="D5708" s="89"/>
      <c r="E5708" s="89"/>
    </row>
    <row r="5709" spans="1:5" x14ac:dyDescent="0.25">
      <c r="A5709" s="10"/>
      <c r="B5709" s="10"/>
      <c r="C5709" s="87"/>
      <c r="D5709" s="89"/>
      <c r="E5709" s="89"/>
    </row>
    <row r="5710" spans="1:5" x14ac:dyDescent="0.25">
      <c r="A5710" s="10"/>
      <c r="B5710" s="10"/>
      <c r="C5710" s="87"/>
      <c r="D5710" s="89"/>
      <c r="E5710" s="89"/>
    </row>
    <row r="5711" spans="1:5" x14ac:dyDescent="0.25">
      <c r="A5711" s="10"/>
      <c r="B5711" s="10"/>
      <c r="C5711" s="87"/>
      <c r="D5711" s="89"/>
      <c r="E5711" s="89"/>
    </row>
    <row r="5712" spans="1:5" x14ac:dyDescent="0.25">
      <c r="A5712" s="10"/>
      <c r="B5712" s="10"/>
      <c r="C5712" s="87"/>
      <c r="D5712" s="89"/>
      <c r="E5712" s="89"/>
    </row>
    <row r="5713" spans="1:5" x14ac:dyDescent="0.25">
      <c r="A5713" s="10"/>
      <c r="B5713" s="10"/>
      <c r="C5713" s="87"/>
      <c r="D5713" s="89"/>
      <c r="E5713" s="89"/>
    </row>
    <row r="5714" spans="1:5" x14ac:dyDescent="0.25">
      <c r="A5714" s="10"/>
      <c r="B5714" s="10"/>
      <c r="C5714" s="87"/>
      <c r="D5714" s="89"/>
      <c r="E5714" s="89"/>
    </row>
    <row r="5715" spans="1:5" x14ac:dyDescent="0.25">
      <c r="A5715" s="10"/>
      <c r="B5715" s="10"/>
      <c r="C5715" s="87"/>
      <c r="D5715" s="89"/>
      <c r="E5715" s="89"/>
    </row>
    <row r="5716" spans="1:5" x14ac:dyDescent="0.25">
      <c r="A5716" s="10"/>
      <c r="B5716" s="10"/>
      <c r="C5716" s="87"/>
      <c r="D5716" s="89"/>
      <c r="E5716" s="89"/>
    </row>
    <row r="5717" spans="1:5" x14ac:dyDescent="0.25">
      <c r="A5717" s="10"/>
      <c r="B5717" s="10"/>
      <c r="C5717" s="87"/>
      <c r="D5717" s="89"/>
      <c r="E5717" s="89"/>
    </row>
    <row r="5718" spans="1:5" x14ac:dyDescent="0.25">
      <c r="A5718" s="10"/>
      <c r="B5718" s="10"/>
      <c r="C5718" s="87"/>
      <c r="D5718" s="89"/>
      <c r="E5718" s="89"/>
    </row>
    <row r="5719" spans="1:5" x14ac:dyDescent="0.25">
      <c r="A5719" s="10"/>
      <c r="B5719" s="10"/>
      <c r="C5719" s="87"/>
      <c r="D5719" s="89"/>
      <c r="E5719" s="89"/>
    </row>
    <row r="5720" spans="1:5" x14ac:dyDescent="0.25">
      <c r="A5720" s="10"/>
      <c r="B5720" s="10"/>
      <c r="C5720" s="87"/>
      <c r="D5720" s="89"/>
      <c r="E5720" s="89"/>
    </row>
    <row r="5721" spans="1:5" x14ac:dyDescent="0.25">
      <c r="A5721" s="10"/>
      <c r="B5721" s="10"/>
      <c r="C5721" s="87"/>
      <c r="D5721" s="89"/>
      <c r="E5721" s="89"/>
    </row>
    <row r="5722" spans="1:5" x14ac:dyDescent="0.25">
      <c r="A5722" s="10"/>
      <c r="B5722" s="10"/>
      <c r="C5722" s="87"/>
      <c r="D5722" s="89"/>
      <c r="E5722" s="89"/>
    </row>
    <row r="5723" spans="1:5" x14ac:dyDescent="0.25">
      <c r="A5723" s="10"/>
      <c r="B5723" s="10"/>
      <c r="C5723" s="87"/>
      <c r="D5723" s="89"/>
      <c r="E5723" s="89"/>
    </row>
    <row r="5724" spans="1:5" x14ac:dyDescent="0.25">
      <c r="A5724" s="10"/>
      <c r="B5724" s="10"/>
      <c r="C5724" s="87"/>
      <c r="D5724" s="89"/>
      <c r="E5724" s="89"/>
    </row>
    <row r="5725" spans="1:5" x14ac:dyDescent="0.25">
      <c r="A5725" s="10"/>
      <c r="B5725" s="10"/>
      <c r="C5725" s="87"/>
      <c r="D5725" s="89"/>
      <c r="E5725" s="89"/>
    </row>
    <row r="5726" spans="1:5" x14ac:dyDescent="0.25">
      <c r="A5726" s="10"/>
      <c r="B5726" s="10"/>
      <c r="C5726" s="87"/>
      <c r="D5726" s="89"/>
      <c r="E5726" s="89"/>
    </row>
    <row r="5727" spans="1:5" x14ac:dyDescent="0.25">
      <c r="A5727" s="10"/>
      <c r="B5727" s="10"/>
      <c r="C5727" s="87"/>
      <c r="D5727" s="89"/>
      <c r="E5727" s="89"/>
    </row>
    <row r="5728" spans="1:5" x14ac:dyDescent="0.25">
      <c r="A5728" s="10"/>
      <c r="B5728" s="10"/>
      <c r="C5728" s="87"/>
      <c r="D5728" s="89"/>
      <c r="E5728" s="89"/>
    </row>
    <row r="5729" spans="1:5" x14ac:dyDescent="0.25">
      <c r="A5729" s="10"/>
      <c r="B5729" s="10"/>
      <c r="C5729" s="87"/>
      <c r="D5729" s="89"/>
      <c r="E5729" s="89"/>
    </row>
    <row r="5730" spans="1:5" x14ac:dyDescent="0.25">
      <c r="A5730" s="10"/>
      <c r="B5730" s="10"/>
      <c r="C5730" s="87"/>
      <c r="D5730" s="89"/>
      <c r="E5730" s="89"/>
    </row>
    <row r="5731" spans="1:5" x14ac:dyDescent="0.25">
      <c r="A5731" s="10"/>
      <c r="B5731" s="10"/>
      <c r="C5731" s="87"/>
      <c r="D5731" s="89"/>
      <c r="E5731" s="89"/>
    </row>
    <row r="5732" spans="1:5" x14ac:dyDescent="0.25">
      <c r="A5732" s="10"/>
      <c r="B5732" s="10"/>
      <c r="C5732" s="87"/>
      <c r="D5732" s="89"/>
      <c r="E5732" s="89"/>
    </row>
    <row r="5733" spans="1:5" x14ac:dyDescent="0.25">
      <c r="A5733" s="10"/>
      <c r="B5733" s="10"/>
      <c r="C5733" s="87"/>
      <c r="D5733" s="89"/>
      <c r="E5733" s="89"/>
    </row>
    <row r="5734" spans="1:5" x14ac:dyDescent="0.25">
      <c r="A5734" s="10"/>
      <c r="B5734" s="10"/>
      <c r="C5734" s="87"/>
      <c r="D5734" s="89"/>
      <c r="E5734" s="89"/>
    </row>
    <row r="5735" spans="1:5" x14ac:dyDescent="0.25">
      <c r="A5735" s="10"/>
      <c r="B5735" s="10"/>
      <c r="C5735" s="87"/>
      <c r="D5735" s="89"/>
      <c r="E5735" s="89"/>
    </row>
    <row r="5736" spans="1:5" x14ac:dyDescent="0.25">
      <c r="A5736" s="10"/>
      <c r="B5736" s="10"/>
      <c r="C5736" s="87"/>
      <c r="D5736" s="89"/>
      <c r="E5736" s="89"/>
    </row>
    <row r="5737" spans="1:5" x14ac:dyDescent="0.25">
      <c r="A5737" s="10"/>
      <c r="B5737" s="10"/>
      <c r="C5737" s="87"/>
      <c r="D5737" s="89"/>
      <c r="E5737" s="89"/>
    </row>
    <row r="5738" spans="1:5" x14ac:dyDescent="0.25">
      <c r="A5738" s="10"/>
      <c r="B5738" s="10"/>
      <c r="C5738" s="87"/>
      <c r="D5738" s="89"/>
      <c r="E5738" s="89"/>
    </row>
    <row r="5739" spans="1:5" x14ac:dyDescent="0.25">
      <c r="A5739" s="10"/>
      <c r="B5739" s="10"/>
      <c r="C5739" s="87"/>
      <c r="D5739" s="89"/>
      <c r="E5739" s="89"/>
    </row>
    <row r="5740" spans="1:5" x14ac:dyDescent="0.25">
      <c r="A5740" s="10"/>
      <c r="B5740" s="10"/>
      <c r="C5740" s="87"/>
      <c r="D5740" s="89"/>
      <c r="E5740" s="89"/>
    </row>
    <row r="5741" spans="1:5" x14ac:dyDescent="0.25">
      <c r="A5741" s="10"/>
      <c r="B5741" s="10"/>
      <c r="C5741" s="87"/>
      <c r="D5741" s="89"/>
      <c r="E5741" s="89"/>
    </row>
    <row r="5742" spans="1:5" x14ac:dyDescent="0.25">
      <c r="A5742" s="10"/>
      <c r="B5742" s="10"/>
      <c r="C5742" s="87"/>
      <c r="D5742" s="89"/>
      <c r="E5742" s="89"/>
    </row>
    <row r="5743" spans="1:5" x14ac:dyDescent="0.25">
      <c r="A5743" s="10"/>
      <c r="B5743" s="10"/>
      <c r="C5743" s="87"/>
      <c r="D5743" s="89"/>
      <c r="E5743" s="89"/>
    </row>
    <row r="5744" spans="1:5" x14ac:dyDescent="0.25">
      <c r="A5744" s="10"/>
      <c r="B5744" s="10"/>
      <c r="C5744" s="87"/>
      <c r="D5744" s="89"/>
      <c r="E5744" s="89"/>
    </row>
    <row r="5745" spans="1:5" x14ac:dyDescent="0.25">
      <c r="A5745" s="10"/>
      <c r="B5745" s="10"/>
      <c r="C5745" s="87"/>
      <c r="D5745" s="89"/>
      <c r="E5745" s="89"/>
    </row>
    <row r="5746" spans="1:5" x14ac:dyDescent="0.25">
      <c r="A5746" s="10"/>
      <c r="B5746" s="10"/>
      <c r="C5746" s="87"/>
      <c r="D5746" s="89"/>
      <c r="E5746" s="89"/>
    </row>
    <row r="5747" spans="1:5" x14ac:dyDescent="0.25">
      <c r="A5747" s="10"/>
      <c r="B5747" s="10"/>
      <c r="C5747" s="87"/>
      <c r="D5747" s="89"/>
      <c r="E5747" s="89"/>
    </row>
    <row r="5748" spans="1:5" x14ac:dyDescent="0.25">
      <c r="A5748" s="10"/>
      <c r="B5748" s="10"/>
      <c r="C5748" s="87"/>
      <c r="D5748" s="89"/>
      <c r="E5748" s="89"/>
    </row>
    <row r="5749" spans="1:5" x14ac:dyDescent="0.25">
      <c r="A5749" s="10"/>
      <c r="B5749" s="10"/>
      <c r="C5749" s="87"/>
      <c r="D5749" s="89"/>
      <c r="E5749" s="89"/>
    </row>
    <row r="5750" spans="1:5" x14ac:dyDescent="0.25">
      <c r="A5750" s="10"/>
      <c r="B5750" s="10"/>
      <c r="C5750" s="87"/>
      <c r="D5750" s="89"/>
      <c r="E5750" s="89"/>
    </row>
    <row r="5751" spans="1:5" x14ac:dyDescent="0.25">
      <c r="A5751" s="10"/>
      <c r="B5751" s="10"/>
      <c r="C5751" s="87"/>
      <c r="D5751" s="89"/>
      <c r="E5751" s="89"/>
    </row>
    <row r="5752" spans="1:5" x14ac:dyDescent="0.25">
      <c r="A5752" s="10"/>
      <c r="B5752" s="10"/>
      <c r="C5752" s="87"/>
      <c r="D5752" s="89"/>
      <c r="E5752" s="89"/>
    </row>
    <row r="5753" spans="1:5" x14ac:dyDescent="0.25">
      <c r="A5753" s="10"/>
      <c r="B5753" s="10"/>
      <c r="C5753" s="87"/>
      <c r="D5753" s="89"/>
      <c r="E5753" s="89"/>
    </row>
    <row r="5754" spans="1:5" x14ac:dyDescent="0.25">
      <c r="A5754" s="10"/>
      <c r="B5754" s="10"/>
      <c r="C5754" s="87"/>
      <c r="D5754" s="89"/>
      <c r="E5754" s="89"/>
    </row>
    <row r="5755" spans="1:5" x14ac:dyDescent="0.25">
      <c r="A5755" s="10"/>
      <c r="B5755" s="10"/>
      <c r="C5755" s="87"/>
      <c r="D5755" s="89"/>
      <c r="E5755" s="89"/>
    </row>
    <row r="5756" spans="1:5" x14ac:dyDescent="0.25">
      <c r="A5756" s="10"/>
      <c r="B5756" s="10"/>
      <c r="C5756" s="87"/>
      <c r="D5756" s="89"/>
      <c r="E5756" s="89"/>
    </row>
    <row r="5757" spans="1:5" x14ac:dyDescent="0.25">
      <c r="A5757" s="10"/>
      <c r="B5757" s="10"/>
      <c r="C5757" s="87"/>
      <c r="D5757" s="89"/>
      <c r="E5757" s="89"/>
    </row>
    <row r="5758" spans="1:5" x14ac:dyDescent="0.25">
      <c r="A5758" s="10"/>
      <c r="B5758" s="10"/>
      <c r="C5758" s="87"/>
      <c r="D5758" s="89"/>
      <c r="E5758" s="89"/>
    </row>
    <row r="5759" spans="1:5" x14ac:dyDescent="0.25">
      <c r="A5759" s="10"/>
      <c r="B5759" s="10"/>
      <c r="C5759" s="87"/>
      <c r="D5759" s="89"/>
      <c r="E5759" s="89"/>
    </row>
    <row r="5760" spans="1:5" x14ac:dyDescent="0.25">
      <c r="A5760" s="10"/>
      <c r="B5760" s="10"/>
      <c r="C5760" s="87"/>
      <c r="D5760" s="89"/>
      <c r="E5760" s="89"/>
    </row>
    <row r="5761" spans="1:5" x14ac:dyDescent="0.25">
      <c r="A5761" s="10"/>
      <c r="B5761" s="10"/>
      <c r="C5761" s="87"/>
      <c r="D5761" s="89"/>
      <c r="E5761" s="89"/>
    </row>
    <row r="5762" spans="1:5" x14ac:dyDescent="0.25">
      <c r="A5762" s="10"/>
      <c r="B5762" s="10"/>
      <c r="C5762" s="87"/>
      <c r="D5762" s="89"/>
      <c r="E5762" s="89"/>
    </row>
    <row r="5763" spans="1:5" x14ac:dyDescent="0.25">
      <c r="A5763" s="10"/>
      <c r="B5763" s="10"/>
      <c r="C5763" s="87"/>
      <c r="D5763" s="89"/>
      <c r="E5763" s="89"/>
    </row>
    <row r="5764" spans="1:5" x14ac:dyDescent="0.25">
      <c r="A5764" s="10"/>
      <c r="B5764" s="10"/>
      <c r="C5764" s="87"/>
      <c r="D5764" s="89"/>
      <c r="E5764" s="89"/>
    </row>
    <row r="5765" spans="1:5" x14ac:dyDescent="0.25">
      <c r="A5765" s="10"/>
      <c r="B5765" s="10"/>
      <c r="C5765" s="87"/>
      <c r="D5765" s="89"/>
      <c r="E5765" s="89"/>
    </row>
    <row r="5766" spans="1:5" x14ac:dyDescent="0.25">
      <c r="A5766" s="10"/>
      <c r="B5766" s="10"/>
      <c r="C5766" s="87"/>
      <c r="D5766" s="89"/>
      <c r="E5766" s="89"/>
    </row>
    <row r="5767" spans="1:5" x14ac:dyDescent="0.25">
      <c r="A5767" s="10"/>
      <c r="B5767" s="10"/>
      <c r="C5767" s="87"/>
      <c r="D5767" s="89"/>
      <c r="E5767" s="89"/>
    </row>
    <row r="5768" spans="1:5" x14ac:dyDescent="0.25">
      <c r="A5768" s="10"/>
      <c r="B5768" s="10"/>
      <c r="C5768" s="87"/>
      <c r="D5768" s="89"/>
      <c r="E5768" s="89"/>
    </row>
    <row r="5769" spans="1:5" x14ac:dyDescent="0.25">
      <c r="A5769" s="10"/>
      <c r="B5769" s="10"/>
      <c r="C5769" s="87"/>
      <c r="D5769" s="89"/>
      <c r="E5769" s="89"/>
    </row>
    <row r="5770" spans="1:5" x14ac:dyDescent="0.25">
      <c r="A5770" s="10"/>
      <c r="B5770" s="10"/>
      <c r="C5770" s="87"/>
      <c r="D5770" s="89"/>
      <c r="E5770" s="89"/>
    </row>
    <row r="5771" spans="1:5" x14ac:dyDescent="0.25">
      <c r="A5771" s="10"/>
      <c r="B5771" s="10"/>
      <c r="C5771" s="87"/>
      <c r="D5771" s="89"/>
      <c r="E5771" s="89"/>
    </row>
    <row r="5772" spans="1:5" x14ac:dyDescent="0.25">
      <c r="A5772" s="10"/>
      <c r="B5772" s="10"/>
      <c r="C5772" s="87"/>
      <c r="D5772" s="89"/>
      <c r="E5772" s="89"/>
    </row>
    <row r="5773" spans="1:5" x14ac:dyDescent="0.25">
      <c r="A5773" s="10"/>
      <c r="B5773" s="10"/>
      <c r="C5773" s="87"/>
      <c r="D5773" s="89"/>
      <c r="E5773" s="89"/>
    </row>
    <row r="5774" spans="1:5" x14ac:dyDescent="0.25">
      <c r="A5774" s="10"/>
      <c r="B5774" s="10"/>
      <c r="C5774" s="87"/>
      <c r="D5774" s="89"/>
      <c r="E5774" s="89"/>
    </row>
    <row r="5775" spans="1:5" x14ac:dyDescent="0.25">
      <c r="A5775" s="10"/>
      <c r="B5775" s="10"/>
      <c r="C5775" s="87"/>
      <c r="D5775" s="89"/>
      <c r="E5775" s="89"/>
    </row>
    <row r="5776" spans="1:5" x14ac:dyDescent="0.25">
      <c r="A5776" s="10"/>
      <c r="B5776" s="10"/>
      <c r="C5776" s="87"/>
      <c r="D5776" s="89"/>
      <c r="E5776" s="89"/>
    </row>
    <row r="5777" spans="1:5" x14ac:dyDescent="0.25">
      <c r="A5777" s="10"/>
      <c r="B5777" s="10"/>
      <c r="C5777" s="87"/>
      <c r="D5777" s="89"/>
      <c r="E5777" s="89"/>
    </row>
    <row r="5778" spans="1:5" x14ac:dyDescent="0.25">
      <c r="A5778" s="10"/>
      <c r="B5778" s="10"/>
      <c r="C5778" s="87"/>
      <c r="D5778" s="89"/>
      <c r="E5778" s="89"/>
    </row>
    <row r="5779" spans="1:5" x14ac:dyDescent="0.25">
      <c r="A5779" s="10"/>
      <c r="B5779" s="10"/>
      <c r="C5779" s="87"/>
      <c r="D5779" s="89"/>
      <c r="E5779" s="89"/>
    </row>
    <row r="5780" spans="1:5" x14ac:dyDescent="0.25">
      <c r="A5780" s="10"/>
      <c r="B5780" s="10"/>
      <c r="C5780" s="87"/>
      <c r="D5780" s="89"/>
      <c r="E5780" s="89"/>
    </row>
    <row r="5781" spans="1:5" x14ac:dyDescent="0.25">
      <c r="A5781" s="10"/>
      <c r="B5781" s="10"/>
      <c r="C5781" s="87"/>
      <c r="D5781" s="89"/>
      <c r="E5781" s="89"/>
    </row>
    <row r="5782" spans="1:5" x14ac:dyDescent="0.25">
      <c r="A5782" s="10"/>
      <c r="B5782" s="10"/>
      <c r="C5782" s="87"/>
      <c r="D5782" s="89"/>
      <c r="E5782" s="89"/>
    </row>
    <row r="5783" spans="1:5" x14ac:dyDescent="0.25">
      <c r="A5783" s="10"/>
      <c r="B5783" s="10"/>
      <c r="C5783" s="87"/>
      <c r="D5783" s="89"/>
      <c r="E5783" s="89"/>
    </row>
    <row r="5784" spans="1:5" x14ac:dyDescent="0.25">
      <c r="A5784" s="10"/>
      <c r="B5784" s="10"/>
      <c r="C5784" s="87"/>
      <c r="D5784" s="89"/>
      <c r="E5784" s="89"/>
    </row>
    <row r="5785" spans="1:5" x14ac:dyDescent="0.25">
      <c r="A5785" s="10"/>
      <c r="B5785" s="10"/>
      <c r="C5785" s="87"/>
      <c r="D5785" s="89"/>
      <c r="E5785" s="89"/>
    </row>
    <row r="5786" spans="1:5" x14ac:dyDescent="0.25">
      <c r="A5786" s="10"/>
      <c r="B5786" s="10"/>
      <c r="C5786" s="87"/>
      <c r="D5786" s="89"/>
      <c r="E5786" s="89"/>
    </row>
    <row r="5787" spans="1:5" x14ac:dyDescent="0.25">
      <c r="A5787" s="10"/>
      <c r="B5787" s="10"/>
      <c r="C5787" s="87"/>
      <c r="D5787" s="89"/>
      <c r="E5787" s="89"/>
    </row>
    <row r="5788" spans="1:5" x14ac:dyDescent="0.25">
      <c r="A5788" s="10"/>
      <c r="B5788" s="10"/>
      <c r="C5788" s="87"/>
      <c r="D5788" s="89"/>
      <c r="E5788" s="89"/>
    </row>
    <row r="5789" spans="1:5" x14ac:dyDescent="0.25">
      <c r="A5789" s="10"/>
      <c r="B5789" s="10"/>
      <c r="C5789" s="87"/>
      <c r="D5789" s="89"/>
      <c r="E5789" s="89"/>
    </row>
    <row r="5790" spans="1:5" x14ac:dyDescent="0.25">
      <c r="A5790" s="10"/>
      <c r="B5790" s="10"/>
      <c r="C5790" s="87"/>
      <c r="D5790" s="89"/>
      <c r="E5790" s="89"/>
    </row>
    <row r="5791" spans="1:5" x14ac:dyDescent="0.25">
      <c r="A5791" s="10"/>
      <c r="B5791" s="10"/>
      <c r="C5791" s="87"/>
      <c r="D5791" s="89"/>
      <c r="E5791" s="89"/>
    </row>
    <row r="5792" spans="1:5" x14ac:dyDescent="0.25">
      <c r="A5792" s="10"/>
      <c r="B5792" s="10"/>
      <c r="C5792" s="87"/>
      <c r="D5792" s="89"/>
      <c r="E5792" s="89"/>
    </row>
    <row r="5793" spans="1:5" x14ac:dyDescent="0.25">
      <c r="A5793" s="10"/>
      <c r="B5793" s="10"/>
      <c r="C5793" s="87"/>
      <c r="D5793" s="89"/>
      <c r="E5793" s="89"/>
    </row>
    <row r="5794" spans="1:5" x14ac:dyDescent="0.25">
      <c r="A5794" s="10"/>
      <c r="B5794" s="10"/>
      <c r="C5794" s="87"/>
      <c r="D5794" s="89"/>
      <c r="E5794" s="89"/>
    </row>
    <row r="5795" spans="1:5" x14ac:dyDescent="0.25">
      <c r="A5795" s="10"/>
      <c r="B5795" s="10"/>
      <c r="C5795" s="87"/>
      <c r="D5795" s="89"/>
      <c r="E5795" s="89"/>
    </row>
    <row r="5796" spans="1:5" x14ac:dyDescent="0.25">
      <c r="A5796" s="10"/>
      <c r="B5796" s="10"/>
      <c r="C5796" s="87"/>
      <c r="D5796" s="89"/>
      <c r="E5796" s="89"/>
    </row>
    <row r="5797" spans="1:5" x14ac:dyDescent="0.25">
      <c r="A5797" s="10"/>
      <c r="B5797" s="10"/>
      <c r="C5797" s="87"/>
      <c r="D5797" s="89"/>
      <c r="E5797" s="89"/>
    </row>
    <row r="5798" spans="1:5" x14ac:dyDescent="0.25">
      <c r="A5798" s="10"/>
      <c r="B5798" s="10"/>
      <c r="C5798" s="87"/>
      <c r="D5798" s="89"/>
      <c r="E5798" s="89"/>
    </row>
    <row r="5799" spans="1:5" x14ac:dyDescent="0.25">
      <c r="A5799" s="10"/>
      <c r="B5799" s="10"/>
      <c r="C5799" s="87"/>
      <c r="D5799" s="89"/>
      <c r="E5799" s="89"/>
    </row>
    <row r="5800" spans="1:5" x14ac:dyDescent="0.25">
      <c r="A5800" s="10"/>
      <c r="B5800" s="10"/>
      <c r="C5800" s="87"/>
      <c r="D5800" s="89"/>
      <c r="E5800" s="89"/>
    </row>
    <row r="5801" spans="1:5" x14ac:dyDescent="0.25">
      <c r="A5801" s="10"/>
      <c r="B5801" s="10"/>
      <c r="C5801" s="87"/>
      <c r="D5801" s="89"/>
      <c r="E5801" s="89"/>
    </row>
    <row r="5802" spans="1:5" x14ac:dyDescent="0.25">
      <c r="A5802" s="10"/>
      <c r="B5802" s="10"/>
      <c r="C5802" s="87"/>
      <c r="D5802" s="89"/>
      <c r="E5802" s="89"/>
    </row>
    <row r="5803" spans="1:5" x14ac:dyDescent="0.25">
      <c r="A5803" s="10"/>
      <c r="B5803" s="10"/>
      <c r="C5803" s="87"/>
      <c r="D5803" s="89"/>
      <c r="E5803" s="89"/>
    </row>
    <row r="5804" spans="1:5" x14ac:dyDescent="0.25">
      <c r="A5804" s="10"/>
      <c r="B5804" s="10"/>
      <c r="C5804" s="87"/>
      <c r="D5804" s="89"/>
      <c r="E5804" s="89"/>
    </row>
    <row r="5805" spans="1:5" x14ac:dyDescent="0.25">
      <c r="A5805" s="10"/>
      <c r="B5805" s="10"/>
      <c r="C5805" s="87"/>
      <c r="D5805" s="89"/>
      <c r="E5805" s="89"/>
    </row>
    <row r="5806" spans="1:5" x14ac:dyDescent="0.25">
      <c r="A5806" s="10"/>
      <c r="B5806" s="10"/>
      <c r="C5806" s="87"/>
      <c r="D5806" s="89"/>
      <c r="E5806" s="89"/>
    </row>
    <row r="5807" spans="1:5" x14ac:dyDescent="0.25">
      <c r="A5807" s="10"/>
      <c r="B5807" s="10"/>
      <c r="C5807" s="87"/>
      <c r="D5807" s="89"/>
      <c r="E5807" s="89"/>
    </row>
    <row r="5808" spans="1:5" x14ac:dyDescent="0.25">
      <c r="A5808" s="10"/>
      <c r="B5808" s="10"/>
      <c r="C5808" s="87"/>
      <c r="D5808" s="89"/>
      <c r="E5808" s="89"/>
    </row>
    <row r="5809" spans="1:5" x14ac:dyDescent="0.25">
      <c r="A5809" s="10"/>
      <c r="B5809" s="10"/>
      <c r="C5809" s="87"/>
      <c r="D5809" s="89"/>
      <c r="E5809" s="89"/>
    </row>
    <row r="5810" spans="1:5" x14ac:dyDescent="0.25">
      <c r="A5810" s="10"/>
      <c r="B5810" s="10"/>
      <c r="C5810" s="87"/>
      <c r="D5810" s="89"/>
      <c r="E5810" s="89"/>
    </row>
    <row r="5811" spans="1:5" x14ac:dyDescent="0.25">
      <c r="A5811" s="10"/>
      <c r="B5811" s="10"/>
      <c r="C5811" s="87"/>
      <c r="D5811" s="89"/>
      <c r="E5811" s="89"/>
    </row>
    <row r="5812" spans="1:5" x14ac:dyDescent="0.25">
      <c r="A5812" s="10"/>
      <c r="B5812" s="10"/>
      <c r="C5812" s="87"/>
      <c r="D5812" s="89"/>
      <c r="E5812" s="89"/>
    </row>
    <row r="5813" spans="1:5" x14ac:dyDescent="0.25">
      <c r="A5813" s="10"/>
      <c r="B5813" s="10"/>
      <c r="C5813" s="87"/>
      <c r="D5813" s="89"/>
      <c r="E5813" s="89"/>
    </row>
    <row r="5814" spans="1:5" x14ac:dyDescent="0.25">
      <c r="A5814" s="10"/>
      <c r="B5814" s="10"/>
      <c r="C5814" s="87"/>
      <c r="D5814" s="89"/>
      <c r="E5814" s="89"/>
    </row>
    <row r="5815" spans="1:5" x14ac:dyDescent="0.25">
      <c r="A5815" s="10"/>
      <c r="B5815" s="10"/>
      <c r="C5815" s="87"/>
      <c r="D5815" s="89"/>
      <c r="E5815" s="89"/>
    </row>
    <row r="5816" spans="1:5" x14ac:dyDescent="0.25">
      <c r="A5816" s="10"/>
      <c r="B5816" s="10"/>
      <c r="C5816" s="87"/>
      <c r="D5816" s="89"/>
      <c r="E5816" s="89"/>
    </row>
    <row r="5817" spans="1:5" x14ac:dyDescent="0.25">
      <c r="A5817" s="10"/>
      <c r="B5817" s="10"/>
      <c r="C5817" s="87"/>
      <c r="D5817" s="89"/>
      <c r="E5817" s="89"/>
    </row>
    <row r="5818" spans="1:5" x14ac:dyDescent="0.25">
      <c r="A5818" s="10"/>
      <c r="B5818" s="10"/>
      <c r="C5818" s="87"/>
      <c r="D5818" s="89"/>
      <c r="E5818" s="89"/>
    </row>
    <row r="5819" spans="1:5" x14ac:dyDescent="0.25">
      <c r="A5819" s="10"/>
      <c r="B5819" s="10"/>
      <c r="C5819" s="87"/>
      <c r="D5819" s="89"/>
      <c r="E5819" s="89"/>
    </row>
    <row r="5820" spans="1:5" x14ac:dyDescent="0.25">
      <c r="A5820" s="10"/>
      <c r="B5820" s="10"/>
      <c r="C5820" s="87"/>
      <c r="D5820" s="89"/>
      <c r="E5820" s="89"/>
    </row>
    <row r="5821" spans="1:5" x14ac:dyDescent="0.25">
      <c r="A5821" s="10"/>
      <c r="B5821" s="10"/>
      <c r="C5821" s="87"/>
      <c r="D5821" s="89"/>
      <c r="E5821" s="89"/>
    </row>
    <row r="5822" spans="1:5" x14ac:dyDescent="0.25">
      <c r="A5822" s="10"/>
      <c r="B5822" s="10"/>
      <c r="C5822" s="87"/>
      <c r="D5822" s="89"/>
      <c r="E5822" s="89"/>
    </row>
    <row r="5823" spans="1:5" x14ac:dyDescent="0.25">
      <c r="A5823" s="10"/>
      <c r="B5823" s="10"/>
      <c r="C5823" s="87"/>
      <c r="D5823" s="89"/>
      <c r="E5823" s="89"/>
    </row>
    <row r="5824" spans="1:5" x14ac:dyDescent="0.25">
      <c r="A5824" s="10"/>
      <c r="B5824" s="10"/>
      <c r="C5824" s="87"/>
      <c r="D5824" s="89"/>
      <c r="E5824" s="89"/>
    </row>
    <row r="5825" spans="1:5" x14ac:dyDescent="0.25">
      <c r="A5825" s="10"/>
      <c r="B5825" s="10"/>
      <c r="C5825" s="87"/>
      <c r="D5825" s="89"/>
      <c r="E5825" s="89"/>
    </row>
    <row r="5826" spans="1:5" x14ac:dyDescent="0.25">
      <c r="A5826" s="10"/>
      <c r="B5826" s="10"/>
      <c r="C5826" s="87"/>
      <c r="D5826" s="89"/>
      <c r="E5826" s="89"/>
    </row>
    <row r="5827" spans="1:5" x14ac:dyDescent="0.25">
      <c r="A5827" s="10"/>
      <c r="B5827" s="10"/>
      <c r="C5827" s="87"/>
      <c r="D5827" s="89"/>
      <c r="E5827" s="89"/>
    </row>
    <row r="5828" spans="1:5" x14ac:dyDescent="0.25">
      <c r="A5828" s="10"/>
      <c r="B5828" s="10"/>
      <c r="C5828" s="87"/>
      <c r="D5828" s="89"/>
      <c r="E5828" s="89"/>
    </row>
    <row r="5829" spans="1:5" x14ac:dyDescent="0.25">
      <c r="A5829" s="10"/>
      <c r="B5829" s="10"/>
      <c r="C5829" s="87"/>
      <c r="D5829" s="89"/>
      <c r="E5829" s="89"/>
    </row>
    <row r="5830" spans="1:5" x14ac:dyDescent="0.25">
      <c r="A5830" s="10"/>
      <c r="B5830" s="10"/>
      <c r="C5830" s="87"/>
      <c r="D5830" s="89"/>
      <c r="E5830" s="89"/>
    </row>
    <row r="5831" spans="1:5" x14ac:dyDescent="0.25">
      <c r="A5831" s="10"/>
      <c r="B5831" s="10"/>
      <c r="C5831" s="87"/>
      <c r="D5831" s="89"/>
      <c r="E5831" s="89"/>
    </row>
    <row r="5832" spans="1:5" x14ac:dyDescent="0.25">
      <c r="A5832" s="10"/>
      <c r="B5832" s="10"/>
      <c r="C5832" s="87"/>
      <c r="D5832" s="89"/>
      <c r="E5832" s="89"/>
    </row>
    <row r="5833" spans="1:5" x14ac:dyDescent="0.25">
      <c r="A5833" s="10"/>
      <c r="B5833" s="10"/>
      <c r="C5833" s="87"/>
      <c r="D5833" s="89"/>
      <c r="E5833" s="89"/>
    </row>
    <row r="5834" spans="1:5" x14ac:dyDescent="0.25">
      <c r="A5834" s="10"/>
      <c r="B5834" s="10"/>
      <c r="C5834" s="87"/>
      <c r="D5834" s="89"/>
      <c r="E5834" s="89"/>
    </row>
    <row r="5835" spans="1:5" x14ac:dyDescent="0.25">
      <c r="A5835" s="10"/>
      <c r="B5835" s="10"/>
      <c r="C5835" s="87"/>
      <c r="D5835" s="89"/>
      <c r="E5835" s="89"/>
    </row>
    <row r="5836" spans="1:5" x14ac:dyDescent="0.25">
      <c r="A5836" s="10"/>
      <c r="B5836" s="10"/>
      <c r="C5836" s="87"/>
      <c r="D5836" s="89"/>
      <c r="E5836" s="89"/>
    </row>
    <row r="5837" spans="1:5" x14ac:dyDescent="0.25">
      <c r="A5837" s="10"/>
      <c r="B5837" s="10"/>
      <c r="C5837" s="87"/>
      <c r="D5837" s="89"/>
      <c r="E5837" s="89"/>
    </row>
    <row r="5838" spans="1:5" x14ac:dyDescent="0.25">
      <c r="A5838" s="10"/>
      <c r="B5838" s="10"/>
      <c r="C5838" s="87"/>
      <c r="D5838" s="89"/>
      <c r="E5838" s="89"/>
    </row>
    <row r="5839" spans="1:5" x14ac:dyDescent="0.25">
      <c r="A5839" s="10"/>
      <c r="B5839" s="10"/>
      <c r="C5839" s="87"/>
      <c r="D5839" s="89"/>
      <c r="E5839" s="89"/>
    </row>
    <row r="5840" spans="1:5" x14ac:dyDescent="0.25">
      <c r="A5840" s="10"/>
      <c r="B5840" s="10"/>
      <c r="C5840" s="87"/>
      <c r="D5840" s="89"/>
      <c r="E5840" s="89"/>
    </row>
    <row r="5841" spans="1:5" x14ac:dyDescent="0.25">
      <c r="A5841" s="10"/>
      <c r="B5841" s="10"/>
      <c r="C5841" s="87"/>
      <c r="D5841" s="89"/>
      <c r="E5841" s="89"/>
    </row>
    <row r="5842" spans="1:5" x14ac:dyDescent="0.25">
      <c r="A5842" s="10"/>
      <c r="B5842" s="10"/>
      <c r="C5842" s="87"/>
      <c r="D5842" s="89"/>
      <c r="E5842" s="89"/>
    </row>
    <row r="5843" spans="1:5" x14ac:dyDescent="0.25">
      <c r="A5843" s="10"/>
      <c r="B5843" s="10"/>
      <c r="C5843" s="87"/>
      <c r="D5843" s="89"/>
      <c r="E5843" s="89"/>
    </row>
    <row r="5844" spans="1:5" x14ac:dyDescent="0.25">
      <c r="A5844" s="10"/>
      <c r="B5844" s="10"/>
      <c r="C5844" s="87"/>
      <c r="D5844" s="89"/>
      <c r="E5844" s="89"/>
    </row>
    <row r="5845" spans="1:5" x14ac:dyDescent="0.25">
      <c r="A5845" s="10"/>
      <c r="B5845" s="10"/>
      <c r="C5845" s="87"/>
      <c r="D5845" s="89"/>
      <c r="E5845" s="89"/>
    </row>
    <row r="5846" spans="1:5" x14ac:dyDescent="0.25">
      <c r="A5846" s="10"/>
      <c r="B5846" s="10"/>
      <c r="C5846" s="87"/>
      <c r="D5846" s="89"/>
      <c r="E5846" s="89"/>
    </row>
    <row r="5847" spans="1:5" x14ac:dyDescent="0.25">
      <c r="A5847" s="10"/>
      <c r="B5847" s="10"/>
      <c r="C5847" s="87"/>
      <c r="D5847" s="89"/>
      <c r="E5847" s="89"/>
    </row>
    <row r="5848" spans="1:5" x14ac:dyDescent="0.25">
      <c r="A5848" s="10"/>
      <c r="B5848" s="10"/>
      <c r="C5848" s="87"/>
      <c r="D5848" s="89"/>
      <c r="E5848" s="89"/>
    </row>
    <row r="5849" spans="1:5" x14ac:dyDescent="0.25">
      <c r="A5849" s="10"/>
      <c r="B5849" s="10"/>
      <c r="C5849" s="87"/>
      <c r="D5849" s="89"/>
      <c r="E5849" s="89"/>
    </row>
    <row r="5850" spans="1:5" x14ac:dyDescent="0.25">
      <c r="A5850" s="10"/>
      <c r="B5850" s="10"/>
      <c r="C5850" s="87"/>
      <c r="D5850" s="89"/>
      <c r="E5850" s="89"/>
    </row>
    <row r="5851" spans="1:5" x14ac:dyDescent="0.25">
      <c r="A5851" s="10"/>
      <c r="B5851" s="10"/>
      <c r="C5851" s="87"/>
      <c r="D5851" s="89"/>
      <c r="E5851" s="89"/>
    </row>
    <row r="5852" spans="1:5" x14ac:dyDescent="0.25">
      <c r="A5852" s="10"/>
      <c r="B5852" s="10"/>
      <c r="C5852" s="87"/>
      <c r="D5852" s="89"/>
      <c r="E5852" s="89"/>
    </row>
    <row r="5853" spans="1:5" x14ac:dyDescent="0.25">
      <c r="A5853" s="10"/>
      <c r="B5853" s="10"/>
      <c r="C5853" s="87"/>
      <c r="D5853" s="89"/>
      <c r="E5853" s="89"/>
    </row>
    <row r="5854" spans="1:5" x14ac:dyDescent="0.25">
      <c r="A5854" s="10"/>
      <c r="B5854" s="10"/>
      <c r="C5854" s="87"/>
      <c r="D5854" s="89"/>
      <c r="E5854" s="89"/>
    </row>
    <row r="5855" spans="1:5" x14ac:dyDescent="0.25">
      <c r="A5855" s="10"/>
      <c r="B5855" s="10"/>
      <c r="C5855" s="87"/>
      <c r="D5855" s="89"/>
      <c r="E5855" s="89"/>
    </row>
    <row r="5856" spans="1:5" x14ac:dyDescent="0.25">
      <c r="A5856" s="10"/>
      <c r="B5856" s="10"/>
      <c r="C5856" s="87"/>
      <c r="D5856" s="89"/>
      <c r="E5856" s="89"/>
    </row>
    <row r="5857" spans="1:5" x14ac:dyDescent="0.25">
      <c r="A5857" s="10"/>
      <c r="B5857" s="10"/>
      <c r="C5857" s="87"/>
      <c r="D5857" s="89"/>
      <c r="E5857" s="89"/>
    </row>
    <row r="5858" spans="1:5" x14ac:dyDescent="0.25">
      <c r="A5858" s="10"/>
      <c r="B5858" s="10"/>
      <c r="C5858" s="87"/>
      <c r="D5858" s="89"/>
      <c r="E5858" s="89"/>
    </row>
    <row r="5859" spans="1:5" x14ac:dyDescent="0.25">
      <c r="A5859" s="10"/>
      <c r="B5859" s="10"/>
      <c r="C5859" s="87"/>
      <c r="D5859" s="89"/>
      <c r="E5859" s="89"/>
    </row>
    <row r="5860" spans="1:5" x14ac:dyDescent="0.25">
      <c r="A5860" s="10"/>
      <c r="B5860" s="10"/>
      <c r="C5860" s="87"/>
      <c r="D5860" s="89"/>
      <c r="E5860" s="89"/>
    </row>
    <row r="5861" spans="1:5" x14ac:dyDescent="0.25">
      <c r="A5861" s="10"/>
      <c r="B5861" s="10"/>
      <c r="C5861" s="87"/>
      <c r="D5861" s="89"/>
      <c r="E5861" s="89"/>
    </row>
    <row r="5862" spans="1:5" x14ac:dyDescent="0.25">
      <c r="A5862" s="10"/>
      <c r="B5862" s="10"/>
      <c r="C5862" s="87"/>
      <c r="D5862" s="89"/>
      <c r="E5862" s="89"/>
    </row>
    <row r="5863" spans="1:5" x14ac:dyDescent="0.25">
      <c r="A5863" s="10"/>
      <c r="B5863" s="10"/>
      <c r="C5863" s="87"/>
      <c r="D5863" s="89"/>
      <c r="E5863" s="89"/>
    </row>
    <row r="5864" spans="1:5" x14ac:dyDescent="0.25">
      <c r="A5864" s="10"/>
      <c r="B5864" s="10"/>
      <c r="C5864" s="87"/>
      <c r="D5864" s="89"/>
      <c r="E5864" s="89"/>
    </row>
    <row r="5865" spans="1:5" x14ac:dyDescent="0.25">
      <c r="A5865" s="10"/>
      <c r="B5865" s="10"/>
      <c r="C5865" s="87"/>
      <c r="D5865" s="89"/>
      <c r="E5865" s="89"/>
    </row>
    <row r="5866" spans="1:5" x14ac:dyDescent="0.25">
      <c r="A5866" s="10"/>
      <c r="B5866" s="10"/>
      <c r="C5866" s="87"/>
      <c r="D5866" s="89"/>
      <c r="E5866" s="89"/>
    </row>
    <row r="5867" spans="1:5" x14ac:dyDescent="0.25">
      <c r="A5867" s="10"/>
      <c r="B5867" s="10"/>
      <c r="C5867" s="87"/>
      <c r="D5867" s="89"/>
      <c r="E5867" s="89"/>
    </row>
    <row r="5868" spans="1:5" x14ac:dyDescent="0.25">
      <c r="A5868" s="10"/>
      <c r="B5868" s="10"/>
      <c r="C5868" s="87"/>
      <c r="D5868" s="89"/>
      <c r="E5868" s="89"/>
    </row>
    <row r="5869" spans="1:5" x14ac:dyDescent="0.25">
      <c r="A5869" s="10"/>
      <c r="B5869" s="10"/>
      <c r="C5869" s="87"/>
      <c r="D5869" s="89"/>
      <c r="E5869" s="89"/>
    </row>
    <row r="5870" spans="1:5" x14ac:dyDescent="0.25">
      <c r="A5870" s="10"/>
      <c r="B5870" s="10"/>
      <c r="C5870" s="87"/>
      <c r="D5870" s="89"/>
      <c r="E5870" s="89"/>
    </row>
    <row r="5871" spans="1:5" x14ac:dyDescent="0.25">
      <c r="A5871" s="10"/>
      <c r="B5871" s="10"/>
      <c r="C5871" s="87"/>
      <c r="D5871" s="89"/>
      <c r="E5871" s="89"/>
    </row>
    <row r="5872" spans="1:5" x14ac:dyDescent="0.25">
      <c r="A5872" s="10"/>
      <c r="B5872" s="10"/>
      <c r="C5872" s="87"/>
      <c r="D5872" s="89"/>
      <c r="E5872" s="89"/>
    </row>
    <row r="5873" spans="1:5" x14ac:dyDescent="0.25">
      <c r="A5873" s="10"/>
      <c r="B5873" s="10"/>
      <c r="C5873" s="87"/>
      <c r="D5873" s="89"/>
      <c r="E5873" s="89"/>
    </row>
    <row r="5874" spans="1:5" x14ac:dyDescent="0.25">
      <c r="A5874" s="10"/>
      <c r="B5874" s="10"/>
      <c r="C5874" s="87"/>
      <c r="D5874" s="89"/>
      <c r="E5874" s="89"/>
    </row>
    <row r="5875" spans="1:5" x14ac:dyDescent="0.25">
      <c r="A5875" s="10"/>
      <c r="B5875" s="10"/>
      <c r="C5875" s="87"/>
      <c r="D5875" s="89"/>
      <c r="E5875" s="89"/>
    </row>
    <row r="5876" spans="1:5" x14ac:dyDescent="0.25">
      <c r="A5876" s="10"/>
      <c r="B5876" s="10"/>
      <c r="C5876" s="87"/>
      <c r="D5876" s="89"/>
      <c r="E5876" s="89"/>
    </row>
    <row r="5877" spans="1:5" x14ac:dyDescent="0.25">
      <c r="A5877" s="10"/>
      <c r="B5877" s="10"/>
      <c r="C5877" s="87"/>
      <c r="D5877" s="89"/>
      <c r="E5877" s="89"/>
    </row>
    <row r="5878" spans="1:5" x14ac:dyDescent="0.25">
      <c r="A5878" s="10"/>
      <c r="B5878" s="10"/>
      <c r="C5878" s="87"/>
      <c r="D5878" s="89"/>
      <c r="E5878" s="89"/>
    </row>
    <row r="5879" spans="1:5" x14ac:dyDescent="0.25">
      <c r="A5879" s="10"/>
      <c r="B5879" s="10"/>
      <c r="C5879" s="87"/>
      <c r="D5879" s="89"/>
      <c r="E5879" s="89"/>
    </row>
    <row r="5880" spans="1:5" x14ac:dyDescent="0.25">
      <c r="A5880" s="10"/>
      <c r="B5880" s="10"/>
      <c r="C5880" s="87"/>
      <c r="D5880" s="89"/>
      <c r="E5880" s="89"/>
    </row>
    <row r="5881" spans="1:5" x14ac:dyDescent="0.25">
      <c r="A5881" s="10"/>
      <c r="B5881" s="10"/>
      <c r="C5881" s="87"/>
      <c r="D5881" s="89"/>
      <c r="E5881" s="89"/>
    </row>
    <row r="5882" spans="1:5" x14ac:dyDescent="0.25">
      <c r="A5882" s="10"/>
      <c r="B5882" s="10"/>
      <c r="C5882" s="87"/>
      <c r="D5882" s="89"/>
      <c r="E5882" s="89"/>
    </row>
    <row r="5883" spans="1:5" x14ac:dyDescent="0.25">
      <c r="A5883" s="10"/>
      <c r="B5883" s="10"/>
      <c r="C5883" s="87"/>
      <c r="D5883" s="89"/>
      <c r="E5883" s="89"/>
    </row>
    <row r="5884" spans="1:5" x14ac:dyDescent="0.25">
      <c r="A5884" s="10"/>
      <c r="B5884" s="10"/>
      <c r="C5884" s="87"/>
      <c r="D5884" s="89"/>
      <c r="E5884" s="89"/>
    </row>
    <row r="5885" spans="1:5" x14ac:dyDescent="0.25">
      <c r="A5885" s="10"/>
      <c r="B5885" s="10"/>
      <c r="C5885" s="87"/>
      <c r="D5885" s="89"/>
      <c r="E5885" s="89"/>
    </row>
    <row r="5886" spans="1:5" x14ac:dyDescent="0.25">
      <c r="A5886" s="10"/>
      <c r="B5886" s="10"/>
      <c r="C5886" s="87"/>
      <c r="D5886" s="89"/>
      <c r="E5886" s="89"/>
    </row>
    <row r="5887" spans="1:5" x14ac:dyDescent="0.25">
      <c r="A5887" s="10"/>
      <c r="B5887" s="10"/>
      <c r="C5887" s="87"/>
      <c r="D5887" s="89"/>
      <c r="E5887" s="89"/>
    </row>
    <row r="5888" spans="1:5" x14ac:dyDescent="0.25">
      <c r="A5888" s="10"/>
      <c r="B5888" s="10"/>
      <c r="C5888" s="87"/>
      <c r="D5888" s="89"/>
      <c r="E5888" s="89"/>
    </row>
    <row r="5889" spans="1:5" x14ac:dyDescent="0.25">
      <c r="A5889" s="10"/>
      <c r="B5889" s="10"/>
      <c r="C5889" s="87"/>
      <c r="D5889" s="89"/>
      <c r="E5889" s="89"/>
    </row>
    <row r="5890" spans="1:5" x14ac:dyDescent="0.25">
      <c r="A5890" s="10"/>
      <c r="B5890" s="10"/>
      <c r="C5890" s="87"/>
      <c r="D5890" s="89"/>
      <c r="E5890" s="89"/>
    </row>
    <row r="5891" spans="1:5" x14ac:dyDescent="0.25">
      <c r="A5891" s="10"/>
      <c r="B5891" s="10"/>
      <c r="C5891" s="87"/>
      <c r="D5891" s="89"/>
      <c r="E5891" s="89"/>
    </row>
    <row r="5892" spans="1:5" x14ac:dyDescent="0.25">
      <c r="A5892" s="10"/>
      <c r="B5892" s="10"/>
      <c r="C5892" s="87"/>
      <c r="D5892" s="89"/>
      <c r="E5892" s="89"/>
    </row>
    <row r="5893" spans="1:5" x14ac:dyDescent="0.25">
      <c r="A5893" s="10"/>
      <c r="B5893" s="10"/>
      <c r="C5893" s="87"/>
      <c r="D5893" s="89"/>
      <c r="E5893" s="89"/>
    </row>
    <row r="5894" spans="1:5" x14ac:dyDescent="0.25">
      <c r="A5894" s="10"/>
      <c r="B5894" s="10"/>
      <c r="C5894" s="87"/>
      <c r="D5894" s="89"/>
      <c r="E5894" s="89"/>
    </row>
    <row r="5895" spans="1:5" x14ac:dyDescent="0.25">
      <c r="A5895" s="10"/>
      <c r="B5895" s="10"/>
      <c r="C5895" s="87"/>
      <c r="D5895" s="89"/>
      <c r="E5895" s="89"/>
    </row>
    <row r="5896" spans="1:5" x14ac:dyDescent="0.25">
      <c r="A5896" s="10"/>
      <c r="B5896" s="10"/>
      <c r="C5896" s="87"/>
      <c r="D5896" s="89"/>
      <c r="E5896" s="89"/>
    </row>
    <row r="5897" spans="1:5" x14ac:dyDescent="0.25">
      <c r="A5897" s="10"/>
      <c r="B5897" s="10"/>
      <c r="C5897" s="87"/>
      <c r="D5897" s="89"/>
      <c r="E5897" s="89"/>
    </row>
    <row r="5898" spans="1:5" x14ac:dyDescent="0.25">
      <c r="A5898" s="10"/>
      <c r="B5898" s="10"/>
      <c r="C5898" s="87"/>
      <c r="D5898" s="89"/>
      <c r="E5898" s="89"/>
    </row>
    <row r="5899" spans="1:5" x14ac:dyDescent="0.25">
      <c r="A5899" s="10"/>
      <c r="B5899" s="10"/>
      <c r="C5899" s="87"/>
      <c r="D5899" s="89"/>
      <c r="E5899" s="89"/>
    </row>
    <row r="5900" spans="1:5" x14ac:dyDescent="0.25">
      <c r="A5900" s="10"/>
      <c r="B5900" s="10"/>
      <c r="C5900" s="87"/>
      <c r="D5900" s="89"/>
      <c r="E5900" s="89"/>
    </row>
    <row r="5901" spans="1:5" x14ac:dyDescent="0.25">
      <c r="A5901" s="10"/>
      <c r="B5901" s="10"/>
      <c r="C5901" s="87"/>
      <c r="D5901" s="89"/>
      <c r="E5901" s="89"/>
    </row>
    <row r="5902" spans="1:5" x14ac:dyDescent="0.25">
      <c r="A5902" s="10"/>
      <c r="B5902" s="10"/>
      <c r="C5902" s="87"/>
      <c r="D5902" s="89"/>
      <c r="E5902" s="89"/>
    </row>
    <row r="5903" spans="1:5" x14ac:dyDescent="0.25">
      <c r="A5903" s="10"/>
      <c r="B5903" s="10"/>
      <c r="C5903" s="87"/>
      <c r="D5903" s="89"/>
      <c r="E5903" s="89"/>
    </row>
    <row r="5904" spans="1:5" x14ac:dyDescent="0.25">
      <c r="A5904" s="10"/>
      <c r="B5904" s="10"/>
      <c r="C5904" s="87"/>
      <c r="D5904" s="89"/>
      <c r="E5904" s="89"/>
    </row>
    <row r="5905" spans="1:5" x14ac:dyDescent="0.25">
      <c r="A5905" s="10"/>
      <c r="B5905" s="10"/>
      <c r="C5905" s="87"/>
      <c r="D5905" s="89"/>
      <c r="E5905" s="89"/>
    </row>
    <row r="5906" spans="1:5" x14ac:dyDescent="0.25">
      <c r="A5906" s="10"/>
      <c r="B5906" s="10"/>
      <c r="C5906" s="87"/>
      <c r="D5906" s="89"/>
      <c r="E5906" s="89"/>
    </row>
    <row r="5907" spans="1:5" x14ac:dyDescent="0.25">
      <c r="A5907" s="10"/>
      <c r="B5907" s="10"/>
      <c r="C5907" s="87"/>
      <c r="D5907" s="89"/>
      <c r="E5907" s="89"/>
    </row>
    <row r="5908" spans="1:5" x14ac:dyDescent="0.25">
      <c r="A5908" s="10"/>
      <c r="B5908" s="10"/>
      <c r="C5908" s="87"/>
      <c r="D5908" s="89"/>
      <c r="E5908" s="89"/>
    </row>
    <row r="5909" spans="1:5" x14ac:dyDescent="0.25">
      <c r="A5909" s="10"/>
      <c r="B5909" s="10"/>
      <c r="C5909" s="87"/>
      <c r="D5909" s="89"/>
      <c r="E5909" s="89"/>
    </row>
    <row r="5910" spans="1:5" x14ac:dyDescent="0.25">
      <c r="A5910" s="10"/>
      <c r="B5910" s="10"/>
      <c r="C5910" s="87"/>
      <c r="D5910" s="89"/>
      <c r="E5910" s="89"/>
    </row>
    <row r="5911" spans="1:5" x14ac:dyDescent="0.25">
      <c r="A5911" s="10"/>
      <c r="B5911" s="10"/>
      <c r="C5911" s="87"/>
      <c r="D5911" s="89"/>
      <c r="E5911" s="89"/>
    </row>
    <row r="5912" spans="1:5" x14ac:dyDescent="0.25">
      <c r="A5912" s="10"/>
      <c r="B5912" s="10"/>
      <c r="C5912" s="87"/>
      <c r="D5912" s="89"/>
      <c r="E5912" s="89"/>
    </row>
    <row r="5913" spans="1:5" x14ac:dyDescent="0.25">
      <c r="A5913" s="10"/>
      <c r="B5913" s="10"/>
      <c r="C5913" s="87"/>
      <c r="D5913" s="89"/>
      <c r="E5913" s="89"/>
    </row>
    <row r="5914" spans="1:5" x14ac:dyDescent="0.25">
      <c r="A5914" s="10"/>
      <c r="B5914" s="10"/>
      <c r="C5914" s="87"/>
      <c r="D5914" s="89"/>
      <c r="E5914" s="89"/>
    </row>
    <row r="5915" spans="1:5" x14ac:dyDescent="0.25">
      <c r="A5915" s="10"/>
      <c r="B5915" s="10"/>
      <c r="C5915" s="87"/>
      <c r="D5915" s="89"/>
      <c r="E5915" s="89"/>
    </row>
    <row r="5916" spans="1:5" x14ac:dyDescent="0.25">
      <c r="A5916" s="10"/>
      <c r="B5916" s="10"/>
      <c r="C5916" s="87"/>
      <c r="D5916" s="89"/>
      <c r="E5916" s="89"/>
    </row>
    <row r="5917" spans="1:5" x14ac:dyDescent="0.25">
      <c r="A5917" s="10"/>
      <c r="B5917" s="10"/>
      <c r="C5917" s="87"/>
      <c r="D5917" s="89"/>
      <c r="E5917" s="89"/>
    </row>
    <row r="5918" spans="1:5" x14ac:dyDescent="0.25">
      <c r="A5918" s="10"/>
      <c r="B5918" s="10"/>
      <c r="C5918" s="87"/>
      <c r="D5918" s="89"/>
      <c r="E5918" s="89"/>
    </row>
    <row r="5919" spans="1:5" x14ac:dyDescent="0.25">
      <c r="A5919" s="10"/>
      <c r="B5919" s="10"/>
      <c r="C5919" s="87"/>
      <c r="D5919" s="89"/>
      <c r="E5919" s="89"/>
    </row>
    <row r="5920" spans="1:5" x14ac:dyDescent="0.25">
      <c r="A5920" s="10"/>
      <c r="B5920" s="10"/>
      <c r="C5920" s="87"/>
      <c r="D5920" s="89"/>
      <c r="E5920" s="89"/>
    </row>
    <row r="5921" spans="1:5" x14ac:dyDescent="0.25">
      <c r="A5921" s="10"/>
      <c r="B5921" s="10"/>
      <c r="C5921" s="87"/>
      <c r="D5921" s="89"/>
      <c r="E5921" s="89"/>
    </row>
    <row r="5922" spans="1:5" x14ac:dyDescent="0.25">
      <c r="A5922" s="10"/>
      <c r="B5922" s="10"/>
      <c r="C5922" s="87"/>
      <c r="D5922" s="89"/>
      <c r="E5922" s="89"/>
    </row>
    <row r="5923" spans="1:5" x14ac:dyDescent="0.25">
      <c r="A5923" s="10"/>
      <c r="B5923" s="10"/>
      <c r="C5923" s="87"/>
      <c r="D5923" s="89"/>
      <c r="E5923" s="89"/>
    </row>
    <row r="5924" spans="1:5" x14ac:dyDescent="0.25">
      <c r="A5924" s="10"/>
      <c r="B5924" s="10"/>
      <c r="C5924" s="87"/>
      <c r="D5924" s="89"/>
      <c r="E5924" s="89"/>
    </row>
    <row r="5925" spans="1:5" x14ac:dyDescent="0.25">
      <c r="A5925" s="10"/>
      <c r="B5925" s="10"/>
      <c r="C5925" s="87"/>
      <c r="D5925" s="89"/>
      <c r="E5925" s="89"/>
    </row>
    <row r="5926" spans="1:5" x14ac:dyDescent="0.25">
      <c r="A5926" s="10"/>
      <c r="B5926" s="10"/>
      <c r="C5926" s="87"/>
      <c r="D5926" s="89"/>
      <c r="E5926" s="89"/>
    </row>
    <row r="5927" spans="1:5" x14ac:dyDescent="0.25">
      <c r="A5927" s="10"/>
      <c r="B5927" s="10"/>
      <c r="C5927" s="87"/>
      <c r="D5927" s="89"/>
      <c r="E5927" s="89"/>
    </row>
    <row r="5928" spans="1:5" x14ac:dyDescent="0.25">
      <c r="A5928" s="10"/>
      <c r="B5928" s="10"/>
      <c r="C5928" s="87"/>
      <c r="D5928" s="89"/>
      <c r="E5928" s="89"/>
    </row>
    <row r="5929" spans="1:5" x14ac:dyDescent="0.25">
      <c r="A5929" s="10"/>
      <c r="B5929" s="10"/>
      <c r="C5929" s="87"/>
      <c r="D5929" s="89"/>
      <c r="E5929" s="89"/>
    </row>
    <row r="5930" spans="1:5" x14ac:dyDescent="0.25">
      <c r="A5930" s="10"/>
      <c r="B5930" s="10"/>
      <c r="C5930" s="87"/>
      <c r="D5930" s="89"/>
      <c r="E5930" s="89"/>
    </row>
    <row r="5931" spans="1:5" x14ac:dyDescent="0.25">
      <c r="A5931" s="10"/>
      <c r="B5931" s="10"/>
      <c r="C5931" s="87"/>
      <c r="D5931" s="89"/>
      <c r="E5931" s="89"/>
    </row>
    <row r="5932" spans="1:5" x14ac:dyDescent="0.25">
      <c r="A5932" s="10"/>
      <c r="B5932" s="10"/>
      <c r="C5932" s="87"/>
      <c r="D5932" s="89"/>
      <c r="E5932" s="89"/>
    </row>
    <row r="5933" spans="1:5" x14ac:dyDescent="0.25">
      <c r="A5933" s="10"/>
      <c r="B5933" s="10"/>
      <c r="C5933" s="87"/>
      <c r="D5933" s="89"/>
      <c r="E5933" s="89"/>
    </row>
    <row r="5934" spans="1:5" x14ac:dyDescent="0.25">
      <c r="A5934" s="10"/>
      <c r="B5934" s="10"/>
      <c r="C5934" s="87"/>
      <c r="D5934" s="89"/>
      <c r="E5934" s="89"/>
    </row>
    <row r="5935" spans="1:5" x14ac:dyDescent="0.25">
      <c r="A5935" s="10"/>
      <c r="B5935" s="10"/>
      <c r="C5935" s="87"/>
      <c r="D5935" s="89"/>
      <c r="E5935" s="89"/>
    </row>
    <row r="5936" spans="1:5" x14ac:dyDescent="0.25">
      <c r="A5936" s="10"/>
      <c r="B5936" s="10"/>
      <c r="C5936" s="87"/>
      <c r="D5936" s="89"/>
      <c r="E5936" s="89"/>
    </row>
    <row r="5937" spans="1:5" x14ac:dyDescent="0.25">
      <c r="A5937" s="10"/>
      <c r="B5937" s="10"/>
      <c r="C5937" s="87"/>
      <c r="D5937" s="89"/>
      <c r="E5937" s="89"/>
    </row>
    <row r="5938" spans="1:5" x14ac:dyDescent="0.25">
      <c r="A5938" s="10"/>
      <c r="B5938" s="10"/>
      <c r="C5938" s="87"/>
      <c r="D5938" s="89"/>
      <c r="E5938" s="89"/>
    </row>
    <row r="5939" spans="1:5" x14ac:dyDescent="0.25">
      <c r="A5939" s="10"/>
      <c r="B5939" s="10"/>
      <c r="C5939" s="87"/>
      <c r="D5939" s="89"/>
      <c r="E5939" s="89"/>
    </row>
    <row r="5940" spans="1:5" x14ac:dyDescent="0.25">
      <c r="A5940" s="10"/>
      <c r="B5940" s="10"/>
      <c r="C5940" s="87"/>
      <c r="D5940" s="89"/>
      <c r="E5940" s="89"/>
    </row>
    <row r="5941" spans="1:5" x14ac:dyDescent="0.25">
      <c r="A5941" s="10"/>
      <c r="B5941" s="10"/>
      <c r="C5941" s="87"/>
      <c r="D5941" s="89"/>
      <c r="E5941" s="89"/>
    </row>
    <row r="5942" spans="1:5" x14ac:dyDescent="0.25">
      <c r="A5942" s="10"/>
      <c r="B5942" s="10"/>
      <c r="C5942" s="87"/>
      <c r="D5942" s="89"/>
      <c r="E5942" s="89"/>
    </row>
    <row r="5943" spans="1:5" x14ac:dyDescent="0.25">
      <c r="A5943" s="10"/>
      <c r="B5943" s="10"/>
      <c r="C5943" s="87"/>
      <c r="D5943" s="89"/>
      <c r="E5943" s="89"/>
    </row>
    <row r="5944" spans="1:5" x14ac:dyDescent="0.25">
      <c r="A5944" s="10"/>
      <c r="B5944" s="10"/>
      <c r="C5944" s="87"/>
      <c r="D5944" s="89"/>
      <c r="E5944" s="89"/>
    </row>
    <row r="5945" spans="1:5" x14ac:dyDescent="0.25">
      <c r="A5945" s="10"/>
      <c r="B5945" s="10"/>
      <c r="C5945" s="87"/>
      <c r="D5945" s="89"/>
      <c r="E5945" s="89"/>
    </row>
    <row r="5946" spans="1:5" x14ac:dyDescent="0.25">
      <c r="A5946" s="10"/>
      <c r="B5946" s="10"/>
      <c r="C5946" s="87"/>
      <c r="D5946" s="89"/>
      <c r="E5946" s="89"/>
    </row>
    <row r="5947" spans="1:5" x14ac:dyDescent="0.25">
      <c r="A5947" s="10"/>
      <c r="B5947" s="10"/>
      <c r="C5947" s="87"/>
      <c r="D5947" s="89"/>
      <c r="E5947" s="89"/>
    </row>
    <row r="5948" spans="1:5" x14ac:dyDescent="0.25">
      <c r="A5948" s="10"/>
      <c r="B5948" s="10"/>
      <c r="C5948" s="87"/>
      <c r="D5948" s="89"/>
      <c r="E5948" s="89"/>
    </row>
    <row r="5949" spans="1:5" x14ac:dyDescent="0.25">
      <c r="A5949" s="10"/>
      <c r="B5949" s="10"/>
      <c r="C5949" s="87"/>
      <c r="D5949" s="89"/>
      <c r="E5949" s="89"/>
    </row>
    <row r="5950" spans="1:5" x14ac:dyDescent="0.25">
      <c r="A5950" s="10"/>
      <c r="B5950" s="10"/>
      <c r="C5950" s="87"/>
      <c r="D5950" s="89"/>
      <c r="E5950" s="89"/>
    </row>
    <row r="5951" spans="1:5" x14ac:dyDescent="0.25">
      <c r="A5951" s="10"/>
      <c r="B5951" s="10"/>
      <c r="C5951" s="87"/>
      <c r="D5951" s="89"/>
      <c r="E5951" s="89"/>
    </row>
    <row r="5952" spans="1:5" x14ac:dyDescent="0.25">
      <c r="A5952" s="10"/>
      <c r="B5952" s="10"/>
      <c r="C5952" s="87"/>
      <c r="D5952" s="89"/>
      <c r="E5952" s="89"/>
    </row>
    <row r="5953" spans="1:5" x14ac:dyDescent="0.25">
      <c r="A5953" s="10"/>
      <c r="B5953" s="10"/>
      <c r="C5953" s="87"/>
      <c r="D5953" s="89"/>
      <c r="E5953" s="89"/>
    </row>
    <row r="5954" spans="1:5" x14ac:dyDescent="0.25">
      <c r="A5954" s="10"/>
      <c r="B5954" s="10"/>
      <c r="C5954" s="87"/>
      <c r="D5954" s="89"/>
      <c r="E5954" s="89"/>
    </row>
    <row r="5955" spans="1:5" x14ac:dyDescent="0.25">
      <c r="A5955" s="10"/>
      <c r="B5955" s="10"/>
      <c r="C5955" s="87"/>
      <c r="D5955" s="89"/>
      <c r="E5955" s="89"/>
    </row>
    <row r="5956" spans="1:5" x14ac:dyDescent="0.25">
      <c r="A5956" s="10"/>
      <c r="B5956" s="10"/>
      <c r="C5956" s="87"/>
      <c r="D5956" s="89"/>
      <c r="E5956" s="89"/>
    </row>
    <row r="5957" spans="1:5" x14ac:dyDescent="0.25">
      <c r="A5957" s="10"/>
      <c r="B5957" s="10"/>
      <c r="C5957" s="87"/>
      <c r="D5957" s="89"/>
      <c r="E5957" s="89"/>
    </row>
    <row r="5958" spans="1:5" x14ac:dyDescent="0.25">
      <c r="A5958" s="10"/>
      <c r="B5958" s="10"/>
      <c r="C5958" s="87"/>
      <c r="D5958" s="89"/>
      <c r="E5958" s="89"/>
    </row>
    <row r="5959" spans="1:5" x14ac:dyDescent="0.25">
      <c r="A5959" s="10"/>
      <c r="B5959" s="10"/>
      <c r="C5959" s="87"/>
      <c r="D5959" s="89"/>
      <c r="E5959" s="89"/>
    </row>
    <row r="5960" spans="1:5" x14ac:dyDescent="0.25">
      <c r="A5960" s="10"/>
      <c r="B5960" s="10"/>
      <c r="C5960" s="87"/>
      <c r="D5960" s="89"/>
      <c r="E5960" s="89"/>
    </row>
    <row r="5961" spans="1:5" x14ac:dyDescent="0.25">
      <c r="A5961" s="10"/>
      <c r="B5961" s="10"/>
      <c r="C5961" s="87"/>
      <c r="D5961" s="89"/>
      <c r="E5961" s="89"/>
    </row>
    <row r="5962" spans="1:5" x14ac:dyDescent="0.25">
      <c r="A5962" s="10"/>
      <c r="B5962" s="10"/>
      <c r="C5962" s="87"/>
      <c r="D5962" s="89"/>
      <c r="E5962" s="89"/>
    </row>
    <row r="5963" spans="1:5" x14ac:dyDescent="0.25">
      <c r="A5963" s="10"/>
      <c r="B5963" s="10"/>
      <c r="C5963" s="87"/>
      <c r="D5963" s="89"/>
      <c r="E5963" s="89"/>
    </row>
    <row r="5964" spans="1:5" x14ac:dyDescent="0.25">
      <c r="A5964" s="10"/>
      <c r="B5964" s="10"/>
      <c r="C5964" s="87"/>
      <c r="D5964" s="89"/>
      <c r="E5964" s="89"/>
    </row>
    <row r="5965" spans="1:5" x14ac:dyDescent="0.25">
      <c r="A5965" s="10"/>
      <c r="B5965" s="10"/>
      <c r="C5965" s="87"/>
      <c r="D5965" s="89"/>
      <c r="E5965" s="89"/>
    </row>
    <row r="5966" spans="1:5" x14ac:dyDescent="0.25">
      <c r="A5966" s="10"/>
      <c r="B5966" s="10"/>
      <c r="C5966" s="87"/>
      <c r="D5966" s="89"/>
      <c r="E5966" s="89"/>
    </row>
    <row r="5967" spans="1:5" x14ac:dyDescent="0.25">
      <c r="A5967" s="10"/>
      <c r="B5967" s="10"/>
      <c r="C5967" s="87"/>
      <c r="D5967" s="89"/>
      <c r="E5967" s="89"/>
    </row>
    <row r="5968" spans="1:5" x14ac:dyDescent="0.25">
      <c r="A5968" s="10"/>
      <c r="B5968" s="10"/>
      <c r="C5968" s="87"/>
      <c r="D5968" s="89"/>
      <c r="E5968" s="89"/>
    </row>
    <row r="5969" spans="1:5" x14ac:dyDescent="0.25">
      <c r="A5969" s="10"/>
      <c r="B5969" s="10"/>
      <c r="C5969" s="87"/>
      <c r="D5969" s="89"/>
      <c r="E5969" s="89"/>
    </row>
    <row r="5970" spans="1:5" x14ac:dyDescent="0.25">
      <c r="A5970" s="10"/>
      <c r="B5970" s="10"/>
      <c r="C5970" s="87"/>
      <c r="D5970" s="89"/>
      <c r="E5970" s="89"/>
    </row>
    <row r="5971" spans="1:5" x14ac:dyDescent="0.25">
      <c r="A5971" s="10"/>
      <c r="B5971" s="10"/>
      <c r="C5971" s="87"/>
      <c r="D5971" s="89"/>
      <c r="E5971" s="89"/>
    </row>
    <row r="5972" spans="1:5" x14ac:dyDescent="0.25">
      <c r="A5972" s="10"/>
      <c r="B5972" s="10"/>
      <c r="C5972" s="87"/>
      <c r="D5972" s="89"/>
      <c r="E5972" s="89"/>
    </row>
    <row r="5973" spans="1:5" x14ac:dyDescent="0.25">
      <c r="A5973" s="10"/>
      <c r="B5973" s="10"/>
      <c r="C5973" s="87"/>
      <c r="D5973" s="89"/>
      <c r="E5973" s="89"/>
    </row>
    <row r="5974" spans="1:5" x14ac:dyDescent="0.25">
      <c r="A5974" s="10"/>
      <c r="B5974" s="10"/>
      <c r="C5974" s="87"/>
      <c r="D5974" s="89"/>
      <c r="E5974" s="89"/>
    </row>
    <row r="5975" spans="1:5" x14ac:dyDescent="0.25">
      <c r="A5975" s="10"/>
      <c r="B5975" s="10"/>
      <c r="C5975" s="87"/>
      <c r="D5975" s="89"/>
      <c r="E5975" s="89"/>
    </row>
    <row r="5976" spans="1:5" x14ac:dyDescent="0.25">
      <c r="A5976" s="10"/>
      <c r="B5976" s="10"/>
      <c r="C5976" s="87"/>
      <c r="D5976" s="89"/>
      <c r="E5976" s="89"/>
    </row>
    <row r="5977" spans="1:5" x14ac:dyDescent="0.25">
      <c r="A5977" s="10"/>
      <c r="B5977" s="10"/>
      <c r="C5977" s="87"/>
      <c r="D5977" s="89"/>
      <c r="E5977" s="89"/>
    </row>
    <row r="5978" spans="1:5" x14ac:dyDescent="0.25">
      <c r="A5978" s="10"/>
      <c r="B5978" s="10"/>
      <c r="C5978" s="87"/>
      <c r="D5978" s="89"/>
      <c r="E5978" s="89"/>
    </row>
    <row r="5979" spans="1:5" x14ac:dyDescent="0.25">
      <c r="A5979" s="10"/>
      <c r="B5979" s="10"/>
      <c r="C5979" s="87"/>
      <c r="D5979" s="89"/>
      <c r="E5979" s="89"/>
    </row>
    <row r="5980" spans="1:5" x14ac:dyDescent="0.25">
      <c r="A5980" s="10"/>
      <c r="B5980" s="10"/>
      <c r="C5980" s="87"/>
      <c r="D5980" s="89"/>
      <c r="E5980" s="89"/>
    </row>
    <row r="5981" spans="1:5" x14ac:dyDescent="0.25">
      <c r="A5981" s="10"/>
      <c r="B5981" s="10"/>
      <c r="C5981" s="87"/>
      <c r="D5981" s="89"/>
      <c r="E5981" s="89"/>
    </row>
    <row r="5982" spans="1:5" x14ac:dyDescent="0.25">
      <c r="A5982" s="10"/>
      <c r="B5982" s="10"/>
      <c r="C5982" s="87"/>
      <c r="D5982" s="89"/>
      <c r="E5982" s="89"/>
    </row>
    <row r="5983" spans="1:5" x14ac:dyDescent="0.25">
      <c r="A5983" s="10"/>
      <c r="B5983" s="10"/>
      <c r="C5983" s="87"/>
      <c r="D5983" s="89"/>
      <c r="E5983" s="89"/>
    </row>
    <row r="5984" spans="1:5" x14ac:dyDescent="0.25">
      <c r="A5984" s="10"/>
      <c r="B5984" s="10"/>
      <c r="C5984" s="87"/>
      <c r="D5984" s="89"/>
      <c r="E5984" s="89"/>
    </row>
    <row r="5985" spans="1:5" x14ac:dyDescent="0.25">
      <c r="A5985" s="10"/>
      <c r="B5985" s="10"/>
      <c r="C5985" s="87"/>
      <c r="D5985" s="89"/>
      <c r="E5985" s="89"/>
    </row>
    <row r="5986" spans="1:5" x14ac:dyDescent="0.25">
      <c r="A5986" s="10"/>
      <c r="B5986" s="10"/>
      <c r="C5986" s="87"/>
      <c r="D5986" s="89"/>
      <c r="E5986" s="89"/>
    </row>
    <row r="5987" spans="1:5" x14ac:dyDescent="0.25">
      <c r="A5987" s="10"/>
      <c r="B5987" s="10"/>
      <c r="C5987" s="87"/>
      <c r="D5987" s="89"/>
      <c r="E5987" s="89"/>
    </row>
    <row r="5988" spans="1:5" x14ac:dyDescent="0.25">
      <c r="A5988" s="10"/>
      <c r="B5988" s="10"/>
      <c r="C5988" s="87"/>
      <c r="D5988" s="89"/>
      <c r="E5988" s="89"/>
    </row>
    <row r="5989" spans="1:5" x14ac:dyDescent="0.25">
      <c r="A5989" s="10"/>
      <c r="B5989" s="10"/>
      <c r="C5989" s="87"/>
      <c r="D5989" s="89"/>
      <c r="E5989" s="89"/>
    </row>
    <row r="5990" spans="1:5" x14ac:dyDescent="0.25">
      <c r="A5990" s="10"/>
      <c r="B5990" s="10"/>
      <c r="C5990" s="87"/>
      <c r="D5990" s="89"/>
      <c r="E5990" s="89"/>
    </row>
    <row r="5991" spans="1:5" x14ac:dyDescent="0.25">
      <c r="A5991" s="10"/>
      <c r="B5991" s="10"/>
      <c r="C5991" s="87"/>
      <c r="D5991" s="89"/>
      <c r="E5991" s="89"/>
    </row>
    <row r="5992" spans="1:5" x14ac:dyDescent="0.25">
      <c r="A5992" s="10"/>
      <c r="B5992" s="10"/>
      <c r="C5992" s="87"/>
      <c r="D5992" s="89"/>
      <c r="E5992" s="89"/>
    </row>
    <row r="5993" spans="1:5" x14ac:dyDescent="0.25">
      <c r="A5993" s="10"/>
      <c r="B5993" s="10"/>
      <c r="C5993" s="87"/>
      <c r="D5993" s="89"/>
      <c r="E5993" s="89"/>
    </row>
    <row r="5994" spans="1:5" x14ac:dyDescent="0.25">
      <c r="A5994" s="10"/>
      <c r="B5994" s="10"/>
      <c r="C5994" s="87"/>
      <c r="D5994" s="89"/>
      <c r="E5994" s="89"/>
    </row>
    <row r="5995" spans="1:5" x14ac:dyDescent="0.25">
      <c r="A5995" s="10"/>
      <c r="B5995" s="10"/>
      <c r="C5995" s="87"/>
      <c r="D5995" s="89"/>
      <c r="E5995" s="89"/>
    </row>
    <row r="5996" spans="1:5" x14ac:dyDescent="0.25">
      <c r="A5996" s="10"/>
      <c r="B5996" s="10"/>
      <c r="C5996" s="87"/>
      <c r="D5996" s="89"/>
      <c r="E5996" s="89"/>
    </row>
    <row r="5997" spans="1:5" x14ac:dyDescent="0.25">
      <c r="A5997" s="10"/>
      <c r="B5997" s="10"/>
      <c r="C5997" s="87"/>
      <c r="D5997" s="89"/>
      <c r="E5997" s="89"/>
    </row>
    <row r="5998" spans="1:5" x14ac:dyDescent="0.25">
      <c r="A5998" s="10"/>
      <c r="B5998" s="10"/>
      <c r="C5998" s="87"/>
      <c r="D5998" s="89"/>
      <c r="E5998" s="89"/>
    </row>
    <row r="5999" spans="1:5" x14ac:dyDescent="0.25">
      <c r="A5999" s="10"/>
      <c r="B5999" s="10"/>
      <c r="C5999" s="87"/>
      <c r="D5999" s="89"/>
      <c r="E5999" s="89"/>
    </row>
    <row r="6000" spans="1:5" x14ac:dyDescent="0.25">
      <c r="A6000" s="10"/>
      <c r="B6000" s="10"/>
      <c r="C6000" s="87"/>
      <c r="D6000" s="89"/>
      <c r="E6000" s="89"/>
    </row>
    <row r="6001" spans="1:5" x14ac:dyDescent="0.25">
      <c r="A6001" s="10"/>
      <c r="B6001" s="10"/>
      <c r="C6001" s="87"/>
      <c r="D6001" s="89"/>
      <c r="E6001" s="89"/>
    </row>
    <row r="6002" spans="1:5" x14ac:dyDescent="0.25">
      <c r="A6002" s="10"/>
      <c r="B6002" s="10"/>
      <c r="C6002" s="87"/>
      <c r="D6002" s="89"/>
      <c r="E6002" s="89"/>
    </row>
    <row r="6003" spans="1:5" x14ac:dyDescent="0.25">
      <c r="A6003" s="10"/>
      <c r="B6003" s="10"/>
      <c r="C6003" s="87"/>
      <c r="D6003" s="89"/>
      <c r="E6003" s="89"/>
    </row>
    <row r="6004" spans="1:5" x14ac:dyDescent="0.25">
      <c r="A6004" s="10"/>
      <c r="B6004" s="10"/>
      <c r="C6004" s="87"/>
      <c r="D6004" s="89"/>
      <c r="E6004" s="89"/>
    </row>
    <row r="6005" spans="1:5" x14ac:dyDescent="0.25">
      <c r="A6005" s="10"/>
      <c r="B6005" s="10"/>
      <c r="C6005" s="87"/>
      <c r="D6005" s="89"/>
      <c r="E6005" s="89"/>
    </row>
    <row r="6006" spans="1:5" x14ac:dyDescent="0.25">
      <c r="A6006" s="10"/>
      <c r="B6006" s="10"/>
      <c r="C6006" s="87"/>
      <c r="D6006" s="89"/>
      <c r="E6006" s="89"/>
    </row>
    <row r="6007" spans="1:5" x14ac:dyDescent="0.25">
      <c r="A6007" s="10"/>
      <c r="B6007" s="10"/>
      <c r="C6007" s="87"/>
      <c r="D6007" s="89"/>
      <c r="E6007" s="89"/>
    </row>
    <row r="6008" spans="1:5" x14ac:dyDescent="0.25">
      <c r="A6008" s="10"/>
      <c r="B6008" s="10"/>
      <c r="C6008" s="87"/>
      <c r="D6008" s="89"/>
      <c r="E6008" s="89"/>
    </row>
    <row r="6009" spans="1:5" x14ac:dyDescent="0.25">
      <c r="A6009" s="10"/>
      <c r="B6009" s="10"/>
      <c r="C6009" s="87"/>
      <c r="D6009" s="89"/>
      <c r="E6009" s="89"/>
    </row>
    <row r="6010" spans="1:5" x14ac:dyDescent="0.25">
      <c r="A6010" s="10"/>
      <c r="B6010" s="10"/>
      <c r="C6010" s="87"/>
      <c r="D6010" s="89"/>
      <c r="E6010" s="89"/>
    </row>
    <row r="6011" spans="1:5" x14ac:dyDescent="0.25">
      <c r="A6011" s="10"/>
      <c r="B6011" s="10"/>
      <c r="C6011" s="87"/>
      <c r="D6011" s="89"/>
      <c r="E6011" s="89"/>
    </row>
    <row r="6012" spans="1:5" x14ac:dyDescent="0.25">
      <c r="A6012" s="10"/>
      <c r="B6012" s="10"/>
      <c r="C6012" s="87"/>
      <c r="D6012" s="89"/>
      <c r="E6012" s="89"/>
    </row>
    <row r="6013" spans="1:5" x14ac:dyDescent="0.25">
      <c r="A6013" s="10"/>
      <c r="B6013" s="10"/>
      <c r="C6013" s="87"/>
      <c r="D6013" s="89"/>
      <c r="E6013" s="89"/>
    </row>
    <row r="6014" spans="1:5" x14ac:dyDescent="0.25">
      <c r="A6014" s="10"/>
      <c r="B6014" s="10"/>
      <c r="C6014" s="87"/>
      <c r="D6014" s="89"/>
      <c r="E6014" s="89"/>
    </row>
    <row r="6015" spans="1:5" x14ac:dyDescent="0.25">
      <c r="A6015" s="10"/>
      <c r="B6015" s="10"/>
      <c r="C6015" s="87"/>
      <c r="D6015" s="89"/>
      <c r="E6015" s="89"/>
    </row>
    <row r="6016" spans="1:5" x14ac:dyDescent="0.25">
      <c r="A6016" s="10"/>
      <c r="B6016" s="10"/>
      <c r="C6016" s="87"/>
      <c r="D6016" s="89"/>
      <c r="E6016" s="89"/>
    </row>
    <row r="6017" spans="1:5" x14ac:dyDescent="0.25">
      <c r="A6017" s="10"/>
      <c r="B6017" s="10"/>
      <c r="C6017" s="87"/>
      <c r="D6017" s="89"/>
      <c r="E6017" s="89"/>
    </row>
    <row r="6018" spans="1:5" x14ac:dyDescent="0.25">
      <c r="A6018" s="10"/>
      <c r="B6018" s="10"/>
      <c r="C6018" s="87"/>
      <c r="D6018" s="89"/>
      <c r="E6018" s="89"/>
    </row>
    <row r="6019" spans="1:5" x14ac:dyDescent="0.25">
      <c r="A6019" s="10"/>
      <c r="B6019" s="10"/>
      <c r="C6019" s="87"/>
      <c r="D6019" s="89"/>
      <c r="E6019" s="89"/>
    </row>
    <row r="6020" spans="1:5" x14ac:dyDescent="0.25">
      <c r="A6020" s="10"/>
      <c r="B6020" s="10"/>
      <c r="C6020" s="87"/>
      <c r="D6020" s="89"/>
      <c r="E6020" s="89"/>
    </row>
    <row r="6021" spans="1:5" x14ac:dyDescent="0.25">
      <c r="A6021" s="10"/>
      <c r="B6021" s="10"/>
      <c r="C6021" s="87"/>
      <c r="D6021" s="89"/>
      <c r="E6021" s="89"/>
    </row>
    <row r="6022" spans="1:5" x14ac:dyDescent="0.25">
      <c r="A6022" s="10"/>
      <c r="B6022" s="10"/>
      <c r="C6022" s="87"/>
      <c r="D6022" s="89"/>
      <c r="E6022" s="89"/>
    </row>
    <row r="6023" spans="1:5" x14ac:dyDescent="0.25">
      <c r="A6023" s="10"/>
      <c r="B6023" s="10"/>
      <c r="C6023" s="87"/>
      <c r="D6023" s="89"/>
      <c r="E6023" s="89"/>
    </row>
    <row r="6024" spans="1:5" x14ac:dyDescent="0.25">
      <c r="A6024" s="10"/>
      <c r="B6024" s="10"/>
      <c r="C6024" s="87"/>
      <c r="D6024" s="89"/>
      <c r="E6024" s="89"/>
    </row>
    <row r="6025" spans="1:5" x14ac:dyDescent="0.25">
      <c r="A6025" s="10"/>
      <c r="B6025" s="10"/>
      <c r="C6025" s="87"/>
      <c r="D6025" s="89"/>
      <c r="E6025" s="89"/>
    </row>
    <row r="6026" spans="1:5" x14ac:dyDescent="0.25">
      <c r="A6026" s="10"/>
      <c r="B6026" s="10"/>
      <c r="C6026" s="87"/>
      <c r="D6026" s="89"/>
      <c r="E6026" s="89"/>
    </row>
    <row r="6027" spans="1:5" x14ac:dyDescent="0.25">
      <c r="A6027" s="10"/>
      <c r="B6027" s="10"/>
      <c r="C6027" s="87"/>
      <c r="D6027" s="89"/>
      <c r="E6027" s="89"/>
    </row>
    <row r="6028" spans="1:5" x14ac:dyDescent="0.25">
      <c r="A6028" s="10"/>
      <c r="B6028" s="10"/>
      <c r="C6028" s="87"/>
      <c r="D6028" s="89"/>
      <c r="E6028" s="89"/>
    </row>
    <row r="6029" spans="1:5" x14ac:dyDescent="0.25">
      <c r="A6029" s="10"/>
      <c r="B6029" s="10"/>
      <c r="C6029" s="87"/>
      <c r="D6029" s="89"/>
      <c r="E6029" s="89"/>
    </row>
    <row r="6030" spans="1:5" x14ac:dyDescent="0.25">
      <c r="A6030" s="10"/>
      <c r="B6030" s="10"/>
      <c r="C6030" s="87"/>
      <c r="D6030" s="89"/>
      <c r="E6030" s="89"/>
    </row>
    <row r="6031" spans="1:5" x14ac:dyDescent="0.25">
      <c r="A6031" s="10"/>
      <c r="B6031" s="10"/>
      <c r="C6031" s="87"/>
      <c r="D6031" s="89"/>
      <c r="E6031" s="89"/>
    </row>
    <row r="6032" spans="1:5" x14ac:dyDescent="0.25">
      <c r="A6032" s="10"/>
      <c r="B6032" s="10"/>
      <c r="C6032" s="87"/>
      <c r="D6032" s="89"/>
      <c r="E6032" s="89"/>
    </row>
    <row r="6033" spans="1:5" x14ac:dyDescent="0.25">
      <c r="A6033" s="10"/>
      <c r="B6033" s="10"/>
      <c r="C6033" s="87"/>
      <c r="D6033" s="89"/>
      <c r="E6033" s="89"/>
    </row>
    <row r="6034" spans="1:5" x14ac:dyDescent="0.25">
      <c r="A6034" s="10"/>
      <c r="B6034" s="10"/>
      <c r="C6034" s="87"/>
      <c r="D6034" s="89"/>
      <c r="E6034" s="89"/>
    </row>
    <row r="6035" spans="1:5" x14ac:dyDescent="0.25">
      <c r="A6035" s="10"/>
      <c r="B6035" s="10"/>
      <c r="C6035" s="87"/>
      <c r="D6035" s="89"/>
      <c r="E6035" s="89"/>
    </row>
    <row r="6036" spans="1:5" x14ac:dyDescent="0.25">
      <c r="A6036" s="10"/>
      <c r="B6036" s="10"/>
      <c r="C6036" s="87"/>
      <c r="D6036" s="89"/>
      <c r="E6036" s="89"/>
    </row>
    <row r="6037" spans="1:5" x14ac:dyDescent="0.25">
      <c r="A6037" s="10"/>
      <c r="B6037" s="10"/>
      <c r="C6037" s="87"/>
      <c r="D6037" s="89"/>
      <c r="E6037" s="89"/>
    </row>
    <row r="6038" spans="1:5" x14ac:dyDescent="0.25">
      <c r="A6038" s="10"/>
      <c r="B6038" s="10"/>
      <c r="C6038" s="87"/>
      <c r="D6038" s="89"/>
      <c r="E6038" s="89"/>
    </row>
    <row r="6039" spans="1:5" x14ac:dyDescent="0.25">
      <c r="A6039" s="10"/>
      <c r="B6039" s="10"/>
      <c r="C6039" s="87"/>
      <c r="D6039" s="89"/>
      <c r="E6039" s="89"/>
    </row>
    <row r="6040" spans="1:5" x14ac:dyDescent="0.25">
      <c r="A6040" s="10"/>
      <c r="B6040" s="10"/>
      <c r="C6040" s="87"/>
      <c r="D6040" s="89"/>
      <c r="E6040" s="89"/>
    </row>
    <row r="6041" spans="1:5" x14ac:dyDescent="0.25">
      <c r="A6041" s="10"/>
      <c r="B6041" s="10"/>
      <c r="C6041" s="87"/>
      <c r="D6041" s="89"/>
      <c r="E6041" s="89"/>
    </row>
    <row r="6042" spans="1:5" x14ac:dyDescent="0.25">
      <c r="A6042" s="10"/>
      <c r="B6042" s="10"/>
      <c r="C6042" s="87"/>
      <c r="D6042" s="89"/>
      <c r="E6042" s="89"/>
    </row>
    <row r="6043" spans="1:5" x14ac:dyDescent="0.25">
      <c r="A6043" s="10"/>
      <c r="B6043" s="10"/>
      <c r="C6043" s="87"/>
      <c r="D6043" s="89"/>
      <c r="E6043" s="89"/>
    </row>
    <row r="6044" spans="1:5" x14ac:dyDescent="0.25">
      <c r="A6044" s="10"/>
      <c r="B6044" s="10"/>
      <c r="C6044" s="87"/>
      <c r="D6044" s="89"/>
      <c r="E6044" s="89"/>
    </row>
    <row r="6045" spans="1:5" x14ac:dyDescent="0.25">
      <c r="A6045" s="10"/>
      <c r="B6045" s="10"/>
      <c r="C6045" s="87"/>
      <c r="D6045" s="89"/>
      <c r="E6045" s="89"/>
    </row>
    <row r="6046" spans="1:5" x14ac:dyDescent="0.25">
      <c r="A6046" s="10"/>
      <c r="B6046" s="10"/>
      <c r="C6046" s="87"/>
      <c r="D6046" s="89"/>
      <c r="E6046" s="89"/>
    </row>
    <row r="6047" spans="1:5" x14ac:dyDescent="0.25">
      <c r="A6047" s="10"/>
      <c r="B6047" s="10"/>
      <c r="C6047" s="87"/>
      <c r="D6047" s="89"/>
      <c r="E6047" s="89"/>
    </row>
    <row r="6048" spans="1:5" x14ac:dyDescent="0.25">
      <c r="A6048" s="10"/>
      <c r="B6048" s="10"/>
      <c r="C6048" s="87"/>
      <c r="D6048" s="89"/>
      <c r="E6048" s="89"/>
    </row>
    <row r="6049" spans="1:5" x14ac:dyDescent="0.25">
      <c r="A6049" s="10"/>
      <c r="B6049" s="10"/>
      <c r="C6049" s="87"/>
      <c r="D6049" s="89"/>
      <c r="E6049" s="89"/>
    </row>
    <row r="6050" spans="1:5" x14ac:dyDescent="0.25">
      <c r="A6050" s="10"/>
      <c r="B6050" s="10"/>
      <c r="C6050" s="87"/>
      <c r="D6050" s="89"/>
      <c r="E6050" s="89"/>
    </row>
    <row r="6051" spans="1:5" x14ac:dyDescent="0.25">
      <c r="A6051" s="10"/>
      <c r="B6051" s="10"/>
      <c r="C6051" s="87"/>
      <c r="D6051" s="89"/>
      <c r="E6051" s="89"/>
    </row>
    <row r="6052" spans="1:5" x14ac:dyDescent="0.25">
      <c r="A6052" s="10"/>
      <c r="B6052" s="10"/>
      <c r="C6052" s="87"/>
      <c r="D6052" s="89"/>
      <c r="E6052" s="89"/>
    </row>
    <row r="6053" spans="1:5" x14ac:dyDescent="0.25">
      <c r="A6053" s="10"/>
      <c r="B6053" s="10"/>
      <c r="C6053" s="87"/>
      <c r="D6053" s="89"/>
      <c r="E6053" s="89"/>
    </row>
    <row r="6054" spans="1:5" x14ac:dyDescent="0.25">
      <c r="A6054" s="10"/>
      <c r="B6054" s="10"/>
      <c r="C6054" s="87"/>
      <c r="D6054" s="89"/>
      <c r="E6054" s="89"/>
    </row>
    <row r="6055" spans="1:5" x14ac:dyDescent="0.25">
      <c r="A6055" s="10"/>
      <c r="B6055" s="10"/>
      <c r="C6055" s="87"/>
      <c r="D6055" s="89"/>
      <c r="E6055" s="89"/>
    </row>
    <row r="6056" spans="1:5" x14ac:dyDescent="0.25">
      <c r="A6056" s="10"/>
      <c r="B6056" s="10"/>
      <c r="C6056" s="87"/>
      <c r="D6056" s="89"/>
      <c r="E6056" s="89"/>
    </row>
    <row r="6057" spans="1:5" x14ac:dyDescent="0.25">
      <c r="A6057" s="10"/>
      <c r="B6057" s="10"/>
      <c r="C6057" s="87"/>
      <c r="D6057" s="89"/>
      <c r="E6057" s="89"/>
    </row>
    <row r="6058" spans="1:5" x14ac:dyDescent="0.25">
      <c r="A6058" s="10"/>
      <c r="B6058" s="10"/>
      <c r="C6058" s="87"/>
      <c r="D6058" s="89"/>
      <c r="E6058" s="89"/>
    </row>
    <row r="6059" spans="1:5" x14ac:dyDescent="0.25">
      <c r="A6059" s="10"/>
      <c r="B6059" s="10"/>
      <c r="C6059" s="87"/>
      <c r="D6059" s="89"/>
      <c r="E6059" s="89"/>
    </row>
    <row r="6060" spans="1:5" x14ac:dyDescent="0.25">
      <c r="A6060" s="10"/>
      <c r="B6060" s="10"/>
      <c r="C6060" s="87"/>
      <c r="D6060" s="89"/>
      <c r="E6060" s="89"/>
    </row>
    <row r="6061" spans="1:5" x14ac:dyDescent="0.25">
      <c r="A6061" s="10"/>
      <c r="B6061" s="10"/>
      <c r="C6061" s="87"/>
      <c r="D6061" s="89"/>
      <c r="E6061" s="89"/>
    </row>
    <row r="6062" spans="1:5" x14ac:dyDescent="0.25">
      <c r="A6062" s="10"/>
      <c r="B6062" s="10"/>
      <c r="C6062" s="87"/>
      <c r="D6062" s="89"/>
      <c r="E6062" s="89"/>
    </row>
    <row r="6063" spans="1:5" x14ac:dyDescent="0.25">
      <c r="A6063" s="10"/>
      <c r="B6063" s="10"/>
      <c r="C6063" s="87"/>
      <c r="D6063" s="89"/>
      <c r="E6063" s="89"/>
    </row>
    <row r="6064" spans="1:5" x14ac:dyDescent="0.25">
      <c r="A6064" s="10"/>
      <c r="B6064" s="10"/>
      <c r="C6064" s="87"/>
      <c r="D6064" s="89"/>
      <c r="E6064" s="89"/>
    </row>
    <row r="6065" spans="1:5" x14ac:dyDescent="0.25">
      <c r="A6065" s="10"/>
      <c r="B6065" s="10"/>
      <c r="C6065" s="87"/>
      <c r="D6065" s="89"/>
      <c r="E6065" s="89"/>
    </row>
    <row r="6066" spans="1:5" x14ac:dyDescent="0.25">
      <c r="A6066" s="10"/>
      <c r="B6066" s="10"/>
      <c r="C6066" s="87"/>
      <c r="D6066" s="89"/>
      <c r="E6066" s="89"/>
    </row>
    <row r="6067" spans="1:5" x14ac:dyDescent="0.25">
      <c r="A6067" s="10"/>
      <c r="B6067" s="10"/>
      <c r="C6067" s="87"/>
      <c r="D6067" s="89"/>
      <c r="E6067" s="89"/>
    </row>
    <row r="6068" spans="1:5" x14ac:dyDescent="0.25">
      <c r="A6068" s="10"/>
      <c r="B6068" s="10"/>
      <c r="C6068" s="87"/>
      <c r="D6068" s="89"/>
      <c r="E6068" s="89"/>
    </row>
    <row r="6069" spans="1:5" x14ac:dyDescent="0.25">
      <c r="A6069" s="10"/>
      <c r="B6069" s="10"/>
      <c r="C6069" s="87"/>
      <c r="D6069" s="89"/>
      <c r="E6069" s="89"/>
    </row>
    <row r="6070" spans="1:5" x14ac:dyDescent="0.25">
      <c r="A6070" s="10"/>
      <c r="B6070" s="10"/>
      <c r="C6070" s="87"/>
      <c r="D6070" s="89"/>
      <c r="E6070" s="89"/>
    </row>
    <row r="6071" spans="1:5" x14ac:dyDescent="0.25">
      <c r="A6071" s="10"/>
      <c r="B6071" s="10"/>
      <c r="C6071" s="87"/>
      <c r="D6071" s="89"/>
      <c r="E6071" s="89"/>
    </row>
    <row r="6072" spans="1:5" x14ac:dyDescent="0.25">
      <c r="A6072" s="10"/>
      <c r="B6072" s="10"/>
      <c r="C6072" s="87"/>
      <c r="D6072" s="89"/>
      <c r="E6072" s="89"/>
    </row>
    <row r="6073" spans="1:5" x14ac:dyDescent="0.25">
      <c r="A6073" s="10"/>
      <c r="B6073" s="10"/>
      <c r="C6073" s="87"/>
      <c r="D6073" s="89"/>
      <c r="E6073" s="89"/>
    </row>
    <row r="6074" spans="1:5" x14ac:dyDescent="0.25">
      <c r="A6074" s="10"/>
      <c r="B6074" s="10"/>
      <c r="C6074" s="87"/>
      <c r="D6074" s="89"/>
      <c r="E6074" s="89"/>
    </row>
    <row r="6075" spans="1:5" x14ac:dyDescent="0.25">
      <c r="A6075" s="10"/>
      <c r="B6075" s="10"/>
      <c r="C6075" s="87"/>
      <c r="D6075" s="89"/>
      <c r="E6075" s="89"/>
    </row>
    <row r="6076" spans="1:5" x14ac:dyDescent="0.25">
      <c r="A6076" s="10"/>
      <c r="B6076" s="10"/>
      <c r="C6076" s="87"/>
      <c r="D6076" s="89"/>
      <c r="E6076" s="89"/>
    </row>
    <row r="6077" spans="1:5" x14ac:dyDescent="0.25">
      <c r="A6077" s="10"/>
      <c r="B6077" s="10"/>
      <c r="C6077" s="87"/>
      <c r="D6077" s="89"/>
      <c r="E6077" s="89"/>
    </row>
    <row r="6078" spans="1:5" x14ac:dyDescent="0.25">
      <c r="A6078" s="10"/>
      <c r="B6078" s="10"/>
      <c r="C6078" s="87"/>
      <c r="D6078" s="89"/>
      <c r="E6078" s="89"/>
    </row>
    <row r="6079" spans="1:5" x14ac:dyDescent="0.25">
      <c r="A6079" s="10"/>
      <c r="B6079" s="10"/>
      <c r="C6079" s="87"/>
      <c r="D6079" s="89"/>
      <c r="E6079" s="89"/>
    </row>
    <row r="6080" spans="1:5" x14ac:dyDescent="0.25">
      <c r="A6080" s="10"/>
      <c r="B6080" s="10"/>
      <c r="C6080" s="87"/>
      <c r="D6080" s="89"/>
      <c r="E6080" s="89"/>
    </row>
    <row r="6081" spans="1:5" x14ac:dyDescent="0.25">
      <c r="A6081" s="10"/>
      <c r="B6081" s="10"/>
      <c r="C6081" s="87"/>
      <c r="D6081" s="89"/>
      <c r="E6081" s="89"/>
    </row>
    <row r="6082" spans="1:5" x14ac:dyDescent="0.25">
      <c r="A6082" s="10"/>
      <c r="B6082" s="10"/>
      <c r="C6082" s="87"/>
      <c r="D6082" s="89"/>
      <c r="E6082" s="89"/>
    </row>
    <row r="6083" spans="1:5" x14ac:dyDescent="0.25">
      <c r="A6083" s="10"/>
      <c r="B6083" s="10"/>
      <c r="C6083" s="87"/>
      <c r="D6083" s="89"/>
      <c r="E6083" s="89"/>
    </row>
    <row r="6084" spans="1:5" x14ac:dyDescent="0.25">
      <c r="A6084" s="10"/>
      <c r="B6084" s="10"/>
      <c r="C6084" s="87"/>
      <c r="D6084" s="89"/>
      <c r="E6084" s="89"/>
    </row>
    <row r="6085" spans="1:5" x14ac:dyDescent="0.25">
      <c r="A6085" s="10"/>
      <c r="B6085" s="10"/>
      <c r="C6085" s="87"/>
      <c r="D6085" s="89"/>
      <c r="E6085" s="89"/>
    </row>
    <row r="6086" spans="1:5" x14ac:dyDescent="0.25">
      <c r="A6086" s="10"/>
      <c r="B6086" s="10"/>
      <c r="C6086" s="87"/>
      <c r="D6086" s="89"/>
      <c r="E6086" s="89"/>
    </row>
    <row r="6087" spans="1:5" x14ac:dyDescent="0.25">
      <c r="A6087" s="10"/>
      <c r="B6087" s="10"/>
      <c r="C6087" s="87"/>
      <c r="D6087" s="89"/>
      <c r="E6087" s="89"/>
    </row>
    <row r="6088" spans="1:5" x14ac:dyDescent="0.25">
      <c r="A6088" s="10"/>
      <c r="B6088" s="10"/>
      <c r="C6088" s="87"/>
      <c r="D6088" s="89"/>
      <c r="E6088" s="89"/>
    </row>
    <row r="6089" spans="1:5" x14ac:dyDescent="0.25">
      <c r="A6089" s="10"/>
      <c r="B6089" s="10"/>
      <c r="C6089" s="87"/>
      <c r="D6089" s="89"/>
      <c r="E6089" s="89"/>
    </row>
    <row r="6090" spans="1:5" x14ac:dyDescent="0.25">
      <c r="A6090" s="10"/>
      <c r="B6090" s="10"/>
      <c r="C6090" s="87"/>
      <c r="D6090" s="89"/>
      <c r="E6090" s="89"/>
    </row>
    <row r="6091" spans="1:5" x14ac:dyDescent="0.25">
      <c r="A6091" s="10"/>
      <c r="B6091" s="10"/>
      <c r="C6091" s="87"/>
      <c r="D6091" s="89"/>
      <c r="E6091" s="89"/>
    </row>
    <row r="6092" spans="1:5" x14ac:dyDescent="0.25">
      <c r="A6092" s="10"/>
      <c r="B6092" s="10"/>
      <c r="C6092" s="87"/>
      <c r="D6092" s="89"/>
      <c r="E6092" s="89"/>
    </row>
    <row r="6093" spans="1:5" x14ac:dyDescent="0.25">
      <c r="A6093" s="10"/>
      <c r="B6093" s="10"/>
      <c r="C6093" s="87"/>
      <c r="D6093" s="89"/>
      <c r="E6093" s="89"/>
    </row>
    <row r="6094" spans="1:5" x14ac:dyDescent="0.25">
      <c r="A6094" s="10"/>
      <c r="B6094" s="10"/>
      <c r="C6094" s="87"/>
      <c r="D6094" s="89"/>
      <c r="E6094" s="89"/>
    </row>
    <row r="6095" spans="1:5" x14ac:dyDescent="0.25">
      <c r="A6095" s="10"/>
      <c r="B6095" s="10"/>
      <c r="C6095" s="87"/>
      <c r="D6095" s="89"/>
      <c r="E6095" s="89"/>
    </row>
    <row r="6096" spans="1:5" x14ac:dyDescent="0.25">
      <c r="A6096" s="10"/>
      <c r="B6096" s="10"/>
      <c r="C6096" s="87"/>
      <c r="D6096" s="89"/>
      <c r="E6096" s="89"/>
    </row>
    <row r="6097" spans="1:5" x14ac:dyDescent="0.25">
      <c r="A6097" s="10"/>
      <c r="B6097" s="10"/>
      <c r="C6097" s="87"/>
      <c r="D6097" s="89"/>
      <c r="E6097" s="89"/>
    </row>
    <row r="6098" spans="1:5" x14ac:dyDescent="0.25">
      <c r="A6098" s="10"/>
      <c r="B6098" s="10"/>
      <c r="C6098" s="87"/>
      <c r="D6098" s="89"/>
      <c r="E6098" s="89"/>
    </row>
    <row r="6099" spans="1:5" x14ac:dyDescent="0.25">
      <c r="A6099" s="10"/>
      <c r="B6099" s="10"/>
      <c r="C6099" s="87"/>
      <c r="D6099" s="89"/>
      <c r="E6099" s="89"/>
    </row>
    <row r="6100" spans="1:5" x14ac:dyDescent="0.25">
      <c r="A6100" s="10"/>
      <c r="B6100" s="10"/>
      <c r="C6100" s="87"/>
      <c r="D6100" s="89"/>
      <c r="E6100" s="89"/>
    </row>
    <row r="6101" spans="1:5" x14ac:dyDescent="0.25">
      <c r="A6101" s="10"/>
      <c r="B6101" s="10"/>
      <c r="C6101" s="87"/>
      <c r="D6101" s="89"/>
      <c r="E6101" s="89"/>
    </row>
    <row r="6102" spans="1:5" x14ac:dyDescent="0.25">
      <c r="A6102" s="10"/>
      <c r="B6102" s="10"/>
      <c r="C6102" s="87"/>
      <c r="D6102" s="89"/>
      <c r="E6102" s="89"/>
    </row>
    <row r="6103" spans="1:5" x14ac:dyDescent="0.25">
      <c r="A6103" s="10"/>
      <c r="B6103" s="10"/>
      <c r="C6103" s="87"/>
      <c r="D6103" s="89"/>
      <c r="E6103" s="89"/>
    </row>
    <row r="6104" spans="1:5" x14ac:dyDescent="0.25">
      <c r="A6104" s="10"/>
      <c r="B6104" s="10"/>
      <c r="C6104" s="87"/>
      <c r="D6104" s="89"/>
      <c r="E6104" s="89"/>
    </row>
    <row r="6105" spans="1:5" x14ac:dyDescent="0.25">
      <c r="A6105" s="10"/>
      <c r="B6105" s="10"/>
      <c r="C6105" s="87"/>
      <c r="D6105" s="89"/>
      <c r="E6105" s="89"/>
    </row>
    <row r="6106" spans="1:5" x14ac:dyDescent="0.25">
      <c r="A6106" s="10"/>
      <c r="B6106" s="10"/>
      <c r="C6106" s="87"/>
      <c r="D6106" s="89"/>
      <c r="E6106" s="89"/>
    </row>
    <row r="6107" spans="1:5" x14ac:dyDescent="0.25">
      <c r="A6107" s="10"/>
      <c r="B6107" s="10"/>
      <c r="C6107" s="87"/>
      <c r="D6107" s="89"/>
      <c r="E6107" s="89"/>
    </row>
    <row r="6108" spans="1:5" x14ac:dyDescent="0.25">
      <c r="A6108" s="10"/>
      <c r="B6108" s="10"/>
      <c r="C6108" s="87"/>
      <c r="D6108" s="89"/>
      <c r="E6108" s="89"/>
    </row>
    <row r="6109" spans="1:5" x14ac:dyDescent="0.25">
      <c r="A6109" s="10"/>
      <c r="B6109" s="10"/>
      <c r="C6109" s="87"/>
      <c r="D6109" s="89"/>
      <c r="E6109" s="89"/>
    </row>
    <row r="6110" spans="1:5" x14ac:dyDescent="0.25">
      <c r="A6110" s="10"/>
      <c r="B6110" s="10"/>
      <c r="C6110" s="87"/>
      <c r="D6110" s="89"/>
      <c r="E6110" s="89"/>
    </row>
    <row r="6111" spans="1:5" x14ac:dyDescent="0.25">
      <c r="A6111" s="10"/>
      <c r="B6111" s="10"/>
      <c r="C6111" s="87"/>
      <c r="D6111" s="89"/>
      <c r="E6111" s="89"/>
    </row>
    <row r="6112" spans="1:5" x14ac:dyDescent="0.25">
      <c r="A6112" s="10"/>
      <c r="B6112" s="10"/>
      <c r="C6112" s="87"/>
      <c r="D6112" s="89"/>
      <c r="E6112" s="89"/>
    </row>
    <row r="6113" spans="1:5" x14ac:dyDescent="0.25">
      <c r="A6113" s="10"/>
      <c r="B6113" s="10"/>
      <c r="C6113" s="87"/>
      <c r="D6113" s="89"/>
      <c r="E6113" s="89"/>
    </row>
    <row r="6114" spans="1:5" x14ac:dyDescent="0.25">
      <c r="A6114" s="10"/>
      <c r="B6114" s="10"/>
      <c r="C6114" s="87"/>
      <c r="D6114" s="89"/>
      <c r="E6114" s="89"/>
    </row>
    <row r="6115" spans="1:5" x14ac:dyDescent="0.25">
      <c r="A6115" s="10"/>
      <c r="B6115" s="10"/>
      <c r="C6115" s="87"/>
      <c r="D6115" s="89"/>
      <c r="E6115" s="89"/>
    </row>
    <row r="6116" spans="1:5" x14ac:dyDescent="0.25">
      <c r="A6116" s="10"/>
      <c r="B6116" s="10"/>
      <c r="C6116" s="87"/>
      <c r="D6116" s="89"/>
      <c r="E6116" s="89"/>
    </row>
    <row r="6117" spans="1:5" x14ac:dyDescent="0.25">
      <c r="A6117" s="10"/>
      <c r="B6117" s="10"/>
      <c r="C6117" s="87"/>
      <c r="D6117" s="89"/>
      <c r="E6117" s="89"/>
    </row>
    <row r="6118" spans="1:5" x14ac:dyDescent="0.25">
      <c r="A6118" s="10"/>
      <c r="B6118" s="10"/>
      <c r="C6118" s="87"/>
      <c r="D6118" s="89"/>
      <c r="E6118" s="89"/>
    </row>
    <row r="6119" spans="1:5" x14ac:dyDescent="0.25">
      <c r="A6119" s="10"/>
      <c r="B6119" s="10"/>
      <c r="C6119" s="87"/>
      <c r="D6119" s="89"/>
      <c r="E6119" s="89"/>
    </row>
    <row r="6120" spans="1:5" x14ac:dyDescent="0.25">
      <c r="A6120" s="10"/>
      <c r="B6120" s="10"/>
      <c r="C6120" s="87"/>
      <c r="D6120" s="89"/>
      <c r="E6120" s="89"/>
    </row>
    <row r="6121" spans="1:5" x14ac:dyDescent="0.25">
      <c r="A6121" s="10"/>
      <c r="B6121" s="10"/>
      <c r="C6121" s="87"/>
      <c r="D6121" s="89"/>
      <c r="E6121" s="89"/>
    </row>
    <row r="6122" spans="1:5" x14ac:dyDescent="0.25">
      <c r="A6122" s="10"/>
      <c r="B6122" s="10"/>
      <c r="C6122" s="87"/>
      <c r="D6122" s="89"/>
      <c r="E6122" s="89"/>
    </row>
    <row r="6123" spans="1:5" x14ac:dyDescent="0.25">
      <c r="A6123" s="10"/>
      <c r="B6123" s="10"/>
      <c r="C6123" s="87"/>
      <c r="D6123" s="89"/>
      <c r="E6123" s="89"/>
    </row>
    <row r="6124" spans="1:5" x14ac:dyDescent="0.25">
      <c r="A6124" s="10"/>
      <c r="B6124" s="10"/>
      <c r="C6124" s="87"/>
      <c r="D6124" s="89"/>
      <c r="E6124" s="89"/>
    </row>
    <row r="6125" spans="1:5" x14ac:dyDescent="0.25">
      <c r="A6125" s="10"/>
      <c r="B6125" s="10"/>
      <c r="C6125" s="87"/>
      <c r="D6125" s="89"/>
      <c r="E6125" s="89"/>
    </row>
    <row r="6126" spans="1:5" x14ac:dyDescent="0.25">
      <c r="A6126" s="10"/>
      <c r="B6126" s="10"/>
      <c r="C6126" s="87"/>
      <c r="D6126" s="89"/>
      <c r="E6126" s="89"/>
    </row>
    <row r="6127" spans="1:5" x14ac:dyDescent="0.25">
      <c r="A6127" s="10"/>
      <c r="B6127" s="10"/>
      <c r="C6127" s="87"/>
      <c r="D6127" s="89"/>
      <c r="E6127" s="89"/>
    </row>
    <row r="6128" spans="1:5" x14ac:dyDescent="0.25">
      <c r="A6128" s="10"/>
      <c r="B6128" s="10"/>
      <c r="C6128" s="87"/>
      <c r="D6128" s="89"/>
      <c r="E6128" s="89"/>
    </row>
    <row r="6129" spans="1:5" x14ac:dyDescent="0.25">
      <c r="A6129" s="10"/>
      <c r="B6129" s="10"/>
      <c r="C6129" s="87"/>
      <c r="D6129" s="89"/>
      <c r="E6129" s="89"/>
    </row>
    <row r="6130" spans="1:5" x14ac:dyDescent="0.25">
      <c r="A6130" s="10"/>
      <c r="B6130" s="10"/>
      <c r="C6130" s="87"/>
      <c r="D6130" s="89"/>
      <c r="E6130" s="89"/>
    </row>
    <row r="6131" spans="1:5" x14ac:dyDescent="0.25">
      <c r="A6131" s="10"/>
      <c r="B6131" s="10"/>
      <c r="C6131" s="87"/>
      <c r="D6131" s="89"/>
      <c r="E6131" s="89"/>
    </row>
    <row r="6132" spans="1:5" x14ac:dyDescent="0.25">
      <c r="A6132" s="10"/>
      <c r="B6132" s="10"/>
      <c r="C6132" s="87"/>
      <c r="D6132" s="89"/>
      <c r="E6132" s="89"/>
    </row>
    <row r="6133" spans="1:5" x14ac:dyDescent="0.25">
      <c r="A6133" s="10"/>
      <c r="B6133" s="10"/>
      <c r="C6133" s="87"/>
      <c r="D6133" s="89"/>
      <c r="E6133" s="89"/>
    </row>
    <row r="6134" spans="1:5" x14ac:dyDescent="0.25">
      <c r="A6134" s="10"/>
      <c r="B6134" s="10"/>
      <c r="C6134" s="87"/>
      <c r="D6134" s="89"/>
      <c r="E6134" s="89"/>
    </row>
    <row r="6135" spans="1:5" x14ac:dyDescent="0.25">
      <c r="A6135" s="10"/>
      <c r="B6135" s="10"/>
      <c r="C6135" s="87"/>
      <c r="D6135" s="89"/>
      <c r="E6135" s="89"/>
    </row>
    <row r="6136" spans="1:5" x14ac:dyDescent="0.25">
      <c r="A6136" s="10"/>
      <c r="B6136" s="10"/>
      <c r="C6136" s="87"/>
      <c r="D6136" s="89"/>
      <c r="E6136" s="89"/>
    </row>
    <row r="6137" spans="1:5" x14ac:dyDescent="0.25">
      <c r="A6137" s="10"/>
      <c r="B6137" s="10"/>
      <c r="C6137" s="87"/>
      <c r="D6137" s="89"/>
      <c r="E6137" s="89"/>
    </row>
    <row r="6138" spans="1:5" x14ac:dyDescent="0.25">
      <c r="A6138" s="10"/>
      <c r="B6138" s="10"/>
      <c r="C6138" s="87"/>
      <c r="D6138" s="89"/>
      <c r="E6138" s="89"/>
    </row>
    <row r="6139" spans="1:5" x14ac:dyDescent="0.25">
      <c r="A6139" s="10"/>
      <c r="B6139" s="10"/>
      <c r="C6139" s="87"/>
      <c r="D6139" s="89"/>
      <c r="E6139" s="89"/>
    </row>
    <row r="6140" spans="1:5" x14ac:dyDescent="0.25">
      <c r="A6140" s="10"/>
      <c r="B6140" s="10"/>
      <c r="C6140" s="87"/>
      <c r="D6140" s="89"/>
      <c r="E6140" s="89"/>
    </row>
    <row r="6141" spans="1:5" x14ac:dyDescent="0.25">
      <c r="A6141" s="10"/>
      <c r="B6141" s="10"/>
      <c r="C6141" s="87"/>
      <c r="D6141" s="89"/>
      <c r="E6141" s="89"/>
    </row>
    <row r="6142" spans="1:5" x14ac:dyDescent="0.25">
      <c r="A6142" s="10"/>
      <c r="B6142" s="10"/>
      <c r="C6142" s="87"/>
      <c r="D6142" s="89"/>
      <c r="E6142" s="89"/>
    </row>
    <row r="6143" spans="1:5" x14ac:dyDescent="0.25">
      <c r="A6143" s="10"/>
      <c r="B6143" s="10"/>
      <c r="C6143" s="87"/>
      <c r="D6143" s="89"/>
      <c r="E6143" s="89"/>
    </row>
    <row r="6144" spans="1:5" x14ac:dyDescent="0.25">
      <c r="A6144" s="10"/>
      <c r="B6144" s="10"/>
      <c r="C6144" s="87"/>
      <c r="D6144" s="89"/>
      <c r="E6144" s="89"/>
    </row>
    <row r="6145" spans="1:5" x14ac:dyDescent="0.25">
      <c r="A6145" s="10"/>
      <c r="B6145" s="10"/>
      <c r="C6145" s="87"/>
      <c r="D6145" s="89"/>
      <c r="E6145" s="89"/>
    </row>
    <row r="6146" spans="1:5" x14ac:dyDescent="0.25">
      <c r="A6146" s="10"/>
      <c r="B6146" s="10"/>
      <c r="C6146" s="87"/>
      <c r="D6146" s="89"/>
      <c r="E6146" s="89"/>
    </row>
    <row r="6147" spans="1:5" x14ac:dyDescent="0.25">
      <c r="A6147" s="10"/>
      <c r="B6147" s="10"/>
      <c r="C6147" s="87"/>
      <c r="D6147" s="89"/>
      <c r="E6147" s="89"/>
    </row>
    <row r="6148" spans="1:5" x14ac:dyDescent="0.25">
      <c r="A6148" s="10"/>
      <c r="B6148" s="10"/>
      <c r="C6148" s="87"/>
      <c r="D6148" s="89"/>
      <c r="E6148" s="89"/>
    </row>
    <row r="6149" spans="1:5" x14ac:dyDescent="0.25">
      <c r="A6149" s="10"/>
      <c r="B6149" s="10"/>
      <c r="C6149" s="87"/>
      <c r="D6149" s="89"/>
      <c r="E6149" s="89"/>
    </row>
    <row r="6150" spans="1:5" x14ac:dyDescent="0.25">
      <c r="A6150" s="10"/>
      <c r="B6150" s="10"/>
      <c r="C6150" s="87"/>
      <c r="D6150" s="89"/>
      <c r="E6150" s="89"/>
    </row>
    <row r="6151" spans="1:5" x14ac:dyDescent="0.25">
      <c r="A6151" s="10"/>
      <c r="B6151" s="10"/>
      <c r="C6151" s="87"/>
      <c r="D6151" s="89"/>
      <c r="E6151" s="89"/>
    </row>
    <row r="6152" spans="1:5" x14ac:dyDescent="0.25">
      <c r="A6152" s="10"/>
      <c r="B6152" s="10"/>
      <c r="C6152" s="87"/>
      <c r="D6152" s="89"/>
      <c r="E6152" s="89"/>
    </row>
    <row r="6153" spans="1:5" x14ac:dyDescent="0.25">
      <c r="A6153" s="10"/>
      <c r="B6153" s="10"/>
      <c r="C6153" s="87"/>
      <c r="D6153" s="89"/>
      <c r="E6153" s="89"/>
    </row>
    <row r="6154" spans="1:5" x14ac:dyDescent="0.25">
      <c r="A6154" s="10"/>
      <c r="B6154" s="10"/>
      <c r="C6154" s="87"/>
      <c r="D6154" s="89"/>
      <c r="E6154" s="89"/>
    </row>
    <row r="6155" spans="1:5" x14ac:dyDescent="0.25">
      <c r="A6155" s="10"/>
      <c r="B6155" s="10"/>
      <c r="C6155" s="87"/>
      <c r="D6155" s="89"/>
      <c r="E6155" s="89"/>
    </row>
    <row r="6156" spans="1:5" x14ac:dyDescent="0.25">
      <c r="A6156" s="10"/>
      <c r="B6156" s="10"/>
      <c r="C6156" s="87"/>
      <c r="D6156" s="89"/>
      <c r="E6156" s="89"/>
    </row>
    <row r="6157" spans="1:5" x14ac:dyDescent="0.25">
      <c r="A6157" s="10"/>
      <c r="B6157" s="10"/>
      <c r="C6157" s="87"/>
      <c r="D6157" s="89"/>
      <c r="E6157" s="89"/>
    </row>
    <row r="6158" spans="1:5" x14ac:dyDescent="0.25">
      <c r="A6158" s="10"/>
      <c r="B6158" s="10"/>
      <c r="C6158" s="87"/>
      <c r="D6158" s="89"/>
      <c r="E6158" s="89"/>
    </row>
    <row r="6159" spans="1:5" x14ac:dyDescent="0.25">
      <c r="A6159" s="10"/>
      <c r="B6159" s="10"/>
      <c r="C6159" s="87"/>
      <c r="D6159" s="89"/>
      <c r="E6159" s="89"/>
    </row>
    <row r="6160" spans="1:5" x14ac:dyDescent="0.25">
      <c r="A6160" s="10"/>
      <c r="B6160" s="10"/>
      <c r="C6160" s="87"/>
      <c r="D6160" s="89"/>
      <c r="E6160" s="89"/>
    </row>
    <row r="6161" spans="1:5" x14ac:dyDescent="0.25">
      <c r="A6161" s="10"/>
      <c r="B6161" s="10"/>
      <c r="C6161" s="87"/>
      <c r="D6161" s="89"/>
      <c r="E6161" s="89"/>
    </row>
    <row r="6162" spans="1:5" x14ac:dyDescent="0.25">
      <c r="A6162" s="10"/>
      <c r="B6162" s="10"/>
      <c r="C6162" s="87"/>
      <c r="D6162" s="89"/>
      <c r="E6162" s="89"/>
    </row>
    <row r="6163" spans="1:5" x14ac:dyDescent="0.25">
      <c r="A6163" s="10"/>
      <c r="B6163" s="10"/>
      <c r="C6163" s="87"/>
      <c r="D6163" s="89"/>
      <c r="E6163" s="89"/>
    </row>
    <row r="6164" spans="1:5" x14ac:dyDescent="0.25">
      <c r="A6164" s="10"/>
      <c r="B6164" s="10"/>
      <c r="C6164" s="87"/>
      <c r="D6164" s="89"/>
      <c r="E6164" s="89"/>
    </row>
    <row r="6165" spans="1:5" x14ac:dyDescent="0.25">
      <c r="A6165" s="10"/>
      <c r="B6165" s="10"/>
      <c r="C6165" s="87"/>
      <c r="D6165" s="89"/>
      <c r="E6165" s="89"/>
    </row>
    <row r="6166" spans="1:5" x14ac:dyDescent="0.25">
      <c r="A6166" s="10"/>
      <c r="B6166" s="10"/>
      <c r="C6166" s="87"/>
      <c r="D6166" s="89"/>
      <c r="E6166" s="89"/>
    </row>
    <row r="6167" spans="1:5" x14ac:dyDescent="0.25">
      <c r="A6167" s="10"/>
      <c r="B6167" s="10"/>
      <c r="C6167" s="87"/>
      <c r="D6167" s="89"/>
      <c r="E6167" s="89"/>
    </row>
    <row r="6168" spans="1:5" x14ac:dyDescent="0.25">
      <c r="A6168" s="10"/>
      <c r="B6168" s="10"/>
      <c r="C6168" s="87"/>
      <c r="D6168" s="89"/>
      <c r="E6168" s="89"/>
    </row>
    <row r="6169" spans="1:5" x14ac:dyDescent="0.25">
      <c r="A6169" s="10"/>
      <c r="B6169" s="10"/>
      <c r="C6169" s="87"/>
      <c r="D6169" s="89"/>
      <c r="E6169" s="89"/>
    </row>
    <row r="6170" spans="1:5" x14ac:dyDescent="0.25">
      <c r="A6170" s="10"/>
      <c r="B6170" s="10"/>
      <c r="C6170" s="87"/>
      <c r="D6170" s="89"/>
      <c r="E6170" s="89"/>
    </row>
    <row r="6171" spans="1:5" x14ac:dyDescent="0.25">
      <c r="A6171" s="10"/>
      <c r="B6171" s="10"/>
      <c r="C6171" s="87"/>
      <c r="D6171" s="89"/>
      <c r="E6171" s="89"/>
    </row>
    <row r="6172" spans="1:5" x14ac:dyDescent="0.25">
      <c r="A6172" s="10"/>
      <c r="B6172" s="10"/>
      <c r="C6172" s="87"/>
      <c r="D6172" s="89"/>
      <c r="E6172" s="89"/>
    </row>
    <row r="6173" spans="1:5" x14ac:dyDescent="0.25">
      <c r="A6173" s="10"/>
      <c r="B6173" s="10"/>
      <c r="C6173" s="87"/>
      <c r="D6173" s="89"/>
      <c r="E6173" s="89"/>
    </row>
    <row r="6174" spans="1:5" x14ac:dyDescent="0.25">
      <c r="A6174" s="10"/>
      <c r="B6174" s="10"/>
      <c r="C6174" s="87"/>
      <c r="D6174" s="89"/>
      <c r="E6174" s="89"/>
    </row>
    <row r="6175" spans="1:5" x14ac:dyDescent="0.25">
      <c r="A6175" s="10"/>
      <c r="B6175" s="10"/>
      <c r="C6175" s="87"/>
      <c r="D6175" s="89"/>
      <c r="E6175" s="89"/>
    </row>
    <row r="6176" spans="1:5" x14ac:dyDescent="0.25">
      <c r="A6176" s="10"/>
      <c r="B6176" s="10"/>
      <c r="C6176" s="87"/>
      <c r="D6176" s="89"/>
      <c r="E6176" s="89"/>
    </row>
    <row r="6177" spans="1:5" x14ac:dyDescent="0.25">
      <c r="A6177" s="10"/>
      <c r="B6177" s="10"/>
      <c r="C6177" s="87"/>
      <c r="D6177" s="89"/>
      <c r="E6177" s="89"/>
    </row>
    <row r="6178" spans="1:5" x14ac:dyDescent="0.25">
      <c r="A6178" s="10"/>
      <c r="B6178" s="10"/>
      <c r="C6178" s="87"/>
      <c r="D6178" s="89"/>
      <c r="E6178" s="89"/>
    </row>
    <row r="6179" spans="1:5" x14ac:dyDescent="0.25">
      <c r="A6179" s="10"/>
      <c r="B6179" s="10"/>
      <c r="C6179" s="87"/>
      <c r="D6179" s="89"/>
      <c r="E6179" s="89"/>
    </row>
    <row r="6180" spans="1:5" x14ac:dyDescent="0.25">
      <c r="A6180" s="10"/>
      <c r="B6180" s="10"/>
      <c r="C6180" s="87"/>
      <c r="D6180" s="89"/>
      <c r="E6180" s="89"/>
    </row>
    <row r="6181" spans="1:5" x14ac:dyDescent="0.25">
      <c r="A6181" s="10"/>
      <c r="B6181" s="10"/>
      <c r="C6181" s="87"/>
      <c r="D6181" s="89"/>
      <c r="E6181" s="89"/>
    </row>
    <row r="6182" spans="1:5" x14ac:dyDescent="0.25">
      <c r="A6182" s="10"/>
      <c r="B6182" s="10"/>
      <c r="C6182" s="87"/>
      <c r="D6182" s="89"/>
      <c r="E6182" s="89"/>
    </row>
    <row r="6183" spans="1:5" x14ac:dyDescent="0.25">
      <c r="A6183" s="10"/>
      <c r="B6183" s="10"/>
      <c r="C6183" s="87"/>
      <c r="D6183" s="89"/>
      <c r="E6183" s="89"/>
    </row>
    <row r="6184" spans="1:5" x14ac:dyDescent="0.25">
      <c r="A6184" s="10"/>
      <c r="B6184" s="10"/>
      <c r="C6184" s="87"/>
      <c r="D6184" s="89"/>
      <c r="E6184" s="89"/>
    </row>
    <row r="6185" spans="1:5" x14ac:dyDescent="0.25">
      <c r="A6185" s="10"/>
      <c r="B6185" s="10"/>
      <c r="C6185" s="87"/>
      <c r="D6185" s="89"/>
      <c r="E6185" s="89"/>
    </row>
    <row r="6186" spans="1:5" x14ac:dyDescent="0.25">
      <c r="A6186" s="10"/>
      <c r="B6186" s="10"/>
      <c r="C6186" s="87"/>
      <c r="D6186" s="89"/>
      <c r="E6186" s="89"/>
    </row>
    <row r="6187" spans="1:5" x14ac:dyDescent="0.25">
      <c r="A6187" s="10"/>
      <c r="B6187" s="10"/>
      <c r="C6187" s="87"/>
      <c r="D6187" s="89"/>
      <c r="E6187" s="89"/>
    </row>
    <row r="6188" spans="1:5" x14ac:dyDescent="0.25">
      <c r="A6188" s="10"/>
      <c r="B6188" s="10"/>
      <c r="C6188" s="87"/>
      <c r="D6188" s="89"/>
      <c r="E6188" s="89"/>
    </row>
    <row r="6189" spans="1:5" x14ac:dyDescent="0.25">
      <c r="A6189" s="10"/>
      <c r="B6189" s="10"/>
      <c r="C6189" s="87"/>
      <c r="D6189" s="89"/>
      <c r="E6189" s="89"/>
    </row>
    <row r="6190" spans="1:5" x14ac:dyDescent="0.25">
      <c r="A6190" s="10"/>
      <c r="B6190" s="10"/>
      <c r="C6190" s="87"/>
      <c r="D6190" s="89"/>
      <c r="E6190" s="89"/>
    </row>
    <row r="6191" spans="1:5" x14ac:dyDescent="0.25">
      <c r="A6191" s="10"/>
      <c r="B6191" s="10"/>
      <c r="C6191" s="87"/>
      <c r="D6191" s="89"/>
      <c r="E6191" s="89"/>
    </row>
    <row r="6192" spans="1:5" x14ac:dyDescent="0.25">
      <c r="A6192" s="10"/>
      <c r="B6192" s="10"/>
      <c r="C6192" s="87"/>
      <c r="D6192" s="89"/>
      <c r="E6192" s="89"/>
    </row>
    <row r="6193" spans="1:5" x14ac:dyDescent="0.25">
      <c r="A6193" s="10"/>
      <c r="B6193" s="10"/>
      <c r="C6193" s="87"/>
      <c r="D6193" s="89"/>
      <c r="E6193" s="89"/>
    </row>
    <row r="6194" spans="1:5" x14ac:dyDescent="0.25">
      <c r="A6194" s="10"/>
      <c r="B6194" s="10"/>
      <c r="C6194" s="87"/>
      <c r="D6194" s="89"/>
      <c r="E6194" s="89"/>
    </row>
    <row r="6195" spans="1:5" x14ac:dyDescent="0.25">
      <c r="A6195" s="10"/>
      <c r="B6195" s="10"/>
      <c r="C6195" s="87"/>
      <c r="D6195" s="89"/>
      <c r="E6195" s="89"/>
    </row>
    <row r="6196" spans="1:5" x14ac:dyDescent="0.25">
      <c r="A6196" s="10"/>
      <c r="B6196" s="10"/>
      <c r="C6196" s="87"/>
      <c r="D6196" s="89"/>
      <c r="E6196" s="89"/>
    </row>
    <row r="6197" spans="1:5" x14ac:dyDescent="0.25">
      <c r="A6197" s="10"/>
      <c r="B6197" s="10"/>
      <c r="C6197" s="87"/>
      <c r="D6197" s="89"/>
      <c r="E6197" s="89"/>
    </row>
    <row r="6198" spans="1:5" x14ac:dyDescent="0.25">
      <c r="A6198" s="10"/>
      <c r="B6198" s="10"/>
      <c r="C6198" s="87"/>
      <c r="D6198" s="89"/>
      <c r="E6198" s="89"/>
    </row>
    <row r="6199" spans="1:5" x14ac:dyDescent="0.25">
      <c r="A6199" s="10"/>
      <c r="B6199" s="10"/>
      <c r="C6199" s="87"/>
      <c r="D6199" s="89"/>
      <c r="E6199" s="89"/>
    </row>
    <row r="6200" spans="1:5" x14ac:dyDescent="0.25">
      <c r="A6200" s="10"/>
      <c r="B6200" s="10"/>
      <c r="C6200" s="87"/>
      <c r="D6200" s="89"/>
      <c r="E6200" s="89"/>
    </row>
    <row r="6201" spans="1:5" x14ac:dyDescent="0.25">
      <c r="A6201" s="10"/>
      <c r="B6201" s="10"/>
      <c r="C6201" s="87"/>
      <c r="D6201" s="89"/>
      <c r="E6201" s="89"/>
    </row>
    <row r="6202" spans="1:5" x14ac:dyDescent="0.25">
      <c r="A6202" s="10"/>
      <c r="B6202" s="10"/>
      <c r="C6202" s="87"/>
      <c r="D6202" s="89"/>
      <c r="E6202" s="89"/>
    </row>
    <row r="6203" spans="1:5" x14ac:dyDescent="0.25">
      <c r="A6203" s="10"/>
      <c r="B6203" s="10"/>
      <c r="C6203" s="87"/>
      <c r="D6203" s="89"/>
      <c r="E6203" s="89"/>
    </row>
    <row r="6204" spans="1:5" x14ac:dyDescent="0.25">
      <c r="A6204" s="10"/>
      <c r="B6204" s="10"/>
      <c r="C6204" s="87"/>
      <c r="D6204" s="89"/>
      <c r="E6204" s="89"/>
    </row>
    <row r="6205" spans="1:5" x14ac:dyDescent="0.25">
      <c r="A6205" s="10"/>
      <c r="B6205" s="10"/>
      <c r="C6205" s="87"/>
      <c r="D6205" s="89"/>
      <c r="E6205" s="89"/>
    </row>
    <row r="6206" spans="1:5" x14ac:dyDescent="0.25">
      <c r="A6206" s="10"/>
      <c r="B6206" s="10"/>
      <c r="C6206" s="87"/>
      <c r="D6206" s="89"/>
      <c r="E6206" s="89"/>
    </row>
    <row r="6207" spans="1:5" x14ac:dyDescent="0.25">
      <c r="A6207" s="10"/>
      <c r="B6207" s="10"/>
      <c r="C6207" s="87"/>
      <c r="D6207" s="89"/>
      <c r="E6207" s="89"/>
    </row>
    <row r="6208" spans="1:5" x14ac:dyDescent="0.25">
      <c r="A6208" s="10"/>
      <c r="B6208" s="10"/>
      <c r="C6208" s="87"/>
      <c r="D6208" s="89"/>
      <c r="E6208" s="89"/>
    </row>
    <row r="6209" spans="1:5" x14ac:dyDescent="0.25">
      <c r="A6209" s="10"/>
      <c r="B6209" s="10"/>
      <c r="C6209" s="87"/>
      <c r="D6209" s="89"/>
      <c r="E6209" s="89"/>
    </row>
    <row r="6210" spans="1:5" x14ac:dyDescent="0.25">
      <c r="A6210" s="10"/>
      <c r="B6210" s="10"/>
      <c r="C6210" s="87"/>
      <c r="D6210" s="89"/>
      <c r="E6210" s="89"/>
    </row>
    <row r="6211" spans="1:5" x14ac:dyDescent="0.25">
      <c r="A6211" s="10"/>
      <c r="B6211" s="10"/>
      <c r="C6211" s="87"/>
      <c r="D6211" s="89"/>
      <c r="E6211" s="89"/>
    </row>
    <row r="6212" spans="1:5" x14ac:dyDescent="0.25">
      <c r="A6212" s="10"/>
      <c r="B6212" s="10"/>
      <c r="C6212" s="87"/>
      <c r="D6212" s="89"/>
      <c r="E6212" s="89"/>
    </row>
    <row r="6213" spans="1:5" x14ac:dyDescent="0.25">
      <c r="A6213" s="10"/>
      <c r="B6213" s="10"/>
      <c r="C6213" s="87"/>
      <c r="D6213" s="89"/>
      <c r="E6213" s="89"/>
    </row>
    <row r="6214" spans="1:5" x14ac:dyDescent="0.25">
      <c r="A6214" s="10"/>
      <c r="B6214" s="10"/>
      <c r="C6214" s="87"/>
      <c r="D6214" s="89"/>
      <c r="E6214" s="89"/>
    </row>
    <row r="6215" spans="1:5" x14ac:dyDescent="0.25">
      <c r="A6215" s="10"/>
      <c r="B6215" s="10"/>
      <c r="C6215" s="87"/>
      <c r="D6215" s="89"/>
      <c r="E6215" s="89"/>
    </row>
    <row r="6216" spans="1:5" x14ac:dyDescent="0.25">
      <c r="A6216" s="10"/>
      <c r="B6216" s="10"/>
      <c r="C6216" s="87"/>
      <c r="D6216" s="89"/>
      <c r="E6216" s="89"/>
    </row>
    <row r="6217" spans="1:5" x14ac:dyDescent="0.25">
      <c r="A6217" s="10"/>
      <c r="B6217" s="10"/>
      <c r="C6217" s="87"/>
      <c r="D6217" s="89"/>
      <c r="E6217" s="89"/>
    </row>
    <row r="6218" spans="1:5" x14ac:dyDescent="0.25">
      <c r="A6218" s="10"/>
      <c r="B6218" s="10"/>
      <c r="C6218" s="87"/>
      <c r="D6218" s="89"/>
      <c r="E6218" s="89"/>
    </row>
    <row r="6219" spans="1:5" x14ac:dyDescent="0.25">
      <c r="A6219" s="10"/>
      <c r="B6219" s="10"/>
      <c r="C6219" s="87"/>
      <c r="D6219" s="89"/>
      <c r="E6219" s="89"/>
    </row>
    <row r="6220" spans="1:5" x14ac:dyDescent="0.25">
      <c r="A6220" s="10"/>
      <c r="B6220" s="10"/>
      <c r="C6220" s="87"/>
      <c r="D6220" s="89"/>
      <c r="E6220" s="89"/>
    </row>
    <row r="6221" spans="1:5" x14ac:dyDescent="0.25">
      <c r="A6221" s="10"/>
      <c r="B6221" s="10"/>
      <c r="C6221" s="87"/>
      <c r="D6221" s="89"/>
      <c r="E6221" s="89"/>
    </row>
    <row r="6222" spans="1:5" x14ac:dyDescent="0.25">
      <c r="A6222" s="10"/>
      <c r="B6222" s="10"/>
      <c r="C6222" s="87"/>
      <c r="D6222" s="89"/>
      <c r="E6222" s="89"/>
    </row>
    <row r="6223" spans="1:5" x14ac:dyDescent="0.25">
      <c r="A6223" s="10"/>
      <c r="B6223" s="10"/>
      <c r="C6223" s="87"/>
      <c r="D6223" s="89"/>
      <c r="E6223" s="89"/>
    </row>
    <row r="6224" spans="1:5" x14ac:dyDescent="0.25">
      <c r="A6224" s="10"/>
      <c r="B6224" s="10"/>
      <c r="C6224" s="87"/>
      <c r="D6224" s="89"/>
      <c r="E6224" s="89"/>
    </row>
    <row r="6225" spans="1:5" x14ac:dyDescent="0.25">
      <c r="A6225" s="10"/>
      <c r="B6225" s="10"/>
      <c r="C6225" s="87"/>
      <c r="D6225" s="89"/>
      <c r="E6225" s="89"/>
    </row>
    <row r="6226" spans="1:5" x14ac:dyDescent="0.25">
      <c r="A6226" s="10"/>
      <c r="B6226" s="10"/>
      <c r="C6226" s="87"/>
      <c r="D6226" s="89"/>
      <c r="E6226" s="89"/>
    </row>
    <row r="6227" spans="1:5" x14ac:dyDescent="0.25">
      <c r="A6227" s="10"/>
      <c r="B6227" s="10"/>
      <c r="C6227" s="87"/>
      <c r="D6227" s="89"/>
      <c r="E6227" s="89"/>
    </row>
    <row r="6228" spans="1:5" x14ac:dyDescent="0.25">
      <c r="A6228" s="10"/>
      <c r="B6228" s="10"/>
      <c r="C6228" s="87"/>
      <c r="D6228" s="89"/>
      <c r="E6228" s="89"/>
    </row>
    <row r="6229" spans="1:5" x14ac:dyDescent="0.25">
      <c r="A6229" s="10"/>
      <c r="B6229" s="10"/>
      <c r="C6229" s="87"/>
      <c r="D6229" s="89"/>
      <c r="E6229" s="89"/>
    </row>
    <row r="6230" spans="1:5" x14ac:dyDescent="0.25">
      <c r="A6230" s="10"/>
      <c r="B6230" s="10"/>
      <c r="C6230" s="87"/>
      <c r="D6230" s="89"/>
      <c r="E6230" s="89"/>
    </row>
    <row r="6231" spans="1:5" x14ac:dyDescent="0.25">
      <c r="A6231" s="10"/>
      <c r="B6231" s="10"/>
      <c r="C6231" s="87"/>
      <c r="D6231" s="89"/>
      <c r="E6231" s="89"/>
    </row>
    <row r="6232" spans="1:5" x14ac:dyDescent="0.25">
      <c r="A6232" s="10"/>
      <c r="B6232" s="10"/>
      <c r="C6232" s="87"/>
      <c r="D6232" s="89"/>
      <c r="E6232" s="89"/>
    </row>
    <row r="6233" spans="1:5" x14ac:dyDescent="0.25">
      <c r="A6233" s="10"/>
      <c r="B6233" s="10"/>
      <c r="C6233" s="87"/>
      <c r="D6233" s="89"/>
      <c r="E6233" s="89"/>
    </row>
    <row r="6234" spans="1:5" x14ac:dyDescent="0.25">
      <c r="A6234" s="10"/>
      <c r="B6234" s="10"/>
      <c r="C6234" s="87"/>
      <c r="D6234" s="89"/>
      <c r="E6234" s="89"/>
    </row>
    <row r="6235" spans="1:5" x14ac:dyDescent="0.25">
      <c r="A6235" s="10"/>
      <c r="B6235" s="10"/>
      <c r="C6235" s="87"/>
      <c r="D6235" s="89"/>
      <c r="E6235" s="89"/>
    </row>
    <row r="6236" spans="1:5" x14ac:dyDescent="0.25">
      <c r="A6236" s="10"/>
      <c r="B6236" s="10"/>
      <c r="C6236" s="87"/>
      <c r="D6236" s="89"/>
      <c r="E6236" s="89"/>
    </row>
    <row r="6237" spans="1:5" x14ac:dyDescent="0.25">
      <c r="A6237" s="10"/>
      <c r="B6237" s="10"/>
      <c r="C6237" s="87"/>
      <c r="D6237" s="89"/>
      <c r="E6237" s="89"/>
    </row>
    <row r="6238" spans="1:5" x14ac:dyDescent="0.25">
      <c r="A6238" s="10"/>
      <c r="B6238" s="10"/>
      <c r="C6238" s="87"/>
      <c r="D6238" s="89"/>
      <c r="E6238" s="89"/>
    </row>
    <row r="6239" spans="1:5" x14ac:dyDescent="0.25">
      <c r="A6239" s="10"/>
      <c r="B6239" s="10"/>
      <c r="C6239" s="87"/>
      <c r="D6239" s="89"/>
      <c r="E6239" s="89"/>
    </row>
    <row r="6240" spans="1:5" x14ac:dyDescent="0.25">
      <c r="A6240" s="10"/>
      <c r="B6240" s="10"/>
      <c r="C6240" s="87"/>
      <c r="D6240" s="89"/>
      <c r="E6240" s="89"/>
    </row>
    <row r="6241" spans="1:5" x14ac:dyDescent="0.25">
      <c r="A6241" s="10"/>
      <c r="B6241" s="10"/>
      <c r="C6241" s="87"/>
      <c r="D6241" s="89"/>
      <c r="E6241" s="89"/>
    </row>
    <row r="6242" spans="1:5" x14ac:dyDescent="0.25">
      <c r="A6242" s="10"/>
      <c r="B6242" s="10"/>
      <c r="C6242" s="87"/>
      <c r="D6242" s="89"/>
      <c r="E6242" s="89"/>
    </row>
    <row r="6243" spans="1:5" x14ac:dyDescent="0.25">
      <c r="A6243" s="10"/>
      <c r="B6243" s="10"/>
      <c r="C6243" s="87"/>
      <c r="D6243" s="89"/>
      <c r="E6243" s="89"/>
    </row>
    <row r="6244" spans="1:5" x14ac:dyDescent="0.25">
      <c r="A6244" s="10"/>
      <c r="B6244" s="10"/>
      <c r="C6244" s="87"/>
      <c r="D6244" s="89"/>
      <c r="E6244" s="89"/>
    </row>
    <row r="6245" spans="1:5" x14ac:dyDescent="0.25">
      <c r="A6245" s="10"/>
      <c r="B6245" s="10"/>
      <c r="C6245" s="87"/>
      <c r="D6245" s="89"/>
      <c r="E6245" s="89"/>
    </row>
    <row r="6246" spans="1:5" x14ac:dyDescent="0.25">
      <c r="A6246" s="10"/>
      <c r="B6246" s="10"/>
      <c r="C6246" s="87"/>
      <c r="D6246" s="89"/>
      <c r="E6246" s="89"/>
    </row>
    <row r="6247" spans="1:5" x14ac:dyDescent="0.25">
      <c r="A6247" s="10"/>
      <c r="B6247" s="10"/>
      <c r="C6247" s="87"/>
      <c r="D6247" s="89"/>
      <c r="E6247" s="89"/>
    </row>
    <row r="6248" spans="1:5" x14ac:dyDescent="0.25">
      <c r="A6248" s="10"/>
      <c r="B6248" s="10"/>
      <c r="C6248" s="87"/>
      <c r="D6248" s="89"/>
      <c r="E6248" s="89"/>
    </row>
    <row r="6249" spans="1:5" x14ac:dyDescent="0.25">
      <c r="A6249" s="10"/>
      <c r="B6249" s="10"/>
      <c r="C6249" s="87"/>
      <c r="D6249" s="89"/>
      <c r="E6249" s="89"/>
    </row>
    <row r="6250" spans="1:5" x14ac:dyDescent="0.25">
      <c r="A6250" s="10"/>
      <c r="B6250" s="10"/>
      <c r="C6250" s="87"/>
      <c r="D6250" s="89"/>
      <c r="E6250" s="89"/>
    </row>
    <row r="6251" spans="1:5" x14ac:dyDescent="0.25">
      <c r="A6251" s="10"/>
      <c r="B6251" s="10"/>
      <c r="C6251" s="87"/>
      <c r="D6251" s="89"/>
      <c r="E6251" s="89"/>
    </row>
    <row r="6252" spans="1:5" x14ac:dyDescent="0.25">
      <c r="A6252" s="10"/>
      <c r="B6252" s="10"/>
      <c r="C6252" s="87"/>
      <c r="D6252" s="89"/>
      <c r="E6252" s="89"/>
    </row>
    <row r="6253" spans="1:5" x14ac:dyDescent="0.25">
      <c r="A6253" s="10"/>
      <c r="B6253" s="10"/>
      <c r="C6253" s="87"/>
      <c r="D6253" s="89"/>
      <c r="E6253" s="89"/>
    </row>
    <row r="6254" spans="1:5" x14ac:dyDescent="0.25">
      <c r="A6254" s="10"/>
      <c r="B6254" s="10"/>
      <c r="C6254" s="87"/>
      <c r="D6254" s="89"/>
      <c r="E6254" s="89"/>
    </row>
    <row r="6255" spans="1:5" x14ac:dyDescent="0.25">
      <c r="A6255" s="10"/>
      <c r="B6255" s="10"/>
      <c r="C6255" s="87"/>
      <c r="D6255" s="89"/>
      <c r="E6255" s="89"/>
    </row>
    <row r="6256" spans="1:5" x14ac:dyDescent="0.25">
      <c r="A6256" s="10"/>
      <c r="B6256" s="10"/>
      <c r="C6256" s="87"/>
      <c r="D6256" s="89"/>
      <c r="E6256" s="89"/>
    </row>
    <row r="6257" spans="1:5" x14ac:dyDescent="0.25">
      <c r="A6257" s="10"/>
      <c r="B6257" s="10"/>
      <c r="C6257" s="87"/>
      <c r="D6257" s="89"/>
      <c r="E6257" s="89"/>
    </row>
    <row r="6258" spans="1:5" x14ac:dyDescent="0.25">
      <c r="A6258" s="10"/>
      <c r="B6258" s="10"/>
      <c r="C6258" s="87"/>
      <c r="D6258" s="89"/>
      <c r="E6258" s="89"/>
    </row>
    <row r="6259" spans="1:5" x14ac:dyDescent="0.25">
      <c r="A6259" s="10"/>
      <c r="B6259" s="10"/>
      <c r="C6259" s="87"/>
      <c r="D6259" s="89"/>
      <c r="E6259" s="89"/>
    </row>
    <row r="6260" spans="1:5" x14ac:dyDescent="0.25">
      <c r="A6260" s="10"/>
      <c r="B6260" s="10"/>
      <c r="C6260" s="87"/>
      <c r="D6260" s="89"/>
      <c r="E6260" s="89"/>
    </row>
    <row r="6261" spans="1:5" x14ac:dyDescent="0.25">
      <c r="A6261" s="10"/>
      <c r="B6261" s="10"/>
      <c r="C6261" s="87"/>
      <c r="D6261" s="89"/>
      <c r="E6261" s="89"/>
    </row>
    <row r="6262" spans="1:5" x14ac:dyDescent="0.25">
      <c r="A6262" s="10"/>
      <c r="B6262" s="10"/>
      <c r="C6262" s="87"/>
      <c r="D6262" s="89"/>
      <c r="E6262" s="89"/>
    </row>
    <row r="6263" spans="1:5" x14ac:dyDescent="0.25">
      <c r="A6263" s="10"/>
      <c r="B6263" s="10"/>
      <c r="C6263" s="87"/>
      <c r="D6263" s="89"/>
      <c r="E6263" s="89"/>
    </row>
    <row r="6264" spans="1:5" x14ac:dyDescent="0.25">
      <c r="A6264" s="10"/>
      <c r="B6264" s="10"/>
      <c r="C6264" s="87"/>
      <c r="D6264" s="89"/>
      <c r="E6264" s="89"/>
    </row>
    <row r="6265" spans="1:5" x14ac:dyDescent="0.25">
      <c r="A6265" s="10"/>
      <c r="B6265" s="10"/>
      <c r="C6265" s="87"/>
      <c r="D6265" s="89"/>
      <c r="E6265" s="89"/>
    </row>
    <row r="6266" spans="1:5" x14ac:dyDescent="0.25">
      <c r="A6266" s="10"/>
      <c r="B6266" s="10"/>
      <c r="C6266" s="87"/>
      <c r="D6266" s="89"/>
      <c r="E6266" s="89"/>
    </row>
    <row r="6267" spans="1:5" x14ac:dyDescent="0.25">
      <c r="A6267" s="10"/>
      <c r="B6267" s="10"/>
      <c r="C6267" s="87"/>
      <c r="D6267" s="89"/>
      <c r="E6267" s="89"/>
    </row>
    <row r="6268" spans="1:5" x14ac:dyDescent="0.25">
      <c r="A6268" s="10"/>
      <c r="B6268" s="10"/>
      <c r="C6268" s="87"/>
      <c r="D6268" s="89"/>
      <c r="E6268" s="89"/>
    </row>
    <row r="6269" spans="1:5" x14ac:dyDescent="0.25">
      <c r="A6269" s="10"/>
      <c r="B6269" s="10"/>
      <c r="C6269" s="87"/>
      <c r="D6269" s="89"/>
      <c r="E6269" s="89"/>
    </row>
    <row r="6270" spans="1:5" x14ac:dyDescent="0.25">
      <c r="A6270" s="10"/>
      <c r="B6270" s="10"/>
      <c r="C6270" s="87"/>
      <c r="D6270" s="89"/>
      <c r="E6270" s="89"/>
    </row>
    <row r="6271" spans="1:5" x14ac:dyDescent="0.25">
      <c r="A6271" s="10"/>
      <c r="B6271" s="10"/>
      <c r="C6271" s="87"/>
      <c r="D6271" s="89"/>
      <c r="E6271" s="89"/>
    </row>
    <row r="6272" spans="1:5" x14ac:dyDescent="0.25">
      <c r="A6272" s="10"/>
      <c r="B6272" s="10"/>
      <c r="C6272" s="87"/>
      <c r="D6272" s="89"/>
      <c r="E6272" s="89"/>
    </row>
    <row r="6273" spans="1:5" x14ac:dyDescent="0.25">
      <c r="A6273" s="10"/>
      <c r="B6273" s="10"/>
      <c r="C6273" s="87"/>
      <c r="D6273" s="89"/>
      <c r="E6273" s="89"/>
    </row>
    <row r="6274" spans="1:5" x14ac:dyDescent="0.25">
      <c r="A6274" s="10"/>
      <c r="B6274" s="10"/>
      <c r="C6274" s="87"/>
      <c r="D6274" s="89"/>
      <c r="E6274" s="89"/>
    </row>
    <row r="6275" spans="1:5" x14ac:dyDescent="0.25">
      <c r="A6275" s="10"/>
      <c r="B6275" s="10"/>
      <c r="C6275" s="87"/>
      <c r="D6275" s="89"/>
      <c r="E6275" s="89"/>
    </row>
    <row r="6276" spans="1:5" x14ac:dyDescent="0.25">
      <c r="A6276" s="10"/>
      <c r="B6276" s="10"/>
      <c r="C6276" s="87"/>
      <c r="D6276" s="89"/>
      <c r="E6276" s="89"/>
    </row>
    <row r="6277" spans="1:5" x14ac:dyDescent="0.25">
      <c r="A6277" s="10"/>
      <c r="B6277" s="10"/>
      <c r="C6277" s="87"/>
      <c r="D6277" s="89"/>
      <c r="E6277" s="89"/>
    </row>
    <row r="6278" spans="1:5" x14ac:dyDescent="0.25">
      <c r="A6278" s="10"/>
      <c r="B6278" s="10"/>
      <c r="C6278" s="87"/>
      <c r="D6278" s="89"/>
      <c r="E6278" s="89"/>
    </row>
    <row r="6279" spans="1:5" x14ac:dyDescent="0.25">
      <c r="A6279" s="10"/>
      <c r="B6279" s="10"/>
      <c r="C6279" s="87"/>
      <c r="D6279" s="89"/>
      <c r="E6279" s="89"/>
    </row>
    <row r="6280" spans="1:5" x14ac:dyDescent="0.25">
      <c r="A6280" s="10"/>
      <c r="B6280" s="10"/>
      <c r="C6280" s="87"/>
      <c r="D6280" s="89"/>
      <c r="E6280" s="89"/>
    </row>
    <row r="6281" spans="1:5" x14ac:dyDescent="0.25">
      <c r="A6281" s="10"/>
      <c r="B6281" s="10"/>
      <c r="C6281" s="87"/>
      <c r="D6281" s="89"/>
      <c r="E6281" s="89"/>
    </row>
    <row r="6282" spans="1:5" x14ac:dyDescent="0.25">
      <c r="A6282" s="10"/>
      <c r="B6282" s="10"/>
      <c r="C6282" s="87"/>
      <c r="D6282" s="89"/>
      <c r="E6282" s="89"/>
    </row>
    <row r="6283" spans="1:5" x14ac:dyDescent="0.25">
      <c r="A6283" s="10"/>
      <c r="B6283" s="10"/>
      <c r="C6283" s="87"/>
      <c r="D6283" s="89"/>
      <c r="E6283" s="89"/>
    </row>
    <row r="6284" spans="1:5" x14ac:dyDescent="0.25">
      <c r="A6284" s="10"/>
      <c r="B6284" s="10"/>
      <c r="C6284" s="87"/>
      <c r="D6284" s="89"/>
      <c r="E6284" s="89"/>
    </row>
    <row r="6285" spans="1:5" x14ac:dyDescent="0.25">
      <c r="A6285" s="10"/>
      <c r="B6285" s="10"/>
      <c r="C6285" s="87"/>
      <c r="D6285" s="89"/>
      <c r="E6285" s="89"/>
    </row>
    <row r="6286" spans="1:5" x14ac:dyDescent="0.25">
      <c r="A6286" s="10"/>
      <c r="B6286" s="10"/>
      <c r="C6286" s="87"/>
      <c r="D6286" s="89"/>
      <c r="E6286" s="89"/>
    </row>
    <row r="6287" spans="1:5" x14ac:dyDescent="0.25">
      <c r="A6287" s="10"/>
      <c r="B6287" s="10"/>
      <c r="C6287" s="87"/>
      <c r="D6287" s="89"/>
      <c r="E6287" s="89"/>
    </row>
    <row r="6288" spans="1:5" x14ac:dyDescent="0.25">
      <c r="A6288" s="10"/>
      <c r="B6288" s="10"/>
      <c r="C6288" s="87"/>
      <c r="D6288" s="89"/>
      <c r="E6288" s="89"/>
    </row>
    <row r="6289" spans="1:5" x14ac:dyDescent="0.25">
      <c r="A6289" s="10"/>
      <c r="B6289" s="10"/>
      <c r="C6289" s="87"/>
      <c r="D6289" s="89"/>
      <c r="E6289" s="89"/>
    </row>
    <row r="6290" spans="1:5" x14ac:dyDescent="0.25">
      <c r="A6290" s="10"/>
      <c r="B6290" s="10"/>
      <c r="C6290" s="87"/>
      <c r="D6290" s="89"/>
      <c r="E6290" s="89"/>
    </row>
    <row r="6291" spans="1:5" x14ac:dyDescent="0.25">
      <c r="A6291" s="10"/>
      <c r="B6291" s="10"/>
      <c r="C6291" s="87"/>
      <c r="D6291" s="89"/>
      <c r="E6291" s="89"/>
    </row>
    <row r="6292" spans="1:5" x14ac:dyDescent="0.25">
      <c r="A6292" s="10"/>
      <c r="B6292" s="10"/>
      <c r="C6292" s="87"/>
      <c r="D6292" s="89"/>
      <c r="E6292" s="89"/>
    </row>
    <row r="6293" spans="1:5" x14ac:dyDescent="0.25">
      <c r="A6293" s="10"/>
      <c r="B6293" s="10"/>
      <c r="C6293" s="87"/>
      <c r="D6293" s="89"/>
      <c r="E6293" s="89"/>
    </row>
    <row r="6294" spans="1:5" x14ac:dyDescent="0.25">
      <c r="A6294" s="10"/>
      <c r="B6294" s="10"/>
      <c r="C6294" s="87"/>
      <c r="D6294" s="89"/>
      <c r="E6294" s="89"/>
    </row>
    <row r="6295" spans="1:5" x14ac:dyDescent="0.25">
      <c r="A6295" s="10"/>
      <c r="B6295" s="10"/>
      <c r="C6295" s="87"/>
      <c r="D6295" s="89"/>
      <c r="E6295" s="89"/>
    </row>
    <row r="6296" spans="1:5" x14ac:dyDescent="0.25">
      <c r="A6296" s="10"/>
      <c r="B6296" s="10"/>
      <c r="C6296" s="87"/>
      <c r="D6296" s="89"/>
      <c r="E6296" s="89"/>
    </row>
    <row r="6297" spans="1:5" x14ac:dyDescent="0.25">
      <c r="A6297" s="10"/>
      <c r="B6297" s="10"/>
      <c r="C6297" s="87"/>
      <c r="D6297" s="89"/>
      <c r="E6297" s="89"/>
    </row>
    <row r="6298" spans="1:5" x14ac:dyDescent="0.25">
      <c r="A6298" s="10"/>
      <c r="B6298" s="10"/>
      <c r="C6298" s="87"/>
      <c r="D6298" s="89"/>
      <c r="E6298" s="89"/>
    </row>
    <row r="6299" spans="1:5" x14ac:dyDescent="0.25">
      <c r="A6299" s="10"/>
      <c r="B6299" s="10"/>
      <c r="C6299" s="87"/>
      <c r="D6299" s="89"/>
      <c r="E6299" s="89"/>
    </row>
    <row r="6300" spans="1:5" x14ac:dyDescent="0.25">
      <c r="A6300" s="10"/>
      <c r="B6300" s="10"/>
      <c r="C6300" s="87"/>
      <c r="D6300" s="89"/>
      <c r="E6300" s="89"/>
    </row>
    <row r="6301" spans="1:5" x14ac:dyDescent="0.25">
      <c r="A6301" s="10"/>
      <c r="B6301" s="10"/>
      <c r="C6301" s="87"/>
      <c r="D6301" s="89"/>
      <c r="E6301" s="89"/>
    </row>
    <row r="6302" spans="1:5" x14ac:dyDescent="0.25">
      <c r="A6302" s="10"/>
      <c r="B6302" s="10"/>
      <c r="C6302" s="87"/>
      <c r="D6302" s="89"/>
      <c r="E6302" s="89"/>
    </row>
    <row r="6303" spans="1:5" x14ac:dyDescent="0.25">
      <c r="A6303" s="10"/>
      <c r="B6303" s="10"/>
      <c r="C6303" s="87"/>
      <c r="D6303" s="89"/>
      <c r="E6303" s="89"/>
    </row>
    <row r="6304" spans="1:5" x14ac:dyDescent="0.25">
      <c r="A6304" s="10"/>
      <c r="B6304" s="10"/>
      <c r="C6304" s="87"/>
      <c r="D6304" s="89"/>
      <c r="E6304" s="89"/>
    </row>
    <row r="6305" spans="1:5" x14ac:dyDescent="0.25">
      <c r="A6305" s="10"/>
      <c r="B6305" s="10"/>
      <c r="C6305" s="87"/>
      <c r="D6305" s="89"/>
      <c r="E6305" s="89"/>
    </row>
    <row r="6306" spans="1:5" x14ac:dyDescent="0.25">
      <c r="A6306" s="10"/>
      <c r="B6306" s="10"/>
      <c r="C6306" s="87"/>
      <c r="D6306" s="89"/>
      <c r="E6306" s="89"/>
    </row>
    <row r="6307" spans="1:5" x14ac:dyDescent="0.25">
      <c r="A6307" s="10"/>
      <c r="B6307" s="10"/>
      <c r="C6307" s="87"/>
      <c r="D6307" s="89"/>
      <c r="E6307" s="89"/>
    </row>
    <row r="6308" spans="1:5" x14ac:dyDescent="0.25">
      <c r="A6308" s="10"/>
      <c r="B6308" s="10"/>
      <c r="C6308" s="87"/>
      <c r="D6308" s="89"/>
      <c r="E6308" s="89"/>
    </row>
    <row r="6309" spans="1:5" x14ac:dyDescent="0.25">
      <c r="A6309" s="10"/>
      <c r="B6309" s="10"/>
      <c r="C6309" s="87"/>
      <c r="D6309" s="89"/>
      <c r="E6309" s="89"/>
    </row>
    <row r="6310" spans="1:5" x14ac:dyDescent="0.25">
      <c r="A6310" s="10"/>
      <c r="B6310" s="10"/>
      <c r="C6310" s="87"/>
      <c r="D6310" s="89"/>
      <c r="E6310" s="89"/>
    </row>
    <row r="6311" spans="1:5" x14ac:dyDescent="0.25">
      <c r="A6311" s="10"/>
      <c r="B6311" s="10"/>
      <c r="C6311" s="87"/>
      <c r="D6311" s="89"/>
      <c r="E6311" s="89"/>
    </row>
    <row r="6312" spans="1:5" x14ac:dyDescent="0.25">
      <c r="A6312" s="10"/>
      <c r="B6312" s="10"/>
      <c r="C6312" s="87"/>
      <c r="D6312" s="89"/>
      <c r="E6312" s="89"/>
    </row>
    <row r="6313" spans="1:5" x14ac:dyDescent="0.25">
      <c r="A6313" s="10"/>
      <c r="B6313" s="10"/>
      <c r="C6313" s="87"/>
      <c r="D6313" s="89"/>
      <c r="E6313" s="89"/>
    </row>
    <row r="6314" spans="1:5" x14ac:dyDescent="0.25">
      <c r="A6314" s="10"/>
      <c r="B6314" s="10"/>
      <c r="C6314" s="87"/>
      <c r="D6314" s="89"/>
      <c r="E6314" s="89"/>
    </row>
    <row r="6315" spans="1:5" x14ac:dyDescent="0.25">
      <c r="A6315" s="10"/>
      <c r="B6315" s="10"/>
      <c r="C6315" s="87"/>
      <c r="D6315" s="89"/>
      <c r="E6315" s="89"/>
    </row>
    <row r="6316" spans="1:5" x14ac:dyDescent="0.25">
      <c r="A6316" s="10"/>
      <c r="B6316" s="10"/>
      <c r="C6316" s="87"/>
      <c r="D6316" s="89"/>
      <c r="E6316" s="89"/>
    </row>
    <row r="6317" spans="1:5" x14ac:dyDescent="0.25">
      <c r="A6317" s="10"/>
      <c r="B6317" s="10"/>
      <c r="C6317" s="87"/>
      <c r="D6317" s="89"/>
      <c r="E6317" s="89"/>
    </row>
    <row r="6318" spans="1:5" x14ac:dyDescent="0.25">
      <c r="A6318" s="10"/>
      <c r="B6318" s="10"/>
      <c r="C6318" s="87"/>
      <c r="D6318" s="89"/>
      <c r="E6318" s="89"/>
    </row>
    <row r="6319" spans="1:5" x14ac:dyDescent="0.25">
      <c r="A6319" s="10"/>
      <c r="B6319" s="10"/>
      <c r="C6319" s="87"/>
      <c r="D6319" s="89"/>
      <c r="E6319" s="89"/>
    </row>
    <row r="6320" spans="1:5" x14ac:dyDescent="0.25">
      <c r="A6320" s="10"/>
      <c r="B6320" s="10"/>
      <c r="C6320" s="87"/>
      <c r="D6320" s="89"/>
      <c r="E6320" s="89"/>
    </row>
    <row r="6321" spans="1:5" x14ac:dyDescent="0.25">
      <c r="A6321" s="10"/>
      <c r="B6321" s="10"/>
      <c r="C6321" s="87"/>
      <c r="D6321" s="89"/>
      <c r="E6321" s="89"/>
    </row>
    <row r="6322" spans="1:5" x14ac:dyDescent="0.25">
      <c r="A6322" s="10"/>
      <c r="B6322" s="10"/>
      <c r="C6322" s="87"/>
      <c r="D6322" s="89"/>
      <c r="E6322" s="89"/>
    </row>
    <row r="6323" spans="1:5" x14ac:dyDescent="0.25">
      <c r="A6323" s="10"/>
      <c r="B6323" s="10"/>
      <c r="C6323" s="87"/>
      <c r="D6323" s="89"/>
      <c r="E6323" s="89"/>
    </row>
    <row r="6324" spans="1:5" x14ac:dyDescent="0.25">
      <c r="A6324" s="10"/>
      <c r="B6324" s="10"/>
      <c r="C6324" s="87"/>
      <c r="D6324" s="89"/>
      <c r="E6324" s="89"/>
    </row>
    <row r="6325" spans="1:5" x14ac:dyDescent="0.25">
      <c r="A6325" s="10"/>
      <c r="B6325" s="10"/>
      <c r="C6325" s="87"/>
      <c r="D6325" s="89"/>
      <c r="E6325" s="89"/>
    </row>
    <row r="6326" spans="1:5" x14ac:dyDescent="0.25">
      <c r="A6326" s="10"/>
      <c r="B6326" s="10"/>
      <c r="C6326" s="87"/>
      <c r="D6326" s="89"/>
      <c r="E6326" s="89"/>
    </row>
    <row r="6327" spans="1:5" x14ac:dyDescent="0.25">
      <c r="A6327" s="10"/>
      <c r="B6327" s="10"/>
      <c r="C6327" s="87"/>
      <c r="D6327" s="89"/>
      <c r="E6327" s="89"/>
    </row>
    <row r="6328" spans="1:5" x14ac:dyDescent="0.25">
      <c r="A6328" s="10"/>
      <c r="B6328" s="10"/>
      <c r="C6328" s="87"/>
      <c r="D6328" s="89"/>
      <c r="E6328" s="89"/>
    </row>
    <row r="6329" spans="1:5" x14ac:dyDescent="0.25">
      <c r="A6329" s="10"/>
      <c r="B6329" s="10"/>
      <c r="C6329" s="87"/>
      <c r="D6329" s="89"/>
      <c r="E6329" s="89"/>
    </row>
    <row r="6330" spans="1:5" x14ac:dyDescent="0.25">
      <c r="A6330" s="10"/>
      <c r="B6330" s="10"/>
      <c r="C6330" s="87"/>
      <c r="D6330" s="89"/>
      <c r="E6330" s="89"/>
    </row>
    <row r="6331" spans="1:5" x14ac:dyDescent="0.25">
      <c r="A6331" s="10"/>
      <c r="B6331" s="10"/>
      <c r="C6331" s="87"/>
      <c r="D6331" s="89"/>
      <c r="E6331" s="89"/>
    </row>
    <row r="6332" spans="1:5" x14ac:dyDescent="0.25">
      <c r="A6332" s="10"/>
      <c r="B6332" s="10"/>
      <c r="C6332" s="87"/>
      <c r="D6332" s="89"/>
      <c r="E6332" s="89"/>
    </row>
    <row r="6333" spans="1:5" x14ac:dyDescent="0.25">
      <c r="A6333" s="10"/>
      <c r="B6333" s="10"/>
      <c r="C6333" s="87"/>
      <c r="D6333" s="89"/>
      <c r="E6333" s="89"/>
    </row>
    <row r="6334" spans="1:5" x14ac:dyDescent="0.25">
      <c r="A6334" s="10"/>
      <c r="B6334" s="10"/>
      <c r="C6334" s="87"/>
      <c r="D6334" s="89"/>
      <c r="E6334" s="89"/>
    </row>
    <row r="6335" spans="1:5" x14ac:dyDescent="0.25">
      <c r="A6335" s="10"/>
      <c r="B6335" s="10"/>
      <c r="C6335" s="87"/>
      <c r="D6335" s="89"/>
      <c r="E6335" s="89"/>
    </row>
    <row r="6336" spans="1:5" x14ac:dyDescent="0.25">
      <c r="A6336" s="10"/>
      <c r="B6336" s="10"/>
      <c r="C6336" s="87"/>
      <c r="D6336" s="89"/>
      <c r="E6336" s="89"/>
    </row>
    <row r="6337" spans="1:5" x14ac:dyDescent="0.25">
      <c r="A6337" s="10"/>
      <c r="B6337" s="10"/>
      <c r="C6337" s="87"/>
      <c r="D6337" s="89"/>
      <c r="E6337" s="89"/>
    </row>
    <row r="6338" spans="1:5" x14ac:dyDescent="0.25">
      <c r="A6338" s="10"/>
      <c r="B6338" s="10"/>
      <c r="C6338" s="87"/>
      <c r="D6338" s="89"/>
      <c r="E6338" s="89"/>
    </row>
    <row r="6339" spans="1:5" x14ac:dyDescent="0.25">
      <c r="A6339" s="10"/>
      <c r="B6339" s="10"/>
      <c r="C6339" s="87"/>
      <c r="D6339" s="89"/>
      <c r="E6339" s="89"/>
    </row>
    <row r="6340" spans="1:5" x14ac:dyDescent="0.25">
      <c r="A6340" s="10"/>
      <c r="B6340" s="10"/>
      <c r="C6340" s="87"/>
      <c r="D6340" s="89"/>
      <c r="E6340" s="89"/>
    </row>
    <row r="6341" spans="1:5" x14ac:dyDescent="0.25">
      <c r="A6341" s="10"/>
      <c r="B6341" s="10"/>
      <c r="C6341" s="87"/>
      <c r="D6341" s="89"/>
      <c r="E6341" s="89"/>
    </row>
    <row r="6342" spans="1:5" x14ac:dyDescent="0.25">
      <c r="A6342" s="10"/>
      <c r="B6342" s="10"/>
      <c r="C6342" s="87"/>
      <c r="D6342" s="89"/>
      <c r="E6342" s="89"/>
    </row>
    <row r="6343" spans="1:5" x14ac:dyDescent="0.25">
      <c r="A6343" s="10"/>
      <c r="B6343" s="10"/>
      <c r="C6343" s="87"/>
      <c r="D6343" s="89"/>
      <c r="E6343" s="89"/>
    </row>
    <row r="6344" spans="1:5" x14ac:dyDescent="0.25">
      <c r="A6344" s="10"/>
      <c r="B6344" s="10"/>
      <c r="C6344" s="87"/>
      <c r="D6344" s="89"/>
      <c r="E6344" s="89"/>
    </row>
    <row r="6345" spans="1:5" x14ac:dyDescent="0.25">
      <c r="A6345" s="10"/>
      <c r="B6345" s="10"/>
      <c r="C6345" s="87"/>
      <c r="D6345" s="89"/>
      <c r="E6345" s="89"/>
    </row>
    <row r="6346" spans="1:5" x14ac:dyDescent="0.25">
      <c r="A6346" s="10"/>
      <c r="B6346" s="10"/>
      <c r="C6346" s="87"/>
      <c r="D6346" s="89"/>
      <c r="E6346" s="89"/>
    </row>
    <row r="6347" spans="1:5" x14ac:dyDescent="0.25">
      <c r="A6347" s="10"/>
      <c r="B6347" s="10"/>
      <c r="C6347" s="87"/>
      <c r="D6347" s="89"/>
      <c r="E6347" s="89"/>
    </row>
    <row r="6348" spans="1:5" x14ac:dyDescent="0.25">
      <c r="A6348" s="10"/>
      <c r="B6348" s="10"/>
      <c r="C6348" s="87"/>
      <c r="D6348" s="89"/>
      <c r="E6348" s="89"/>
    </row>
    <row r="6349" spans="1:5" x14ac:dyDescent="0.25">
      <c r="A6349" s="10"/>
      <c r="B6349" s="10"/>
      <c r="C6349" s="87"/>
      <c r="D6349" s="89"/>
      <c r="E6349" s="89"/>
    </row>
    <row r="6350" spans="1:5" x14ac:dyDescent="0.25">
      <c r="A6350" s="10"/>
      <c r="B6350" s="10"/>
      <c r="C6350" s="87"/>
      <c r="D6350" s="89"/>
      <c r="E6350" s="89"/>
    </row>
    <row r="6351" spans="1:5" x14ac:dyDescent="0.25">
      <c r="A6351" s="10"/>
      <c r="B6351" s="10"/>
      <c r="C6351" s="87"/>
      <c r="D6351" s="89"/>
      <c r="E6351" s="89"/>
    </row>
    <row r="6352" spans="1:5" x14ac:dyDescent="0.25">
      <c r="A6352" s="10"/>
      <c r="B6352" s="10"/>
      <c r="C6352" s="87"/>
      <c r="D6352" s="89"/>
      <c r="E6352" s="89"/>
    </row>
    <row r="6353" spans="1:5" x14ac:dyDescent="0.25">
      <c r="A6353" s="10"/>
      <c r="B6353" s="10"/>
      <c r="C6353" s="87"/>
      <c r="D6353" s="89"/>
      <c r="E6353" s="89"/>
    </row>
    <row r="6354" spans="1:5" x14ac:dyDescent="0.25">
      <c r="A6354" s="10"/>
      <c r="B6354" s="10"/>
      <c r="C6354" s="87"/>
      <c r="D6354" s="89"/>
      <c r="E6354" s="89"/>
    </row>
    <row r="6355" spans="1:5" x14ac:dyDescent="0.25">
      <c r="A6355" s="10"/>
      <c r="B6355" s="10"/>
      <c r="C6355" s="87"/>
      <c r="D6355" s="89"/>
      <c r="E6355" s="89"/>
    </row>
    <row r="6356" spans="1:5" x14ac:dyDescent="0.25">
      <c r="A6356" s="10"/>
      <c r="B6356" s="10"/>
      <c r="C6356" s="87"/>
      <c r="D6356" s="89"/>
      <c r="E6356" s="89"/>
    </row>
    <row r="6357" spans="1:5" x14ac:dyDescent="0.25">
      <c r="A6357" s="10"/>
      <c r="B6357" s="10"/>
      <c r="C6357" s="87"/>
      <c r="D6357" s="89"/>
      <c r="E6357" s="89"/>
    </row>
    <row r="6358" spans="1:5" x14ac:dyDescent="0.25">
      <c r="A6358" s="10"/>
      <c r="B6358" s="10"/>
      <c r="C6358" s="87"/>
      <c r="D6358" s="89"/>
      <c r="E6358" s="89"/>
    </row>
    <row r="6359" spans="1:5" x14ac:dyDescent="0.25">
      <c r="A6359" s="10"/>
      <c r="B6359" s="10"/>
      <c r="C6359" s="87"/>
      <c r="D6359" s="89"/>
      <c r="E6359" s="89"/>
    </row>
    <row r="6360" spans="1:5" x14ac:dyDescent="0.25">
      <c r="A6360" s="10"/>
      <c r="B6360" s="10"/>
      <c r="C6360" s="87"/>
      <c r="D6360" s="89"/>
      <c r="E6360" s="89"/>
    </row>
    <row r="6361" spans="1:5" x14ac:dyDescent="0.25">
      <c r="A6361" s="10"/>
      <c r="B6361" s="10"/>
      <c r="C6361" s="87"/>
      <c r="D6361" s="89"/>
      <c r="E6361" s="89"/>
    </row>
    <row r="6362" spans="1:5" x14ac:dyDescent="0.25">
      <c r="A6362" s="10"/>
      <c r="B6362" s="10"/>
      <c r="C6362" s="87"/>
      <c r="D6362" s="89"/>
      <c r="E6362" s="89"/>
    </row>
    <row r="6363" spans="1:5" x14ac:dyDescent="0.25">
      <c r="A6363" s="10"/>
      <c r="B6363" s="10"/>
      <c r="C6363" s="87"/>
      <c r="D6363" s="89"/>
      <c r="E6363" s="89"/>
    </row>
    <row r="6364" spans="1:5" x14ac:dyDescent="0.25">
      <c r="A6364" s="10"/>
      <c r="B6364" s="10"/>
      <c r="C6364" s="87"/>
      <c r="D6364" s="89"/>
      <c r="E6364" s="89"/>
    </row>
    <row r="6365" spans="1:5" x14ac:dyDescent="0.25">
      <c r="A6365" s="10"/>
      <c r="B6365" s="10"/>
      <c r="C6365" s="87"/>
      <c r="D6365" s="89"/>
      <c r="E6365" s="89"/>
    </row>
    <row r="6366" spans="1:5" x14ac:dyDescent="0.25">
      <c r="A6366" s="10"/>
      <c r="B6366" s="10"/>
      <c r="C6366" s="87"/>
      <c r="D6366" s="89"/>
      <c r="E6366" s="89"/>
    </row>
    <row r="6367" spans="1:5" x14ac:dyDescent="0.25">
      <c r="A6367" s="10"/>
      <c r="B6367" s="10"/>
      <c r="C6367" s="87"/>
      <c r="D6367" s="89"/>
      <c r="E6367" s="89"/>
    </row>
    <row r="6368" spans="1:5" x14ac:dyDescent="0.25">
      <c r="A6368" s="10"/>
      <c r="B6368" s="10"/>
      <c r="C6368" s="87"/>
      <c r="D6368" s="89"/>
      <c r="E6368" s="89"/>
    </row>
    <row r="6369" spans="1:5" x14ac:dyDescent="0.25">
      <c r="A6369" s="10"/>
      <c r="B6369" s="10"/>
      <c r="C6369" s="87"/>
      <c r="D6369" s="89"/>
      <c r="E6369" s="89"/>
    </row>
    <row r="6370" spans="1:5" x14ac:dyDescent="0.25">
      <c r="A6370" s="10"/>
      <c r="B6370" s="10"/>
      <c r="C6370" s="87"/>
      <c r="D6370" s="89"/>
      <c r="E6370" s="89"/>
    </row>
    <row r="6371" spans="1:5" x14ac:dyDescent="0.25">
      <c r="A6371" s="10"/>
      <c r="B6371" s="10"/>
      <c r="C6371" s="87"/>
      <c r="D6371" s="89"/>
      <c r="E6371" s="89"/>
    </row>
    <row r="6372" spans="1:5" x14ac:dyDescent="0.25">
      <c r="A6372" s="10"/>
      <c r="B6372" s="10"/>
      <c r="C6372" s="87"/>
      <c r="D6372" s="89"/>
      <c r="E6372" s="89"/>
    </row>
    <row r="6373" spans="1:5" x14ac:dyDescent="0.25">
      <c r="A6373" s="10"/>
      <c r="B6373" s="10"/>
      <c r="C6373" s="87"/>
      <c r="D6373" s="89"/>
      <c r="E6373" s="89"/>
    </row>
    <row r="6374" spans="1:5" x14ac:dyDescent="0.25">
      <c r="A6374" s="10"/>
      <c r="B6374" s="10"/>
      <c r="C6374" s="87"/>
      <c r="D6374" s="89"/>
      <c r="E6374" s="89"/>
    </row>
    <row r="6375" spans="1:5" x14ac:dyDescent="0.25">
      <c r="A6375" s="10"/>
      <c r="B6375" s="10"/>
      <c r="C6375" s="87"/>
      <c r="D6375" s="89"/>
      <c r="E6375" s="89"/>
    </row>
    <row r="6376" spans="1:5" x14ac:dyDescent="0.25">
      <c r="A6376" s="10"/>
      <c r="B6376" s="10"/>
      <c r="C6376" s="87"/>
      <c r="D6376" s="89"/>
      <c r="E6376" s="89"/>
    </row>
    <row r="6377" spans="1:5" x14ac:dyDescent="0.25">
      <c r="A6377" s="10"/>
      <c r="B6377" s="10"/>
      <c r="C6377" s="87"/>
      <c r="D6377" s="89"/>
      <c r="E6377" s="89"/>
    </row>
    <row r="6378" spans="1:5" x14ac:dyDescent="0.25">
      <c r="A6378" s="10"/>
      <c r="B6378" s="10"/>
      <c r="C6378" s="87"/>
      <c r="D6378" s="89"/>
      <c r="E6378" s="89"/>
    </row>
    <row r="6379" spans="1:5" x14ac:dyDescent="0.25">
      <c r="A6379" s="10"/>
      <c r="B6379" s="10"/>
      <c r="C6379" s="87"/>
      <c r="D6379" s="89"/>
      <c r="E6379" s="89"/>
    </row>
    <row r="6380" spans="1:5" x14ac:dyDescent="0.25">
      <c r="A6380" s="10"/>
      <c r="B6380" s="10"/>
      <c r="C6380" s="87"/>
      <c r="D6380" s="89"/>
      <c r="E6380" s="89"/>
    </row>
    <row r="6381" spans="1:5" x14ac:dyDescent="0.25">
      <c r="A6381" s="10"/>
      <c r="B6381" s="10"/>
      <c r="C6381" s="87"/>
      <c r="D6381" s="89"/>
      <c r="E6381" s="89"/>
    </row>
    <row r="6382" spans="1:5" x14ac:dyDescent="0.25">
      <c r="A6382" s="10"/>
      <c r="B6382" s="10"/>
      <c r="C6382" s="87"/>
      <c r="D6382" s="89"/>
      <c r="E6382" s="89"/>
    </row>
    <row r="6383" spans="1:5" x14ac:dyDescent="0.25">
      <c r="A6383" s="10"/>
      <c r="B6383" s="10"/>
      <c r="C6383" s="87"/>
      <c r="D6383" s="89"/>
      <c r="E6383" s="89"/>
    </row>
    <row r="6384" spans="1:5" x14ac:dyDescent="0.25">
      <c r="A6384" s="10"/>
      <c r="B6384" s="10"/>
      <c r="C6384" s="87"/>
      <c r="D6384" s="89"/>
      <c r="E6384" s="89"/>
    </row>
    <row r="6385" spans="1:5" x14ac:dyDescent="0.25">
      <c r="A6385" s="10"/>
      <c r="B6385" s="10"/>
      <c r="C6385" s="87"/>
      <c r="D6385" s="89"/>
      <c r="E6385" s="89"/>
    </row>
    <row r="6386" spans="1:5" x14ac:dyDescent="0.25">
      <c r="A6386" s="10"/>
      <c r="B6386" s="10"/>
      <c r="C6386" s="87"/>
      <c r="D6386" s="89"/>
      <c r="E6386" s="89"/>
    </row>
    <row r="6387" spans="1:5" x14ac:dyDescent="0.25">
      <c r="A6387" s="10"/>
      <c r="B6387" s="10"/>
      <c r="C6387" s="87"/>
      <c r="D6387" s="89"/>
      <c r="E6387" s="89"/>
    </row>
    <row r="6388" spans="1:5" x14ac:dyDescent="0.25">
      <c r="A6388" s="10"/>
      <c r="B6388" s="10"/>
      <c r="C6388" s="87"/>
      <c r="D6388" s="89"/>
      <c r="E6388" s="89"/>
    </row>
    <row r="6389" spans="1:5" x14ac:dyDescent="0.25">
      <c r="A6389" s="10"/>
      <c r="B6389" s="10"/>
      <c r="C6389" s="87"/>
      <c r="D6389" s="89"/>
      <c r="E6389" s="89"/>
    </row>
    <row r="6390" spans="1:5" x14ac:dyDescent="0.25">
      <c r="A6390" s="10"/>
      <c r="B6390" s="10"/>
      <c r="C6390" s="87"/>
      <c r="D6390" s="89"/>
      <c r="E6390" s="89"/>
    </row>
    <row r="6391" spans="1:5" x14ac:dyDescent="0.25">
      <c r="A6391" s="10"/>
      <c r="B6391" s="10"/>
      <c r="C6391" s="87"/>
      <c r="D6391" s="89"/>
      <c r="E6391" s="89"/>
    </row>
    <row r="6392" spans="1:5" x14ac:dyDescent="0.25">
      <c r="A6392" s="10"/>
      <c r="B6392" s="10"/>
      <c r="C6392" s="87"/>
      <c r="D6392" s="89"/>
      <c r="E6392" s="89"/>
    </row>
    <row r="6393" spans="1:5" x14ac:dyDescent="0.25">
      <c r="A6393" s="10"/>
      <c r="B6393" s="10"/>
      <c r="C6393" s="87"/>
      <c r="D6393" s="89"/>
      <c r="E6393" s="89"/>
    </row>
    <row r="6394" spans="1:5" x14ac:dyDescent="0.25">
      <c r="A6394" s="10"/>
      <c r="B6394" s="10"/>
      <c r="C6394" s="87"/>
      <c r="D6394" s="89"/>
      <c r="E6394" s="89"/>
    </row>
    <row r="6395" spans="1:5" x14ac:dyDescent="0.25">
      <c r="A6395" s="10"/>
      <c r="B6395" s="10"/>
      <c r="C6395" s="87"/>
      <c r="D6395" s="89"/>
      <c r="E6395" s="89"/>
    </row>
    <row r="6396" spans="1:5" x14ac:dyDescent="0.25">
      <c r="A6396" s="10"/>
      <c r="B6396" s="10"/>
      <c r="C6396" s="87"/>
      <c r="D6396" s="89"/>
      <c r="E6396" s="89"/>
    </row>
    <row r="6397" spans="1:5" x14ac:dyDescent="0.25">
      <c r="A6397" s="10"/>
      <c r="B6397" s="10"/>
      <c r="C6397" s="87"/>
      <c r="D6397" s="89"/>
      <c r="E6397" s="89"/>
    </row>
    <row r="6398" spans="1:5" x14ac:dyDescent="0.25">
      <c r="A6398" s="10"/>
      <c r="B6398" s="10"/>
      <c r="C6398" s="87"/>
      <c r="D6398" s="89"/>
      <c r="E6398" s="89"/>
    </row>
    <row r="6399" spans="1:5" x14ac:dyDescent="0.25">
      <c r="A6399" s="10"/>
      <c r="B6399" s="10"/>
      <c r="C6399" s="87"/>
      <c r="D6399" s="89"/>
      <c r="E6399" s="89"/>
    </row>
    <row r="6400" spans="1:5" x14ac:dyDescent="0.25">
      <c r="A6400" s="10"/>
      <c r="B6400" s="10"/>
      <c r="C6400" s="87"/>
      <c r="D6400" s="89"/>
      <c r="E6400" s="89"/>
    </row>
    <row r="6401" spans="1:5" x14ac:dyDescent="0.25">
      <c r="A6401" s="10"/>
      <c r="B6401" s="10"/>
      <c r="C6401" s="87"/>
      <c r="D6401" s="89"/>
      <c r="E6401" s="89"/>
    </row>
    <row r="6402" spans="1:5" x14ac:dyDescent="0.25">
      <c r="A6402" s="10"/>
      <c r="B6402" s="10"/>
      <c r="C6402" s="87"/>
      <c r="D6402" s="89"/>
      <c r="E6402" s="89"/>
    </row>
    <row r="6403" spans="1:5" x14ac:dyDescent="0.25">
      <c r="A6403" s="10"/>
      <c r="B6403" s="10"/>
      <c r="C6403" s="87"/>
      <c r="D6403" s="89"/>
      <c r="E6403" s="89"/>
    </row>
    <row r="6404" spans="1:5" x14ac:dyDescent="0.25">
      <c r="A6404" s="10"/>
      <c r="B6404" s="10"/>
      <c r="C6404" s="87"/>
      <c r="D6404" s="89"/>
      <c r="E6404" s="89"/>
    </row>
    <row r="6405" spans="1:5" x14ac:dyDescent="0.25">
      <c r="A6405" s="10"/>
      <c r="B6405" s="10"/>
      <c r="C6405" s="87"/>
      <c r="D6405" s="89"/>
      <c r="E6405" s="89"/>
    </row>
    <row r="6406" spans="1:5" x14ac:dyDescent="0.25">
      <c r="A6406" s="10"/>
      <c r="B6406" s="10"/>
      <c r="C6406" s="87"/>
      <c r="D6406" s="89"/>
      <c r="E6406" s="89"/>
    </row>
    <row r="6407" spans="1:5" x14ac:dyDescent="0.25">
      <c r="A6407" s="10"/>
      <c r="B6407" s="10"/>
      <c r="C6407" s="87"/>
      <c r="D6407" s="89"/>
      <c r="E6407" s="89"/>
    </row>
    <row r="6408" spans="1:5" x14ac:dyDescent="0.25">
      <c r="A6408" s="10"/>
      <c r="B6408" s="10"/>
      <c r="C6408" s="87"/>
      <c r="D6408" s="89"/>
      <c r="E6408" s="89"/>
    </row>
    <row r="6409" spans="1:5" x14ac:dyDescent="0.25">
      <c r="A6409" s="10"/>
      <c r="B6409" s="10"/>
      <c r="C6409" s="87"/>
      <c r="D6409" s="89"/>
      <c r="E6409" s="89"/>
    </row>
    <row r="6410" spans="1:5" x14ac:dyDescent="0.25">
      <c r="A6410" s="10"/>
      <c r="B6410" s="10"/>
      <c r="C6410" s="87"/>
      <c r="D6410" s="89"/>
      <c r="E6410" s="89"/>
    </row>
    <row r="6411" spans="1:5" x14ac:dyDescent="0.25">
      <c r="A6411" s="10"/>
      <c r="B6411" s="10"/>
      <c r="C6411" s="87"/>
      <c r="D6411" s="89"/>
      <c r="E6411" s="89"/>
    </row>
    <row r="6412" spans="1:5" x14ac:dyDescent="0.25">
      <c r="A6412" s="10"/>
      <c r="B6412" s="10"/>
      <c r="C6412" s="87"/>
      <c r="D6412" s="89"/>
      <c r="E6412" s="89"/>
    </row>
    <row r="6413" spans="1:5" x14ac:dyDescent="0.25">
      <c r="A6413" s="10"/>
      <c r="B6413" s="10"/>
      <c r="C6413" s="87"/>
      <c r="D6413" s="89"/>
      <c r="E6413" s="89"/>
    </row>
    <row r="6414" spans="1:5" x14ac:dyDescent="0.25">
      <c r="A6414" s="10"/>
      <c r="B6414" s="10"/>
      <c r="C6414" s="87"/>
      <c r="D6414" s="89"/>
      <c r="E6414" s="89"/>
    </row>
    <row r="6415" spans="1:5" x14ac:dyDescent="0.25">
      <c r="A6415" s="10"/>
      <c r="B6415" s="10"/>
      <c r="C6415" s="87"/>
      <c r="D6415" s="89"/>
      <c r="E6415" s="89"/>
    </row>
    <row r="6416" spans="1:5" x14ac:dyDescent="0.25">
      <c r="A6416" s="10"/>
      <c r="B6416" s="10"/>
      <c r="C6416" s="87"/>
      <c r="D6416" s="89"/>
      <c r="E6416" s="89"/>
    </row>
    <row r="6417" spans="1:5" x14ac:dyDescent="0.25">
      <c r="A6417" s="10"/>
      <c r="B6417" s="10"/>
      <c r="C6417" s="87"/>
      <c r="D6417" s="89"/>
      <c r="E6417" s="89"/>
    </row>
    <row r="6418" spans="1:5" x14ac:dyDescent="0.25">
      <c r="A6418" s="10"/>
      <c r="B6418" s="10"/>
      <c r="C6418" s="87"/>
      <c r="D6418" s="89"/>
      <c r="E6418" s="89"/>
    </row>
    <row r="6419" spans="1:5" x14ac:dyDescent="0.25">
      <c r="A6419" s="10"/>
      <c r="B6419" s="10"/>
      <c r="C6419" s="87"/>
      <c r="D6419" s="89"/>
      <c r="E6419" s="89"/>
    </row>
    <row r="6420" spans="1:5" x14ac:dyDescent="0.25">
      <c r="A6420" s="10"/>
      <c r="B6420" s="10"/>
      <c r="C6420" s="87"/>
      <c r="D6420" s="89"/>
      <c r="E6420" s="89"/>
    </row>
    <row r="6421" spans="1:5" x14ac:dyDescent="0.25">
      <c r="A6421" s="10"/>
      <c r="B6421" s="10"/>
      <c r="C6421" s="87"/>
      <c r="D6421" s="89"/>
      <c r="E6421" s="89"/>
    </row>
    <row r="6422" spans="1:5" x14ac:dyDescent="0.25">
      <c r="A6422" s="10"/>
      <c r="B6422" s="10"/>
      <c r="C6422" s="87"/>
      <c r="D6422" s="89"/>
      <c r="E6422" s="89"/>
    </row>
    <row r="6423" spans="1:5" x14ac:dyDescent="0.25">
      <c r="A6423" s="10"/>
      <c r="B6423" s="10"/>
      <c r="C6423" s="87"/>
      <c r="D6423" s="89"/>
      <c r="E6423" s="89"/>
    </row>
    <row r="6424" spans="1:5" x14ac:dyDescent="0.25">
      <c r="A6424" s="10"/>
      <c r="B6424" s="10"/>
      <c r="C6424" s="87"/>
      <c r="D6424" s="89"/>
      <c r="E6424" s="89"/>
    </row>
    <row r="6425" spans="1:5" x14ac:dyDescent="0.25">
      <c r="A6425" s="10"/>
      <c r="B6425" s="10"/>
      <c r="C6425" s="87"/>
      <c r="D6425" s="89"/>
      <c r="E6425" s="89"/>
    </row>
    <row r="6426" spans="1:5" x14ac:dyDescent="0.25">
      <c r="A6426" s="10"/>
      <c r="B6426" s="10"/>
      <c r="C6426" s="87"/>
      <c r="D6426" s="89"/>
      <c r="E6426" s="89"/>
    </row>
    <row r="6427" spans="1:5" x14ac:dyDescent="0.25">
      <c r="A6427" s="10"/>
      <c r="B6427" s="10"/>
      <c r="C6427" s="87"/>
      <c r="D6427" s="89"/>
      <c r="E6427" s="89"/>
    </row>
    <row r="6428" spans="1:5" x14ac:dyDescent="0.25">
      <c r="A6428" s="10"/>
      <c r="B6428" s="10"/>
      <c r="C6428" s="87"/>
      <c r="D6428" s="89"/>
      <c r="E6428" s="89"/>
    </row>
    <row r="6429" spans="1:5" x14ac:dyDescent="0.25">
      <c r="A6429" s="10"/>
      <c r="B6429" s="10"/>
      <c r="C6429" s="87"/>
      <c r="D6429" s="89"/>
      <c r="E6429" s="89"/>
    </row>
    <row r="6430" spans="1:5" x14ac:dyDescent="0.25">
      <c r="A6430" s="10"/>
      <c r="B6430" s="10"/>
      <c r="C6430" s="87"/>
      <c r="D6430" s="89"/>
      <c r="E6430" s="89"/>
    </row>
    <row r="6431" spans="1:5" x14ac:dyDescent="0.25">
      <c r="A6431" s="10"/>
      <c r="B6431" s="10"/>
      <c r="C6431" s="87"/>
      <c r="D6431" s="89"/>
      <c r="E6431" s="89"/>
    </row>
    <row r="6432" spans="1:5" x14ac:dyDescent="0.25">
      <c r="A6432" s="10"/>
      <c r="B6432" s="10"/>
      <c r="C6432" s="87"/>
      <c r="D6432" s="89"/>
      <c r="E6432" s="89"/>
    </row>
    <row r="6433" spans="1:5" x14ac:dyDescent="0.25">
      <c r="A6433" s="10"/>
      <c r="B6433" s="10"/>
      <c r="C6433" s="87"/>
      <c r="D6433" s="89"/>
      <c r="E6433" s="89"/>
    </row>
    <row r="6434" spans="1:5" x14ac:dyDescent="0.25">
      <c r="A6434" s="10"/>
      <c r="B6434" s="10"/>
      <c r="C6434" s="87"/>
      <c r="D6434" s="89"/>
      <c r="E6434" s="89"/>
    </row>
    <row r="6435" spans="1:5" x14ac:dyDescent="0.25">
      <c r="A6435" s="10"/>
      <c r="B6435" s="10"/>
      <c r="C6435" s="87"/>
      <c r="D6435" s="89"/>
      <c r="E6435" s="89"/>
    </row>
    <row r="6436" spans="1:5" x14ac:dyDescent="0.25">
      <c r="A6436" s="10"/>
      <c r="B6436" s="10"/>
      <c r="C6436" s="87"/>
      <c r="D6436" s="89"/>
      <c r="E6436" s="89"/>
    </row>
    <row r="6437" spans="1:5" x14ac:dyDescent="0.25">
      <c r="A6437" s="10"/>
      <c r="B6437" s="10"/>
      <c r="C6437" s="87"/>
      <c r="D6437" s="89"/>
      <c r="E6437" s="89"/>
    </row>
    <row r="6438" spans="1:5" x14ac:dyDescent="0.25">
      <c r="A6438" s="10"/>
      <c r="B6438" s="10"/>
      <c r="C6438" s="87"/>
      <c r="D6438" s="89"/>
      <c r="E6438" s="89"/>
    </row>
    <row r="6439" spans="1:5" x14ac:dyDescent="0.25">
      <c r="A6439" s="10"/>
      <c r="B6439" s="10"/>
      <c r="C6439" s="87"/>
      <c r="D6439" s="89"/>
      <c r="E6439" s="89"/>
    </row>
    <row r="6440" spans="1:5" x14ac:dyDescent="0.25">
      <c r="A6440" s="10"/>
      <c r="B6440" s="10"/>
      <c r="C6440" s="87"/>
      <c r="D6440" s="89"/>
      <c r="E6440" s="89"/>
    </row>
    <row r="6441" spans="1:5" x14ac:dyDescent="0.25">
      <c r="A6441" s="10"/>
      <c r="B6441" s="10"/>
      <c r="C6441" s="87"/>
      <c r="D6441" s="89"/>
      <c r="E6441" s="89"/>
    </row>
    <row r="6442" spans="1:5" x14ac:dyDescent="0.25">
      <c r="A6442" s="10"/>
      <c r="B6442" s="10"/>
      <c r="C6442" s="87"/>
      <c r="D6442" s="89"/>
      <c r="E6442" s="89"/>
    </row>
    <row r="6443" spans="1:5" x14ac:dyDescent="0.25">
      <c r="A6443" s="10"/>
      <c r="B6443" s="10"/>
      <c r="C6443" s="87"/>
      <c r="D6443" s="89"/>
      <c r="E6443" s="89"/>
    </row>
    <row r="6444" spans="1:5" x14ac:dyDescent="0.25">
      <c r="A6444" s="10"/>
      <c r="B6444" s="10"/>
      <c r="C6444" s="87"/>
      <c r="D6444" s="89"/>
      <c r="E6444" s="89"/>
    </row>
    <row r="6445" spans="1:5" x14ac:dyDescent="0.25">
      <c r="A6445" s="10"/>
      <c r="B6445" s="10"/>
      <c r="C6445" s="87"/>
      <c r="D6445" s="89"/>
      <c r="E6445" s="89"/>
    </row>
    <row r="6446" spans="1:5" x14ac:dyDescent="0.25">
      <c r="A6446" s="10"/>
      <c r="B6446" s="10"/>
      <c r="C6446" s="87"/>
      <c r="D6446" s="89"/>
      <c r="E6446" s="89"/>
    </row>
    <row r="6447" spans="1:5" x14ac:dyDescent="0.25">
      <c r="A6447" s="10"/>
      <c r="B6447" s="10"/>
      <c r="C6447" s="87"/>
      <c r="D6447" s="89"/>
      <c r="E6447" s="89"/>
    </row>
    <row r="6448" spans="1:5" x14ac:dyDescent="0.25">
      <c r="A6448" s="10"/>
      <c r="B6448" s="10"/>
      <c r="C6448" s="87"/>
      <c r="D6448" s="89"/>
      <c r="E6448" s="89"/>
    </row>
    <row r="6449" spans="1:5" x14ac:dyDescent="0.25">
      <c r="A6449" s="10"/>
      <c r="B6449" s="10"/>
      <c r="C6449" s="87"/>
      <c r="D6449" s="89"/>
      <c r="E6449" s="89"/>
    </row>
    <row r="6450" spans="1:5" x14ac:dyDescent="0.25">
      <c r="A6450" s="10"/>
      <c r="B6450" s="10"/>
      <c r="C6450" s="87"/>
      <c r="D6450" s="89"/>
      <c r="E6450" s="89"/>
    </row>
    <row r="6451" spans="1:5" x14ac:dyDescent="0.25">
      <c r="A6451" s="10"/>
      <c r="B6451" s="10"/>
      <c r="C6451" s="87"/>
      <c r="D6451" s="89"/>
      <c r="E6451" s="89"/>
    </row>
    <row r="6452" spans="1:5" x14ac:dyDescent="0.25">
      <c r="A6452" s="10"/>
      <c r="B6452" s="10"/>
      <c r="C6452" s="87"/>
      <c r="D6452" s="89"/>
      <c r="E6452" s="89"/>
    </row>
    <row r="6453" spans="1:5" x14ac:dyDescent="0.25">
      <c r="A6453" s="10"/>
      <c r="B6453" s="10"/>
      <c r="C6453" s="87"/>
      <c r="D6453" s="89"/>
      <c r="E6453" s="89"/>
    </row>
    <row r="6454" spans="1:5" x14ac:dyDescent="0.25">
      <c r="A6454" s="10"/>
      <c r="B6454" s="10"/>
      <c r="C6454" s="87"/>
      <c r="D6454" s="89"/>
      <c r="E6454" s="89"/>
    </row>
    <row r="6455" spans="1:5" x14ac:dyDescent="0.25">
      <c r="A6455" s="10"/>
      <c r="B6455" s="10"/>
      <c r="C6455" s="87"/>
      <c r="D6455" s="89"/>
      <c r="E6455" s="89"/>
    </row>
    <row r="6456" spans="1:5" x14ac:dyDescent="0.25">
      <c r="A6456" s="10"/>
      <c r="B6456" s="10"/>
      <c r="C6456" s="87"/>
      <c r="D6456" s="89"/>
      <c r="E6456" s="89"/>
    </row>
    <row r="6457" spans="1:5" x14ac:dyDescent="0.25">
      <c r="A6457" s="10"/>
      <c r="B6457" s="10"/>
      <c r="C6457" s="87"/>
      <c r="D6457" s="89"/>
      <c r="E6457" s="89"/>
    </row>
    <row r="6458" spans="1:5" x14ac:dyDescent="0.25">
      <c r="A6458" s="10"/>
      <c r="B6458" s="10"/>
      <c r="C6458" s="87"/>
      <c r="D6458" s="89"/>
      <c r="E6458" s="89"/>
    </row>
    <row r="6459" spans="1:5" x14ac:dyDescent="0.25">
      <c r="A6459" s="10"/>
      <c r="B6459" s="10"/>
      <c r="C6459" s="87"/>
      <c r="D6459" s="89"/>
      <c r="E6459" s="89"/>
    </row>
    <row r="6460" spans="1:5" x14ac:dyDescent="0.25">
      <c r="A6460" s="10"/>
      <c r="B6460" s="10"/>
      <c r="C6460" s="87"/>
      <c r="D6460" s="89"/>
      <c r="E6460" s="89"/>
    </row>
    <row r="6461" spans="1:5" x14ac:dyDescent="0.25">
      <c r="A6461" s="10"/>
      <c r="B6461" s="10"/>
      <c r="C6461" s="87"/>
      <c r="D6461" s="89"/>
      <c r="E6461" s="89"/>
    </row>
    <row r="6462" spans="1:5" x14ac:dyDescent="0.25">
      <c r="A6462" s="10"/>
      <c r="B6462" s="10"/>
      <c r="C6462" s="87"/>
      <c r="D6462" s="89"/>
      <c r="E6462" s="89"/>
    </row>
    <row r="6463" spans="1:5" x14ac:dyDescent="0.25">
      <c r="A6463" s="10"/>
      <c r="B6463" s="10"/>
      <c r="C6463" s="87"/>
      <c r="D6463" s="89"/>
      <c r="E6463" s="89"/>
    </row>
    <row r="6464" spans="1:5" x14ac:dyDescent="0.25">
      <c r="A6464" s="10"/>
      <c r="B6464" s="10"/>
      <c r="C6464" s="87"/>
      <c r="D6464" s="89"/>
      <c r="E6464" s="89"/>
    </row>
    <row r="6465" spans="1:5" x14ac:dyDescent="0.25">
      <c r="A6465" s="10"/>
      <c r="B6465" s="10"/>
      <c r="C6465" s="87"/>
      <c r="D6465" s="89"/>
      <c r="E6465" s="89"/>
    </row>
    <row r="6466" spans="1:5" x14ac:dyDescent="0.25">
      <c r="A6466" s="10"/>
      <c r="B6466" s="10"/>
      <c r="C6466" s="87"/>
      <c r="D6466" s="89"/>
      <c r="E6466" s="89"/>
    </row>
    <row r="6467" spans="1:5" x14ac:dyDescent="0.25">
      <c r="A6467" s="10"/>
      <c r="B6467" s="10"/>
      <c r="C6467" s="87"/>
      <c r="D6467" s="89"/>
      <c r="E6467" s="89"/>
    </row>
    <row r="6468" spans="1:5" x14ac:dyDescent="0.25">
      <c r="A6468" s="10"/>
      <c r="B6468" s="10"/>
      <c r="C6468" s="87"/>
      <c r="D6468" s="89"/>
      <c r="E6468" s="89"/>
    </row>
    <row r="6469" spans="1:5" x14ac:dyDescent="0.25">
      <c r="A6469" s="10"/>
      <c r="B6469" s="10"/>
      <c r="C6469" s="87"/>
      <c r="D6469" s="89"/>
      <c r="E6469" s="89"/>
    </row>
    <row r="6470" spans="1:5" x14ac:dyDescent="0.25">
      <c r="A6470" s="10"/>
      <c r="B6470" s="10"/>
      <c r="C6470" s="87"/>
      <c r="D6470" s="89"/>
      <c r="E6470" s="89"/>
    </row>
    <row r="6471" spans="1:5" x14ac:dyDescent="0.25">
      <c r="A6471" s="10"/>
      <c r="B6471" s="10"/>
      <c r="C6471" s="87"/>
      <c r="D6471" s="89"/>
      <c r="E6471" s="89"/>
    </row>
  </sheetData>
  <sheetProtection password="A000" sheet="1" objects="1" scenarios="1"/>
  <mergeCells count="14">
    <mergeCell ref="A1:E1"/>
    <mergeCell ref="A7:E7"/>
    <mergeCell ref="A2:E2"/>
    <mergeCell ref="A3:E3"/>
    <mergeCell ref="A4:E4"/>
    <mergeCell ref="A5:E5"/>
    <mergeCell ref="A6:E6"/>
    <mergeCell ref="A687:B687"/>
    <mergeCell ref="A710:B710"/>
    <mergeCell ref="A8:B8"/>
    <mergeCell ref="A9:B9"/>
    <mergeCell ref="A10:B10"/>
    <mergeCell ref="A11:B11"/>
    <mergeCell ref="A131:B13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824"/>
  <sheetViews>
    <sheetView zoomScale="90" zoomScaleNormal="90" workbookViewId="0">
      <pane ySplit="9" topLeftCell="A235" activePane="bottomLeft" state="frozen"/>
      <selection activeCell="A3" sqref="A3:E3"/>
      <selection pane="bottomLeft" activeCell="B64" sqref="B64"/>
    </sheetView>
  </sheetViews>
  <sheetFormatPr baseColWidth="10" defaultColWidth="11.42578125" defaultRowHeight="15.75" x14ac:dyDescent="0.25"/>
  <cols>
    <col min="1" max="1" width="11.42578125" style="5"/>
    <col min="2" max="2" width="106.28515625" style="5" customWidth="1"/>
    <col min="3" max="3" width="29" style="8" customWidth="1"/>
    <col min="4" max="5" width="29" style="6" customWidth="1"/>
    <col min="6" max="16384" width="11.42578125" style="3"/>
  </cols>
  <sheetData>
    <row r="1" spans="1:5" s="7" customFormat="1" ht="21.75" thickTop="1" x14ac:dyDescent="0.25">
      <c r="A1" s="289" t="s">
        <v>2047</v>
      </c>
      <c r="B1" s="290"/>
      <c r="C1" s="290"/>
      <c r="D1" s="290"/>
      <c r="E1" s="291"/>
    </row>
    <row r="2" spans="1:5" s="7" customFormat="1" ht="18.75" x14ac:dyDescent="0.25">
      <c r="A2" s="292" t="s">
        <v>2067</v>
      </c>
      <c r="B2" s="293"/>
      <c r="C2" s="293"/>
      <c r="D2" s="293"/>
      <c r="E2" s="294"/>
    </row>
    <row r="3" spans="1:5" s="7" customFormat="1" x14ac:dyDescent="0.25">
      <c r="A3" s="286" t="s">
        <v>2046</v>
      </c>
      <c r="B3" s="287"/>
      <c r="C3" s="287"/>
      <c r="D3" s="287"/>
      <c r="E3" s="288"/>
    </row>
    <row r="4" spans="1:5" s="7" customFormat="1" x14ac:dyDescent="0.25">
      <c r="A4" s="286" t="str">
        <f>+'Datos Entidad'!E7</f>
        <v>CENTRO MEDICO Y DE REHABILITACION E.U.</v>
      </c>
      <c r="B4" s="287"/>
      <c r="C4" s="287"/>
      <c r="D4" s="287"/>
      <c r="E4" s="288"/>
    </row>
    <row r="5" spans="1:5" s="7" customFormat="1" x14ac:dyDescent="0.25">
      <c r="A5" s="286" t="str">
        <f>CONCATENATE('Datos Entidad'!E5,"-",'Datos Entidad'!E6)</f>
        <v>900250156-7</v>
      </c>
      <c r="B5" s="287"/>
      <c r="C5" s="287"/>
      <c r="D5" s="287"/>
      <c r="E5" s="288"/>
    </row>
    <row r="6" spans="1:5" s="7" customFormat="1" ht="16.5" thickBot="1" x14ac:dyDescent="0.3">
      <c r="A6" s="286" t="str">
        <f>CONCATENATE('Datos Entidad'!E9,"-",'Datos Entidad'!G9,"-",'Datos Entidad'!H9)</f>
        <v>2021-12-31</v>
      </c>
      <c r="B6" s="287"/>
      <c r="C6" s="287"/>
      <c r="D6" s="287"/>
      <c r="E6" s="288"/>
    </row>
    <row r="7" spans="1:5" s="7" customFormat="1" ht="17.25" thickTop="1" thickBot="1" x14ac:dyDescent="0.3">
      <c r="A7" s="280" t="s">
        <v>2048</v>
      </c>
      <c r="B7" s="282"/>
      <c r="C7" s="234">
        <f>+SUM(C10:C178)</f>
        <v>0</v>
      </c>
      <c r="D7" s="177"/>
      <c r="E7" s="163"/>
    </row>
    <row r="8" spans="1:5" s="7" customFormat="1" ht="17.25" thickTop="1" thickBot="1" x14ac:dyDescent="0.3">
      <c r="A8" s="280" t="s">
        <v>860</v>
      </c>
      <c r="B8" s="282"/>
      <c r="C8" s="234">
        <f>+SUM(C181:C287)</f>
        <v>0</v>
      </c>
      <c r="D8" s="178"/>
      <c r="E8" s="163"/>
    </row>
    <row r="9" spans="1:5" s="7" customFormat="1" ht="33" thickTop="1" thickBot="1" x14ac:dyDescent="0.3">
      <c r="A9" s="76"/>
      <c r="B9" s="77"/>
      <c r="C9" s="98" t="s">
        <v>2066</v>
      </c>
      <c r="D9" s="179"/>
      <c r="E9" s="180"/>
    </row>
    <row r="10" spans="1:5" ht="16.5" thickTop="1" x14ac:dyDescent="0.25">
      <c r="A10" s="20">
        <v>8</v>
      </c>
      <c r="B10" s="20" t="s">
        <v>761</v>
      </c>
      <c r="C10" s="11"/>
      <c r="D10" s="181"/>
      <c r="E10" s="181"/>
    </row>
    <row r="11" spans="1:5" x14ac:dyDescent="0.25">
      <c r="A11" s="14">
        <v>81</v>
      </c>
      <c r="B11" s="14" t="s">
        <v>762</v>
      </c>
      <c r="C11" s="12"/>
      <c r="D11" s="182"/>
      <c r="E11" s="182">
        <f>+SUM(D12:D34)</f>
        <v>0</v>
      </c>
    </row>
    <row r="12" spans="1:5" x14ac:dyDescent="0.25">
      <c r="A12" s="15">
        <v>8101</v>
      </c>
      <c r="B12" s="15" t="s">
        <v>763</v>
      </c>
      <c r="C12" s="13"/>
      <c r="D12" s="183">
        <f>+SUM(C13:C14)</f>
        <v>0</v>
      </c>
      <c r="E12" s="184"/>
    </row>
    <row r="13" spans="1:5" x14ac:dyDescent="0.25">
      <c r="A13" s="16">
        <v>810101</v>
      </c>
      <c r="B13" s="16" t="s">
        <v>764</v>
      </c>
      <c r="C13" s="26"/>
      <c r="D13" s="184"/>
      <c r="E13" s="184"/>
    </row>
    <row r="14" spans="1:5" x14ac:dyDescent="0.25">
      <c r="A14" s="16">
        <v>810102</v>
      </c>
      <c r="B14" s="16" t="s">
        <v>765</v>
      </c>
      <c r="C14" s="26"/>
      <c r="D14" s="184"/>
      <c r="E14" s="184"/>
    </row>
    <row r="15" spans="1:5" x14ac:dyDescent="0.25">
      <c r="A15" s="15">
        <v>8102</v>
      </c>
      <c r="B15" s="15" t="s">
        <v>766</v>
      </c>
      <c r="C15" s="13"/>
      <c r="D15" s="183">
        <f>+SUM(C16:C18)</f>
        <v>0</v>
      </c>
      <c r="E15" s="184"/>
    </row>
    <row r="16" spans="1:5" x14ac:dyDescent="0.25">
      <c r="A16" s="16">
        <v>810201</v>
      </c>
      <c r="B16" s="16" t="s">
        <v>764</v>
      </c>
      <c r="C16" s="26"/>
      <c r="D16" s="184"/>
      <c r="E16" s="184"/>
    </row>
    <row r="17" spans="1:5" x14ac:dyDescent="0.25">
      <c r="A17" s="16">
        <v>810202</v>
      </c>
      <c r="B17" s="16" t="s">
        <v>765</v>
      </c>
      <c r="C17" s="26"/>
      <c r="D17" s="184"/>
      <c r="E17" s="184"/>
    </row>
    <row r="18" spans="1:5" x14ac:dyDescent="0.25">
      <c r="A18" s="16">
        <v>810203</v>
      </c>
      <c r="B18" s="16" t="s">
        <v>767</v>
      </c>
      <c r="C18" s="26"/>
      <c r="D18" s="184"/>
      <c r="E18" s="184"/>
    </row>
    <row r="19" spans="1:5" x14ac:dyDescent="0.25">
      <c r="A19" s="15">
        <v>8103</v>
      </c>
      <c r="B19" s="15" t="s">
        <v>768</v>
      </c>
      <c r="C19" s="13"/>
      <c r="D19" s="183">
        <f>+SUM(C20:C23)</f>
        <v>0</v>
      </c>
      <c r="E19" s="184"/>
    </row>
    <row r="20" spans="1:5" x14ac:dyDescent="0.25">
      <c r="A20" s="16">
        <v>810301</v>
      </c>
      <c r="B20" s="16" t="s">
        <v>769</v>
      </c>
      <c r="C20" s="26"/>
      <c r="D20" s="184"/>
      <c r="E20" s="184"/>
    </row>
    <row r="21" spans="1:5" x14ac:dyDescent="0.25">
      <c r="A21" s="16">
        <v>810302</v>
      </c>
      <c r="B21" s="16" t="s">
        <v>770</v>
      </c>
      <c r="C21" s="26"/>
      <c r="D21" s="184"/>
      <c r="E21" s="184"/>
    </row>
    <row r="22" spans="1:5" x14ac:dyDescent="0.25">
      <c r="A22" s="16">
        <v>810303</v>
      </c>
      <c r="B22" s="16" t="s">
        <v>771</v>
      </c>
      <c r="C22" s="26"/>
      <c r="D22" s="184"/>
      <c r="E22" s="184"/>
    </row>
    <row r="23" spans="1:5" x14ac:dyDescent="0.25">
      <c r="A23" s="16">
        <v>810304</v>
      </c>
      <c r="B23" s="16" t="s">
        <v>772</v>
      </c>
      <c r="C23" s="26"/>
      <c r="D23" s="184"/>
      <c r="E23" s="184"/>
    </row>
    <row r="24" spans="1:5" x14ac:dyDescent="0.25">
      <c r="A24" s="15">
        <v>8104</v>
      </c>
      <c r="B24" s="15" t="s">
        <v>773</v>
      </c>
      <c r="C24" s="13"/>
      <c r="D24" s="183">
        <f>+SUM(C25:C27)</f>
        <v>0</v>
      </c>
      <c r="E24" s="184"/>
    </row>
    <row r="25" spans="1:5" x14ac:dyDescent="0.25">
      <c r="A25" s="16">
        <v>810401</v>
      </c>
      <c r="B25" s="16" t="s">
        <v>774</v>
      </c>
      <c r="C25" s="26"/>
      <c r="D25" s="184"/>
      <c r="E25" s="184"/>
    </row>
    <row r="26" spans="1:5" x14ac:dyDescent="0.25">
      <c r="A26" s="16">
        <v>810402</v>
      </c>
      <c r="B26" s="16" t="s">
        <v>775</v>
      </c>
      <c r="C26" s="26"/>
      <c r="D26" s="184"/>
      <c r="E26" s="184"/>
    </row>
    <row r="27" spans="1:5" x14ac:dyDescent="0.25">
      <c r="A27" s="16">
        <v>810403</v>
      </c>
      <c r="B27" s="16" t="s">
        <v>776</v>
      </c>
      <c r="C27" s="26"/>
      <c r="D27" s="184"/>
      <c r="E27" s="184"/>
    </row>
    <row r="28" spans="1:5" x14ac:dyDescent="0.25">
      <c r="A28" s="15">
        <v>8105</v>
      </c>
      <c r="B28" s="15" t="s">
        <v>777</v>
      </c>
      <c r="C28" s="13"/>
      <c r="D28" s="183">
        <f>+SUM(C29:C31)</f>
        <v>0</v>
      </c>
      <c r="E28" s="184"/>
    </row>
    <row r="29" spans="1:5" x14ac:dyDescent="0.25">
      <c r="A29" s="16">
        <v>810501</v>
      </c>
      <c r="B29" s="16" t="s">
        <v>765</v>
      </c>
      <c r="C29" s="26"/>
      <c r="D29" s="184"/>
      <c r="E29" s="184"/>
    </row>
    <row r="30" spans="1:5" x14ac:dyDescent="0.25">
      <c r="A30" s="16">
        <v>810502</v>
      </c>
      <c r="B30" s="16" t="s">
        <v>767</v>
      </c>
      <c r="C30" s="26"/>
      <c r="D30" s="184"/>
      <c r="E30" s="184"/>
    </row>
    <row r="31" spans="1:5" x14ac:dyDescent="0.25">
      <c r="A31" s="16">
        <v>810503</v>
      </c>
      <c r="B31" s="16" t="s">
        <v>778</v>
      </c>
      <c r="C31" s="26"/>
      <c r="D31" s="184"/>
      <c r="E31" s="184"/>
    </row>
    <row r="32" spans="1:5" x14ac:dyDescent="0.25">
      <c r="A32" s="15">
        <v>8106</v>
      </c>
      <c r="B32" s="15" t="s">
        <v>538</v>
      </c>
      <c r="C32" s="13"/>
      <c r="D32" s="183">
        <f>+SUM(C33:C34)</f>
        <v>0</v>
      </c>
      <c r="E32" s="184"/>
    </row>
    <row r="33" spans="1:5" x14ac:dyDescent="0.25">
      <c r="A33" s="16">
        <v>810601</v>
      </c>
      <c r="B33" s="16" t="s">
        <v>779</v>
      </c>
      <c r="C33" s="26"/>
      <c r="D33" s="184"/>
      <c r="E33" s="184"/>
    </row>
    <row r="34" spans="1:5" x14ac:dyDescent="0.25">
      <c r="A34" s="16">
        <v>810602</v>
      </c>
      <c r="B34" s="16" t="s">
        <v>780</v>
      </c>
      <c r="C34" s="26"/>
      <c r="D34" s="184"/>
      <c r="E34" s="184"/>
    </row>
    <row r="35" spans="1:5" x14ac:dyDescent="0.25">
      <c r="A35" s="14">
        <v>82</v>
      </c>
      <c r="B35" s="14" t="s">
        <v>781</v>
      </c>
      <c r="C35" s="12"/>
      <c r="D35" s="182"/>
      <c r="E35" s="182">
        <f>+SUM(D36:D48)</f>
        <v>0</v>
      </c>
    </row>
    <row r="36" spans="1:5" x14ac:dyDescent="0.25">
      <c r="A36" s="15">
        <v>8201</v>
      </c>
      <c r="B36" s="15" t="s">
        <v>782</v>
      </c>
      <c r="C36" s="13"/>
      <c r="D36" s="183">
        <f>+SUM(C37:C44)</f>
        <v>0</v>
      </c>
      <c r="E36" s="184"/>
    </row>
    <row r="37" spans="1:5" x14ac:dyDescent="0.25">
      <c r="A37" s="16">
        <v>820101</v>
      </c>
      <c r="B37" s="16" t="s">
        <v>2</v>
      </c>
      <c r="C37" s="26"/>
      <c r="D37" s="184"/>
      <c r="E37" s="184"/>
    </row>
    <row r="38" spans="1:5" x14ac:dyDescent="0.25">
      <c r="A38" s="16">
        <v>820102</v>
      </c>
      <c r="B38" s="16" t="s">
        <v>783</v>
      </c>
      <c r="C38" s="26"/>
      <c r="D38" s="184"/>
      <c r="E38" s="184"/>
    </row>
    <row r="39" spans="1:5" x14ac:dyDescent="0.25">
      <c r="A39" s="16">
        <v>820103</v>
      </c>
      <c r="B39" s="16" t="s">
        <v>784</v>
      </c>
      <c r="C39" s="26"/>
      <c r="D39" s="184"/>
      <c r="E39" s="184"/>
    </row>
    <row r="40" spans="1:5" x14ac:dyDescent="0.25">
      <c r="A40" s="16">
        <v>820104</v>
      </c>
      <c r="B40" s="16" t="s">
        <v>127</v>
      </c>
      <c r="C40" s="26"/>
      <c r="D40" s="184"/>
      <c r="E40" s="184"/>
    </row>
    <row r="41" spans="1:5" x14ac:dyDescent="0.25">
      <c r="A41" s="16">
        <v>820105</v>
      </c>
      <c r="B41" s="16" t="s">
        <v>785</v>
      </c>
      <c r="C41" s="26"/>
      <c r="D41" s="184"/>
      <c r="E41" s="184"/>
    </row>
    <row r="42" spans="1:5" x14ac:dyDescent="0.25">
      <c r="A42" s="16">
        <v>820106</v>
      </c>
      <c r="B42" s="16" t="s">
        <v>786</v>
      </c>
      <c r="C42" s="26"/>
      <c r="D42" s="184"/>
      <c r="E42" s="184"/>
    </row>
    <row r="43" spans="1:5" x14ac:dyDescent="0.25">
      <c r="A43" s="16">
        <v>820107</v>
      </c>
      <c r="B43" s="16" t="s">
        <v>787</v>
      </c>
      <c r="C43" s="26"/>
      <c r="D43" s="184"/>
      <c r="E43" s="184"/>
    </row>
    <row r="44" spans="1:5" x14ac:dyDescent="0.25">
      <c r="A44" s="16">
        <v>820108</v>
      </c>
      <c r="B44" s="16" t="s">
        <v>64</v>
      </c>
      <c r="C44" s="26"/>
      <c r="D44" s="184"/>
      <c r="E44" s="184"/>
    </row>
    <row r="45" spans="1:5" x14ac:dyDescent="0.25">
      <c r="A45" s="15">
        <v>8202</v>
      </c>
      <c r="B45" s="15" t="s">
        <v>788</v>
      </c>
      <c r="C45" s="13"/>
      <c r="D45" s="183">
        <f>+SUM(C46:C48)</f>
        <v>0</v>
      </c>
      <c r="E45" s="184"/>
    </row>
    <row r="46" spans="1:5" x14ac:dyDescent="0.25">
      <c r="A46" s="16">
        <v>820201</v>
      </c>
      <c r="B46" s="16" t="s">
        <v>789</v>
      </c>
      <c r="C46" s="26"/>
      <c r="D46" s="184"/>
      <c r="E46" s="184"/>
    </row>
    <row r="47" spans="1:5" x14ac:dyDescent="0.25">
      <c r="A47" s="16">
        <v>820202</v>
      </c>
      <c r="B47" s="16" t="s">
        <v>790</v>
      </c>
      <c r="C47" s="26"/>
      <c r="D47" s="184"/>
      <c r="E47" s="184"/>
    </row>
    <row r="48" spans="1:5" x14ac:dyDescent="0.25">
      <c r="A48" s="16">
        <v>820203</v>
      </c>
      <c r="B48" s="16" t="s">
        <v>791</v>
      </c>
      <c r="C48" s="26"/>
      <c r="D48" s="184"/>
      <c r="E48" s="184"/>
    </row>
    <row r="49" spans="1:5" x14ac:dyDescent="0.25">
      <c r="A49" s="14">
        <v>83</v>
      </c>
      <c r="B49" s="14" t="s">
        <v>792</v>
      </c>
      <c r="C49" s="12"/>
      <c r="D49" s="182"/>
      <c r="E49" s="182">
        <f>+SUM(D50:D94)</f>
        <v>0</v>
      </c>
    </row>
    <row r="50" spans="1:5" x14ac:dyDescent="0.25">
      <c r="A50" s="15">
        <v>8301</v>
      </c>
      <c r="B50" s="15" t="s">
        <v>793</v>
      </c>
      <c r="C50" s="13"/>
      <c r="D50" s="183">
        <f>+SUM(C51:C53)</f>
        <v>0</v>
      </c>
      <c r="E50" s="184"/>
    </row>
    <row r="51" spans="1:5" x14ac:dyDescent="0.25">
      <c r="A51" s="16">
        <v>830101</v>
      </c>
      <c r="B51" s="16" t="s">
        <v>765</v>
      </c>
      <c r="C51" s="26"/>
      <c r="D51" s="184"/>
      <c r="E51" s="184"/>
    </row>
    <row r="52" spans="1:5" x14ac:dyDescent="0.25">
      <c r="A52" s="16">
        <v>830102</v>
      </c>
      <c r="B52" s="16" t="s">
        <v>767</v>
      </c>
      <c r="C52" s="26"/>
      <c r="D52" s="184"/>
      <c r="E52" s="184"/>
    </row>
    <row r="53" spans="1:5" x14ac:dyDescent="0.25">
      <c r="A53" s="16">
        <v>830103</v>
      </c>
      <c r="B53" s="16" t="s">
        <v>794</v>
      </c>
      <c r="C53" s="26"/>
      <c r="D53" s="184"/>
      <c r="E53" s="184"/>
    </row>
    <row r="54" spans="1:5" x14ac:dyDescent="0.25">
      <c r="A54" s="15">
        <v>8302</v>
      </c>
      <c r="B54" s="15" t="s">
        <v>795</v>
      </c>
      <c r="C54" s="13"/>
      <c r="D54" s="183">
        <f>+SUM(C55:C67)</f>
        <v>0</v>
      </c>
      <c r="E54" s="184"/>
    </row>
    <row r="55" spans="1:5" x14ac:dyDescent="0.25">
      <c r="A55" s="16">
        <v>830201</v>
      </c>
      <c r="B55" s="16" t="s">
        <v>209</v>
      </c>
      <c r="C55" s="26"/>
      <c r="D55" s="184"/>
      <c r="E55" s="184"/>
    </row>
    <row r="56" spans="1:5" x14ac:dyDescent="0.25">
      <c r="A56" s="16">
        <v>830202</v>
      </c>
      <c r="B56" s="16" t="s">
        <v>389</v>
      </c>
      <c r="C56" s="26"/>
      <c r="D56" s="184"/>
      <c r="E56" s="184"/>
    </row>
    <row r="57" spans="1:5" x14ac:dyDescent="0.25">
      <c r="A57" s="16">
        <v>830203</v>
      </c>
      <c r="B57" s="16" t="s">
        <v>61</v>
      </c>
      <c r="C57" s="26"/>
      <c r="D57" s="184"/>
      <c r="E57" s="184"/>
    </row>
    <row r="58" spans="1:5" x14ac:dyDescent="0.25">
      <c r="A58" s="16">
        <v>830204</v>
      </c>
      <c r="B58" s="16" t="s">
        <v>211</v>
      </c>
      <c r="C58" s="26"/>
      <c r="D58" s="184"/>
      <c r="E58" s="184"/>
    </row>
    <row r="59" spans="1:5" x14ac:dyDescent="0.25">
      <c r="A59" s="16">
        <v>830205</v>
      </c>
      <c r="B59" s="16" t="s">
        <v>796</v>
      </c>
      <c r="C59" s="26"/>
      <c r="D59" s="184"/>
      <c r="E59" s="184"/>
    </row>
    <row r="60" spans="1:5" x14ac:dyDescent="0.25">
      <c r="A60" s="16">
        <v>830206</v>
      </c>
      <c r="B60" s="16" t="s">
        <v>213</v>
      </c>
      <c r="C60" s="26"/>
      <c r="D60" s="184"/>
      <c r="E60" s="184"/>
    </row>
    <row r="61" spans="1:5" x14ac:dyDescent="0.25">
      <c r="A61" s="16">
        <v>830207</v>
      </c>
      <c r="B61" s="16" t="s">
        <v>63</v>
      </c>
      <c r="C61" s="26"/>
      <c r="D61" s="184"/>
      <c r="E61" s="184"/>
    </row>
    <row r="62" spans="1:5" x14ac:dyDescent="0.25">
      <c r="A62" s="16">
        <v>830208</v>
      </c>
      <c r="B62" s="16" t="s">
        <v>214</v>
      </c>
      <c r="C62" s="26"/>
      <c r="D62" s="184"/>
      <c r="E62" s="184"/>
    </row>
    <row r="63" spans="1:5" x14ac:dyDescent="0.25">
      <c r="A63" s="16">
        <v>830209</v>
      </c>
      <c r="B63" s="16" t="s">
        <v>215</v>
      </c>
      <c r="C63" s="26"/>
      <c r="D63" s="184"/>
      <c r="E63" s="184"/>
    </row>
    <row r="64" spans="1:5" x14ac:dyDescent="0.25">
      <c r="A64" s="16">
        <v>830210</v>
      </c>
      <c r="B64" s="16" t="s">
        <v>216</v>
      </c>
      <c r="C64" s="26"/>
      <c r="D64" s="184"/>
      <c r="E64" s="184"/>
    </row>
    <row r="65" spans="1:5" x14ac:dyDescent="0.25">
      <c r="A65" s="16">
        <v>830211</v>
      </c>
      <c r="B65" s="16" t="s">
        <v>393</v>
      </c>
      <c r="C65" s="26"/>
      <c r="D65" s="184"/>
      <c r="E65" s="184"/>
    </row>
    <row r="66" spans="1:5" x14ac:dyDescent="0.25">
      <c r="A66" s="16">
        <v>830212</v>
      </c>
      <c r="B66" s="16" t="s">
        <v>725</v>
      </c>
      <c r="C66" s="26"/>
      <c r="D66" s="184"/>
      <c r="E66" s="184"/>
    </row>
    <row r="67" spans="1:5" x14ac:dyDescent="0.25">
      <c r="A67" s="16">
        <v>830213</v>
      </c>
      <c r="B67" s="16" t="s">
        <v>797</v>
      </c>
      <c r="C67" s="26"/>
      <c r="D67" s="184"/>
      <c r="E67" s="184"/>
    </row>
    <row r="68" spans="1:5" x14ac:dyDescent="0.25">
      <c r="A68" s="15">
        <v>8303</v>
      </c>
      <c r="B68" s="15" t="s">
        <v>798</v>
      </c>
      <c r="C68" s="13"/>
      <c r="D68" s="183">
        <f>+SUM(C69:C71)</f>
        <v>0</v>
      </c>
      <c r="E68" s="184"/>
    </row>
    <row r="69" spans="1:5" x14ac:dyDescent="0.25">
      <c r="A69" s="21">
        <v>830301</v>
      </c>
      <c r="B69" s="21" t="s">
        <v>504</v>
      </c>
      <c r="C69" s="27"/>
      <c r="D69" s="184"/>
      <c r="E69" s="184"/>
    </row>
    <row r="70" spans="1:5" x14ac:dyDescent="0.25">
      <c r="A70" s="16">
        <v>830302</v>
      </c>
      <c r="B70" s="16" t="s">
        <v>783</v>
      </c>
      <c r="C70" s="26"/>
      <c r="D70" s="184"/>
      <c r="E70" s="184"/>
    </row>
    <row r="71" spans="1:5" x14ac:dyDescent="0.25">
      <c r="A71" s="16">
        <v>830303</v>
      </c>
      <c r="B71" s="16" t="s">
        <v>64</v>
      </c>
      <c r="C71" s="26"/>
      <c r="D71" s="184"/>
      <c r="E71" s="184"/>
    </row>
    <row r="72" spans="1:5" x14ac:dyDescent="0.25">
      <c r="A72" s="15">
        <v>8304</v>
      </c>
      <c r="B72" s="15" t="s">
        <v>799</v>
      </c>
      <c r="C72" s="13"/>
      <c r="D72" s="183">
        <f>+SUM(C73:C75)</f>
        <v>0</v>
      </c>
      <c r="E72" s="184"/>
    </row>
    <row r="73" spans="1:5" x14ac:dyDescent="0.25">
      <c r="A73" s="16">
        <v>830401</v>
      </c>
      <c r="B73" s="16" t="s">
        <v>800</v>
      </c>
      <c r="C73" s="26"/>
      <c r="D73" s="184"/>
      <c r="E73" s="184"/>
    </row>
    <row r="74" spans="1:5" x14ac:dyDescent="0.25">
      <c r="A74" s="16">
        <v>830402</v>
      </c>
      <c r="B74" s="16" t="s">
        <v>801</v>
      </c>
      <c r="C74" s="26"/>
      <c r="D74" s="184"/>
      <c r="E74" s="184"/>
    </row>
    <row r="75" spans="1:5" x14ac:dyDescent="0.25">
      <c r="A75" s="16">
        <v>830403</v>
      </c>
      <c r="B75" s="16" t="s">
        <v>802</v>
      </c>
      <c r="C75" s="26"/>
      <c r="D75" s="184"/>
      <c r="E75" s="184"/>
    </row>
    <row r="76" spans="1:5" x14ac:dyDescent="0.25">
      <c r="A76" s="15">
        <v>8305</v>
      </c>
      <c r="B76" s="15" t="s">
        <v>803</v>
      </c>
      <c r="C76" s="13"/>
      <c r="D76" s="183">
        <f>+SUM(C77)</f>
        <v>0</v>
      </c>
      <c r="E76" s="184"/>
    </row>
    <row r="77" spans="1:5" x14ac:dyDescent="0.25">
      <c r="A77" s="16">
        <v>830501</v>
      </c>
      <c r="B77" s="16" t="s">
        <v>804</v>
      </c>
      <c r="C77" s="26"/>
      <c r="D77" s="184"/>
      <c r="E77" s="184"/>
    </row>
    <row r="78" spans="1:5" x14ac:dyDescent="0.25">
      <c r="A78" s="15">
        <v>8306</v>
      </c>
      <c r="B78" s="15" t="s">
        <v>805</v>
      </c>
      <c r="C78" s="13"/>
      <c r="D78" s="183">
        <f>+SUM(C79)</f>
        <v>0</v>
      </c>
      <c r="E78" s="184"/>
    </row>
    <row r="79" spans="1:5" x14ac:dyDescent="0.25">
      <c r="A79" s="16">
        <v>830601</v>
      </c>
      <c r="B79" s="16" t="s">
        <v>100</v>
      </c>
      <c r="C79" s="26"/>
      <c r="D79" s="184"/>
      <c r="E79" s="184"/>
    </row>
    <row r="80" spans="1:5" x14ac:dyDescent="0.25">
      <c r="A80" s="15">
        <v>8307</v>
      </c>
      <c r="B80" s="15" t="s">
        <v>806</v>
      </c>
      <c r="C80" s="13"/>
      <c r="D80" s="183">
        <f>+SUM(C81)</f>
        <v>0</v>
      </c>
      <c r="E80" s="184"/>
    </row>
    <row r="81" spans="1:5" x14ac:dyDescent="0.25">
      <c r="A81" s="16">
        <v>830701</v>
      </c>
      <c r="B81" s="16" t="s">
        <v>807</v>
      </c>
      <c r="C81" s="26"/>
      <c r="D81" s="184"/>
      <c r="E81" s="184"/>
    </row>
    <row r="82" spans="1:5" x14ac:dyDescent="0.25">
      <c r="A82" s="15">
        <v>8308</v>
      </c>
      <c r="B82" s="15" t="s">
        <v>808</v>
      </c>
      <c r="C82" s="13"/>
      <c r="D82" s="183">
        <f>+SUM(C83:C84)</f>
        <v>0</v>
      </c>
      <c r="E82" s="184"/>
    </row>
    <row r="83" spans="1:5" x14ac:dyDescent="0.25">
      <c r="A83" s="16">
        <v>830801</v>
      </c>
      <c r="B83" s="16" t="s">
        <v>809</v>
      </c>
      <c r="C83" s="26"/>
      <c r="D83" s="184"/>
      <c r="E83" s="184"/>
    </row>
    <row r="84" spans="1:5" x14ac:dyDescent="0.25">
      <c r="A84" s="16">
        <v>830802</v>
      </c>
      <c r="B84" s="16" t="s">
        <v>810</v>
      </c>
      <c r="C84" s="26"/>
      <c r="D84" s="184"/>
      <c r="E84" s="184"/>
    </row>
    <row r="85" spans="1:5" x14ac:dyDescent="0.25">
      <c r="A85" s="15">
        <v>8309</v>
      </c>
      <c r="B85" s="15" t="s">
        <v>811</v>
      </c>
      <c r="C85" s="13"/>
      <c r="D85" s="183">
        <f>+SUM(C86:C87)</f>
        <v>0</v>
      </c>
      <c r="E85" s="184"/>
    </row>
    <row r="86" spans="1:5" x14ac:dyDescent="0.25">
      <c r="A86" s="16">
        <v>830901</v>
      </c>
      <c r="B86" s="16" t="s">
        <v>812</v>
      </c>
      <c r="C86" s="26"/>
      <c r="D86" s="184"/>
      <c r="E86" s="184"/>
    </row>
    <row r="87" spans="1:5" x14ac:dyDescent="0.25">
      <c r="A87" s="16">
        <v>830902</v>
      </c>
      <c r="B87" s="16" t="s">
        <v>813</v>
      </c>
      <c r="C87" s="26"/>
      <c r="D87" s="184"/>
      <c r="E87" s="184"/>
    </row>
    <row r="88" spans="1:5" x14ac:dyDescent="0.25">
      <c r="A88" s="15">
        <v>8310</v>
      </c>
      <c r="B88" s="15" t="s">
        <v>814</v>
      </c>
      <c r="C88" s="13"/>
      <c r="D88" s="183">
        <f>+SUM(C89:C94)</f>
        <v>0</v>
      </c>
      <c r="E88" s="184"/>
    </row>
    <row r="89" spans="1:5" x14ac:dyDescent="0.25">
      <c r="A89" s="16">
        <v>831001</v>
      </c>
      <c r="B89" s="16" t="s">
        <v>815</v>
      </c>
      <c r="C89" s="26"/>
      <c r="D89" s="184"/>
      <c r="E89" s="184"/>
    </row>
    <row r="90" spans="1:5" x14ac:dyDescent="0.25">
      <c r="A90" s="16">
        <v>831002</v>
      </c>
      <c r="B90" s="16" t="s">
        <v>816</v>
      </c>
      <c r="C90" s="26"/>
      <c r="D90" s="184"/>
      <c r="E90" s="184"/>
    </row>
    <row r="91" spans="1:5" x14ac:dyDescent="0.25">
      <c r="A91" s="16">
        <v>831003</v>
      </c>
      <c r="B91" s="16" t="s">
        <v>817</v>
      </c>
      <c r="C91" s="26"/>
      <c r="D91" s="184"/>
      <c r="E91" s="184"/>
    </row>
    <row r="92" spans="1:5" x14ac:dyDescent="0.25">
      <c r="A92" s="16">
        <v>831004</v>
      </c>
      <c r="B92" s="16" t="s">
        <v>818</v>
      </c>
      <c r="C92" s="26"/>
      <c r="D92" s="184"/>
      <c r="E92" s="184"/>
    </row>
    <row r="93" spans="1:5" x14ac:dyDescent="0.25">
      <c r="A93" s="16">
        <v>831005</v>
      </c>
      <c r="B93" s="16" t="s">
        <v>819</v>
      </c>
      <c r="C93" s="26"/>
      <c r="D93" s="184"/>
      <c r="E93" s="184"/>
    </row>
    <row r="94" spans="1:5" x14ac:dyDescent="0.25">
      <c r="A94" s="16">
        <v>831006</v>
      </c>
      <c r="B94" s="16" t="s">
        <v>538</v>
      </c>
      <c r="C94" s="26"/>
      <c r="D94" s="184"/>
      <c r="E94" s="184"/>
    </row>
    <row r="95" spans="1:5" x14ac:dyDescent="0.25">
      <c r="A95" s="17">
        <v>84</v>
      </c>
      <c r="B95" s="17" t="s">
        <v>820</v>
      </c>
      <c r="C95" s="12"/>
      <c r="D95" s="182"/>
      <c r="E95" s="182">
        <f>+SUM(D96:D118)</f>
        <v>0</v>
      </c>
    </row>
    <row r="96" spans="1:5" x14ac:dyDescent="0.25">
      <c r="A96" s="15">
        <v>8401</v>
      </c>
      <c r="B96" s="15" t="s">
        <v>763</v>
      </c>
      <c r="C96" s="13"/>
      <c r="D96" s="183">
        <f>+SUM(C97:C98)</f>
        <v>0</v>
      </c>
      <c r="E96" s="184"/>
    </row>
    <row r="97" spans="1:5" x14ac:dyDescent="0.25">
      <c r="A97" s="16">
        <v>840101</v>
      </c>
      <c r="B97" s="16" t="s">
        <v>764</v>
      </c>
      <c r="C97" s="26"/>
      <c r="D97" s="184"/>
      <c r="E97" s="184"/>
    </row>
    <row r="98" spans="1:5" x14ac:dyDescent="0.25">
      <c r="A98" s="16">
        <v>840102</v>
      </c>
      <c r="B98" s="16" t="s">
        <v>765</v>
      </c>
      <c r="C98" s="26"/>
      <c r="D98" s="184"/>
      <c r="E98" s="184"/>
    </row>
    <row r="99" spans="1:5" x14ac:dyDescent="0.25">
      <c r="A99" s="15">
        <v>8402</v>
      </c>
      <c r="B99" s="15" t="s">
        <v>766</v>
      </c>
      <c r="C99" s="13"/>
      <c r="D99" s="183">
        <f>+SUM(C100:C102)</f>
        <v>0</v>
      </c>
      <c r="E99" s="184"/>
    </row>
    <row r="100" spans="1:5" x14ac:dyDescent="0.25">
      <c r="A100" s="16">
        <v>840201</v>
      </c>
      <c r="B100" s="16" t="s">
        <v>764</v>
      </c>
      <c r="C100" s="26"/>
      <c r="D100" s="184"/>
      <c r="E100" s="184"/>
    </row>
    <row r="101" spans="1:5" x14ac:dyDescent="0.25">
      <c r="A101" s="16">
        <v>840202</v>
      </c>
      <c r="B101" s="16" t="s">
        <v>765</v>
      </c>
      <c r="C101" s="26"/>
      <c r="D101" s="184"/>
      <c r="E101" s="184"/>
    </row>
    <row r="102" spans="1:5" x14ac:dyDescent="0.25">
      <c r="A102" s="16">
        <v>840203</v>
      </c>
      <c r="B102" s="16" t="s">
        <v>767</v>
      </c>
      <c r="C102" s="26"/>
      <c r="D102" s="184"/>
      <c r="E102" s="184"/>
    </row>
    <row r="103" spans="1:5" x14ac:dyDescent="0.25">
      <c r="A103" s="15">
        <v>8403</v>
      </c>
      <c r="B103" s="15" t="s">
        <v>768</v>
      </c>
      <c r="C103" s="13"/>
      <c r="D103" s="183">
        <f>+SUM(C104:C107)</f>
        <v>0</v>
      </c>
      <c r="E103" s="184"/>
    </row>
    <row r="104" spans="1:5" x14ac:dyDescent="0.25">
      <c r="A104" s="16">
        <v>840301</v>
      </c>
      <c r="B104" s="16" t="s">
        <v>769</v>
      </c>
      <c r="C104" s="26"/>
      <c r="D104" s="184"/>
      <c r="E104" s="184"/>
    </row>
    <row r="105" spans="1:5" x14ac:dyDescent="0.25">
      <c r="A105" s="16">
        <v>840302</v>
      </c>
      <c r="B105" s="16" t="s">
        <v>770</v>
      </c>
      <c r="C105" s="26"/>
      <c r="D105" s="184"/>
      <c r="E105" s="184"/>
    </row>
    <row r="106" spans="1:5" x14ac:dyDescent="0.25">
      <c r="A106" s="16">
        <v>840303</v>
      </c>
      <c r="B106" s="16" t="s">
        <v>821</v>
      </c>
      <c r="C106" s="26"/>
      <c r="D106" s="184"/>
      <c r="E106" s="184"/>
    </row>
    <row r="107" spans="1:5" x14ac:dyDescent="0.25">
      <c r="A107" s="16">
        <v>840304</v>
      </c>
      <c r="B107" s="16" t="s">
        <v>772</v>
      </c>
      <c r="C107" s="26"/>
      <c r="D107" s="184"/>
      <c r="E107" s="184"/>
    </row>
    <row r="108" spans="1:5" x14ac:dyDescent="0.25">
      <c r="A108" s="15">
        <v>8404</v>
      </c>
      <c r="B108" s="15" t="s">
        <v>773</v>
      </c>
      <c r="C108" s="13"/>
      <c r="D108" s="183">
        <f>+SUM(C109:C111)</f>
        <v>0</v>
      </c>
      <c r="E108" s="184"/>
    </row>
    <row r="109" spans="1:5" x14ac:dyDescent="0.25">
      <c r="A109" s="16">
        <v>840401</v>
      </c>
      <c r="B109" s="16" t="s">
        <v>774</v>
      </c>
      <c r="C109" s="26"/>
      <c r="D109" s="184"/>
      <c r="E109" s="184"/>
    </row>
    <row r="110" spans="1:5" x14ac:dyDescent="0.25">
      <c r="A110" s="16">
        <v>840402</v>
      </c>
      <c r="B110" s="16" t="s">
        <v>775</v>
      </c>
      <c r="C110" s="26"/>
      <c r="D110" s="184"/>
      <c r="E110" s="184"/>
    </row>
    <row r="111" spans="1:5" x14ac:dyDescent="0.25">
      <c r="A111" s="16">
        <v>840403</v>
      </c>
      <c r="B111" s="16" t="s">
        <v>776</v>
      </c>
      <c r="C111" s="26"/>
      <c r="D111" s="184"/>
      <c r="E111" s="184"/>
    </row>
    <row r="112" spans="1:5" x14ac:dyDescent="0.25">
      <c r="A112" s="15">
        <v>8405</v>
      </c>
      <c r="B112" s="15" t="s">
        <v>777</v>
      </c>
      <c r="C112" s="13"/>
      <c r="D112" s="183">
        <f>+SUM(C113:C115)</f>
        <v>0</v>
      </c>
      <c r="E112" s="184"/>
    </row>
    <row r="113" spans="1:5" x14ac:dyDescent="0.25">
      <c r="A113" s="16">
        <v>840501</v>
      </c>
      <c r="B113" s="16" t="s">
        <v>765</v>
      </c>
      <c r="C113" s="26"/>
      <c r="D113" s="184"/>
      <c r="E113" s="184"/>
    </row>
    <row r="114" spans="1:5" x14ac:dyDescent="0.25">
      <c r="A114" s="16">
        <v>840502</v>
      </c>
      <c r="B114" s="16" t="s">
        <v>767</v>
      </c>
      <c r="C114" s="26"/>
      <c r="D114" s="184"/>
      <c r="E114" s="184"/>
    </row>
    <row r="115" spans="1:5" x14ac:dyDescent="0.25">
      <c r="A115" s="16">
        <v>840503</v>
      </c>
      <c r="B115" s="16" t="s">
        <v>778</v>
      </c>
      <c r="C115" s="26"/>
      <c r="D115" s="184"/>
      <c r="E115" s="184"/>
    </row>
    <row r="116" spans="1:5" x14ac:dyDescent="0.25">
      <c r="A116" s="15">
        <v>8406</v>
      </c>
      <c r="B116" s="15" t="s">
        <v>538</v>
      </c>
      <c r="C116" s="13"/>
      <c r="D116" s="183">
        <f>+SUM(C117:C118)</f>
        <v>0</v>
      </c>
      <c r="E116" s="184"/>
    </row>
    <row r="117" spans="1:5" x14ac:dyDescent="0.25">
      <c r="A117" s="16">
        <v>840601</v>
      </c>
      <c r="B117" s="16" t="s">
        <v>779</v>
      </c>
      <c r="C117" s="26"/>
      <c r="D117" s="184"/>
      <c r="E117" s="184"/>
    </row>
    <row r="118" spans="1:5" x14ac:dyDescent="0.25">
      <c r="A118" s="16">
        <v>840602</v>
      </c>
      <c r="B118" s="16" t="s">
        <v>780</v>
      </c>
      <c r="C118" s="26"/>
      <c r="D118" s="184"/>
      <c r="E118" s="184"/>
    </row>
    <row r="119" spans="1:5" x14ac:dyDescent="0.25">
      <c r="A119" s="17">
        <v>85</v>
      </c>
      <c r="B119" s="17" t="s">
        <v>822</v>
      </c>
      <c r="C119" s="18"/>
      <c r="D119" s="182"/>
      <c r="E119" s="182">
        <f>+SUM(D120:D132)</f>
        <v>0</v>
      </c>
    </row>
    <row r="120" spans="1:5" x14ac:dyDescent="0.25">
      <c r="A120" s="15">
        <v>8501</v>
      </c>
      <c r="B120" s="15" t="s">
        <v>782</v>
      </c>
      <c r="C120" s="13"/>
      <c r="D120" s="183">
        <f>+SUM(C121:C128)</f>
        <v>0</v>
      </c>
      <c r="E120" s="184"/>
    </row>
    <row r="121" spans="1:5" x14ac:dyDescent="0.25">
      <c r="A121" s="16">
        <v>850101</v>
      </c>
      <c r="B121" s="16" t="s">
        <v>2</v>
      </c>
      <c r="C121" s="26"/>
      <c r="D121" s="184"/>
      <c r="E121" s="184"/>
    </row>
    <row r="122" spans="1:5" x14ac:dyDescent="0.25">
      <c r="A122" s="16">
        <v>850102</v>
      </c>
      <c r="B122" s="16" t="s">
        <v>783</v>
      </c>
      <c r="C122" s="26"/>
      <c r="D122" s="184"/>
      <c r="E122" s="184"/>
    </row>
    <row r="123" spans="1:5" x14ac:dyDescent="0.25">
      <c r="A123" s="16">
        <v>850103</v>
      </c>
      <c r="B123" s="16" t="s">
        <v>784</v>
      </c>
      <c r="C123" s="26"/>
      <c r="D123" s="184"/>
      <c r="E123" s="184"/>
    </row>
    <row r="124" spans="1:5" x14ac:dyDescent="0.25">
      <c r="A124" s="16">
        <v>850104</v>
      </c>
      <c r="B124" s="16" t="s">
        <v>127</v>
      </c>
      <c r="C124" s="26"/>
      <c r="D124" s="184"/>
      <c r="E124" s="184"/>
    </row>
    <row r="125" spans="1:5" x14ac:dyDescent="0.25">
      <c r="A125" s="16">
        <v>850105</v>
      </c>
      <c r="B125" s="16" t="s">
        <v>785</v>
      </c>
      <c r="C125" s="26"/>
      <c r="D125" s="184"/>
      <c r="E125" s="184"/>
    </row>
    <row r="126" spans="1:5" x14ac:dyDescent="0.25">
      <c r="A126" s="16">
        <v>850106</v>
      </c>
      <c r="B126" s="16" t="s">
        <v>786</v>
      </c>
      <c r="C126" s="26"/>
      <c r="D126" s="184"/>
      <c r="E126" s="184"/>
    </row>
    <row r="127" spans="1:5" x14ac:dyDescent="0.25">
      <c r="A127" s="16">
        <v>850107</v>
      </c>
      <c r="B127" s="16" t="s">
        <v>787</v>
      </c>
      <c r="C127" s="26"/>
      <c r="D127" s="184"/>
      <c r="E127" s="184"/>
    </row>
    <row r="128" spans="1:5" x14ac:dyDescent="0.25">
      <c r="A128" s="16">
        <v>850108</v>
      </c>
      <c r="B128" s="16" t="s">
        <v>64</v>
      </c>
      <c r="C128" s="26"/>
      <c r="D128" s="184"/>
      <c r="E128" s="184"/>
    </row>
    <row r="129" spans="1:5" x14ac:dyDescent="0.25">
      <c r="A129" s="15">
        <v>8502</v>
      </c>
      <c r="B129" s="15" t="s">
        <v>788</v>
      </c>
      <c r="C129" s="13"/>
      <c r="D129" s="183">
        <f>+SUM(C130:C132)</f>
        <v>0</v>
      </c>
      <c r="E129" s="184"/>
    </row>
    <row r="130" spans="1:5" x14ac:dyDescent="0.25">
      <c r="A130" s="16">
        <v>850201</v>
      </c>
      <c r="B130" s="16" t="s">
        <v>789</v>
      </c>
      <c r="C130" s="26"/>
      <c r="D130" s="184"/>
      <c r="E130" s="184"/>
    </row>
    <row r="131" spans="1:5" x14ac:dyDescent="0.25">
      <c r="A131" s="16">
        <v>850202</v>
      </c>
      <c r="B131" s="16" t="s">
        <v>790</v>
      </c>
      <c r="C131" s="26"/>
      <c r="D131" s="184"/>
      <c r="E131" s="184"/>
    </row>
    <row r="132" spans="1:5" x14ac:dyDescent="0.25">
      <c r="A132" s="16">
        <v>850203</v>
      </c>
      <c r="B132" s="16" t="s">
        <v>791</v>
      </c>
      <c r="C132" s="26"/>
      <c r="D132" s="184"/>
      <c r="E132" s="184"/>
    </row>
    <row r="133" spans="1:5" x14ac:dyDescent="0.25">
      <c r="A133" s="17">
        <v>86</v>
      </c>
      <c r="B133" s="17" t="s">
        <v>823</v>
      </c>
      <c r="C133" s="18"/>
      <c r="D133" s="182"/>
      <c r="E133" s="182">
        <f>+SUM(D134:D178)</f>
        <v>0</v>
      </c>
    </row>
    <row r="134" spans="1:5" x14ac:dyDescent="0.25">
      <c r="A134" s="15">
        <v>8601</v>
      </c>
      <c r="B134" s="15" t="s">
        <v>793</v>
      </c>
      <c r="C134" s="13"/>
      <c r="D134" s="183">
        <f>+SUM(C135:C137)</f>
        <v>0</v>
      </c>
      <c r="E134" s="184"/>
    </row>
    <row r="135" spans="1:5" x14ac:dyDescent="0.25">
      <c r="A135" s="16">
        <v>860101</v>
      </c>
      <c r="B135" s="16" t="s">
        <v>765</v>
      </c>
      <c r="C135" s="26"/>
      <c r="D135" s="184"/>
      <c r="E135" s="184"/>
    </row>
    <row r="136" spans="1:5" x14ac:dyDescent="0.25">
      <c r="A136" s="16">
        <v>860102</v>
      </c>
      <c r="B136" s="16" t="s">
        <v>767</v>
      </c>
      <c r="C136" s="26"/>
      <c r="D136" s="184"/>
      <c r="E136" s="184"/>
    </row>
    <row r="137" spans="1:5" x14ac:dyDescent="0.25">
      <c r="A137" s="16">
        <v>860103</v>
      </c>
      <c r="B137" s="16" t="s">
        <v>794</v>
      </c>
      <c r="C137" s="26"/>
      <c r="D137" s="184"/>
      <c r="E137" s="184"/>
    </row>
    <row r="138" spans="1:5" x14ac:dyDescent="0.25">
      <c r="A138" s="15">
        <v>8602</v>
      </c>
      <c r="B138" s="15" t="s">
        <v>795</v>
      </c>
      <c r="C138" s="13"/>
      <c r="D138" s="183">
        <f>+SUM(C139:C151)</f>
        <v>0</v>
      </c>
      <c r="E138" s="184"/>
    </row>
    <row r="139" spans="1:5" x14ac:dyDescent="0.25">
      <c r="A139" s="16">
        <v>860201</v>
      </c>
      <c r="B139" s="16" t="s">
        <v>209</v>
      </c>
      <c r="C139" s="26"/>
      <c r="D139" s="184"/>
      <c r="E139" s="184"/>
    </row>
    <row r="140" spans="1:5" x14ac:dyDescent="0.25">
      <c r="A140" s="16">
        <v>860202</v>
      </c>
      <c r="B140" s="16" t="s">
        <v>389</v>
      </c>
      <c r="C140" s="26"/>
      <c r="D140" s="184"/>
      <c r="E140" s="184"/>
    </row>
    <row r="141" spans="1:5" x14ac:dyDescent="0.25">
      <c r="A141" s="16">
        <v>860203</v>
      </c>
      <c r="B141" s="16" t="s">
        <v>61</v>
      </c>
      <c r="C141" s="26"/>
      <c r="D141" s="184"/>
      <c r="E141" s="184"/>
    </row>
    <row r="142" spans="1:5" x14ac:dyDescent="0.25">
      <c r="A142" s="16">
        <v>860204</v>
      </c>
      <c r="B142" s="16" t="s">
        <v>211</v>
      </c>
      <c r="C142" s="26"/>
      <c r="D142" s="184"/>
      <c r="E142" s="184"/>
    </row>
    <row r="143" spans="1:5" x14ac:dyDescent="0.25">
      <c r="A143" s="16">
        <v>860205</v>
      </c>
      <c r="B143" s="16" t="s">
        <v>796</v>
      </c>
      <c r="C143" s="26"/>
      <c r="D143" s="184"/>
      <c r="E143" s="184"/>
    </row>
    <row r="144" spans="1:5" x14ac:dyDescent="0.25">
      <c r="A144" s="16">
        <v>860206</v>
      </c>
      <c r="B144" s="16" t="s">
        <v>213</v>
      </c>
      <c r="C144" s="26"/>
      <c r="D144" s="184"/>
      <c r="E144" s="184"/>
    </row>
    <row r="145" spans="1:5" x14ac:dyDescent="0.25">
      <c r="A145" s="16">
        <v>860207</v>
      </c>
      <c r="B145" s="16" t="s">
        <v>63</v>
      </c>
      <c r="C145" s="26"/>
      <c r="D145" s="184"/>
      <c r="E145" s="184"/>
    </row>
    <row r="146" spans="1:5" x14ac:dyDescent="0.25">
      <c r="A146" s="16">
        <v>860208</v>
      </c>
      <c r="B146" s="16" t="s">
        <v>214</v>
      </c>
      <c r="C146" s="26"/>
      <c r="D146" s="184"/>
      <c r="E146" s="184"/>
    </row>
    <row r="147" spans="1:5" x14ac:dyDescent="0.25">
      <c r="A147" s="16">
        <v>860209</v>
      </c>
      <c r="B147" s="16" t="s">
        <v>215</v>
      </c>
      <c r="C147" s="26"/>
      <c r="D147" s="184"/>
      <c r="E147" s="184"/>
    </row>
    <row r="148" spans="1:5" x14ac:dyDescent="0.25">
      <c r="A148" s="16">
        <v>860210</v>
      </c>
      <c r="B148" s="16" t="s">
        <v>216</v>
      </c>
      <c r="C148" s="26"/>
      <c r="D148" s="184"/>
      <c r="E148" s="184"/>
    </row>
    <row r="149" spans="1:5" x14ac:dyDescent="0.25">
      <c r="A149" s="16">
        <v>860211</v>
      </c>
      <c r="B149" s="16" t="s">
        <v>393</v>
      </c>
      <c r="C149" s="26"/>
      <c r="D149" s="184"/>
      <c r="E149" s="184"/>
    </row>
    <row r="150" spans="1:5" x14ac:dyDescent="0.25">
      <c r="A150" s="16">
        <v>860212</v>
      </c>
      <c r="B150" s="16" t="s">
        <v>725</v>
      </c>
      <c r="C150" s="26"/>
      <c r="D150" s="184"/>
      <c r="E150" s="184"/>
    </row>
    <row r="151" spans="1:5" x14ac:dyDescent="0.25">
      <c r="A151" s="16">
        <v>860213</v>
      </c>
      <c r="B151" s="16" t="s">
        <v>797</v>
      </c>
      <c r="C151" s="26"/>
      <c r="D151" s="184"/>
      <c r="E151" s="184"/>
    </row>
    <row r="152" spans="1:5" x14ac:dyDescent="0.25">
      <c r="A152" s="15">
        <v>8603</v>
      </c>
      <c r="B152" s="15" t="s">
        <v>798</v>
      </c>
      <c r="C152" s="13"/>
      <c r="D152" s="183">
        <f>+SUM(C153:C155)</f>
        <v>0</v>
      </c>
      <c r="E152" s="184"/>
    </row>
    <row r="153" spans="1:5" x14ac:dyDescent="0.25">
      <c r="A153" s="16">
        <v>860301</v>
      </c>
      <c r="B153" s="16" t="s">
        <v>504</v>
      </c>
      <c r="C153" s="26"/>
      <c r="D153" s="184"/>
      <c r="E153" s="184"/>
    </row>
    <row r="154" spans="1:5" x14ac:dyDescent="0.25">
      <c r="A154" s="16">
        <v>860302</v>
      </c>
      <c r="B154" s="16" t="s">
        <v>783</v>
      </c>
      <c r="C154" s="26"/>
      <c r="D154" s="184"/>
      <c r="E154" s="184"/>
    </row>
    <row r="155" spans="1:5" x14ac:dyDescent="0.25">
      <c r="A155" s="16">
        <v>860303</v>
      </c>
      <c r="B155" s="16" t="s">
        <v>64</v>
      </c>
      <c r="C155" s="26"/>
      <c r="D155" s="184"/>
      <c r="E155" s="184"/>
    </row>
    <row r="156" spans="1:5" x14ac:dyDescent="0.25">
      <c r="A156" s="15">
        <v>8604</v>
      </c>
      <c r="B156" s="15" t="s">
        <v>799</v>
      </c>
      <c r="C156" s="13"/>
      <c r="D156" s="183">
        <f>+SUM(C157:C159)</f>
        <v>0</v>
      </c>
      <c r="E156" s="184"/>
    </row>
    <row r="157" spans="1:5" x14ac:dyDescent="0.25">
      <c r="A157" s="16">
        <v>860401</v>
      </c>
      <c r="B157" s="16" t="s">
        <v>800</v>
      </c>
      <c r="C157" s="26"/>
      <c r="D157" s="184"/>
      <c r="E157" s="184"/>
    </row>
    <row r="158" spans="1:5" x14ac:dyDescent="0.25">
      <c r="A158" s="16">
        <v>860402</v>
      </c>
      <c r="B158" s="16" t="s">
        <v>801</v>
      </c>
      <c r="C158" s="26"/>
      <c r="D158" s="184"/>
      <c r="E158" s="184"/>
    </row>
    <row r="159" spans="1:5" x14ac:dyDescent="0.25">
      <c r="A159" s="16">
        <v>860403</v>
      </c>
      <c r="B159" s="16" t="s">
        <v>802</v>
      </c>
      <c r="C159" s="26"/>
      <c r="D159" s="184"/>
      <c r="E159" s="184"/>
    </row>
    <row r="160" spans="1:5" x14ac:dyDescent="0.25">
      <c r="A160" s="15">
        <v>8605</v>
      </c>
      <c r="B160" s="15" t="s">
        <v>803</v>
      </c>
      <c r="C160" s="13"/>
      <c r="D160" s="183">
        <f>+SUM(C161)</f>
        <v>0</v>
      </c>
      <c r="E160" s="184"/>
    </row>
    <row r="161" spans="1:5" x14ac:dyDescent="0.25">
      <c r="A161" s="16">
        <v>860501</v>
      </c>
      <c r="B161" s="16" t="s">
        <v>804</v>
      </c>
      <c r="C161" s="26"/>
      <c r="D161" s="184"/>
      <c r="E161" s="184"/>
    </row>
    <row r="162" spans="1:5" x14ac:dyDescent="0.25">
      <c r="A162" s="15">
        <v>8606</v>
      </c>
      <c r="B162" s="15" t="s">
        <v>805</v>
      </c>
      <c r="C162" s="13"/>
      <c r="D162" s="183">
        <f>+SUM(C163)</f>
        <v>0</v>
      </c>
      <c r="E162" s="184"/>
    </row>
    <row r="163" spans="1:5" x14ac:dyDescent="0.25">
      <c r="A163" s="16">
        <v>860601</v>
      </c>
      <c r="B163" s="16" t="s">
        <v>100</v>
      </c>
      <c r="C163" s="26"/>
      <c r="D163" s="184"/>
      <c r="E163" s="184"/>
    </row>
    <row r="164" spans="1:5" x14ac:dyDescent="0.25">
      <c r="A164" s="15">
        <v>8607</v>
      </c>
      <c r="B164" s="15" t="s">
        <v>806</v>
      </c>
      <c r="C164" s="13"/>
      <c r="D164" s="183">
        <f>+SUM(C165)</f>
        <v>0</v>
      </c>
      <c r="E164" s="184"/>
    </row>
    <row r="165" spans="1:5" x14ac:dyDescent="0.25">
      <c r="A165" s="16">
        <v>860701</v>
      </c>
      <c r="B165" s="16" t="s">
        <v>807</v>
      </c>
      <c r="C165" s="26"/>
      <c r="D165" s="184"/>
      <c r="E165" s="184"/>
    </row>
    <row r="166" spans="1:5" x14ac:dyDescent="0.25">
      <c r="A166" s="15">
        <v>8608</v>
      </c>
      <c r="B166" s="15" t="s">
        <v>808</v>
      </c>
      <c r="C166" s="13"/>
      <c r="D166" s="183">
        <f>+SUM(C167:C168)</f>
        <v>0</v>
      </c>
      <c r="E166" s="184"/>
    </row>
    <row r="167" spans="1:5" x14ac:dyDescent="0.25">
      <c r="A167" s="16">
        <v>860801</v>
      </c>
      <c r="B167" s="16" t="s">
        <v>809</v>
      </c>
      <c r="C167" s="26"/>
      <c r="D167" s="184"/>
      <c r="E167" s="184"/>
    </row>
    <row r="168" spans="1:5" x14ac:dyDescent="0.25">
      <c r="A168" s="16">
        <v>860802</v>
      </c>
      <c r="B168" s="16" t="s">
        <v>810</v>
      </c>
      <c r="C168" s="26"/>
      <c r="D168" s="184"/>
      <c r="E168" s="184"/>
    </row>
    <row r="169" spans="1:5" x14ac:dyDescent="0.25">
      <c r="A169" s="15">
        <v>8609</v>
      </c>
      <c r="B169" s="15" t="s">
        <v>811</v>
      </c>
      <c r="C169" s="13"/>
      <c r="D169" s="183">
        <f>+SUM(C170:C171)</f>
        <v>0</v>
      </c>
      <c r="E169" s="184"/>
    </row>
    <row r="170" spans="1:5" x14ac:dyDescent="0.25">
      <c r="A170" s="16">
        <v>860901</v>
      </c>
      <c r="B170" s="16" t="s">
        <v>812</v>
      </c>
      <c r="C170" s="26"/>
      <c r="D170" s="184"/>
      <c r="E170" s="184"/>
    </row>
    <row r="171" spans="1:5" x14ac:dyDescent="0.25">
      <c r="A171" s="16">
        <v>860902</v>
      </c>
      <c r="B171" s="16" t="s">
        <v>813</v>
      </c>
      <c r="C171" s="26"/>
      <c r="D171" s="184"/>
      <c r="E171" s="184"/>
    </row>
    <row r="172" spans="1:5" x14ac:dyDescent="0.25">
      <c r="A172" s="15">
        <v>8610</v>
      </c>
      <c r="B172" s="15" t="s">
        <v>814</v>
      </c>
      <c r="C172" s="13"/>
      <c r="D172" s="183">
        <f>+SUM(C173:C178)</f>
        <v>0</v>
      </c>
      <c r="E172" s="184"/>
    </row>
    <row r="173" spans="1:5" x14ac:dyDescent="0.25">
      <c r="A173" s="16">
        <v>861001</v>
      </c>
      <c r="B173" s="16" t="s">
        <v>815</v>
      </c>
      <c r="C173" s="26"/>
      <c r="D173" s="184"/>
      <c r="E173" s="184"/>
    </row>
    <row r="174" spans="1:5" x14ac:dyDescent="0.25">
      <c r="A174" s="16">
        <v>861002</v>
      </c>
      <c r="B174" s="16" t="s">
        <v>816</v>
      </c>
      <c r="C174" s="26"/>
      <c r="D174" s="184"/>
      <c r="E174" s="184"/>
    </row>
    <row r="175" spans="1:5" x14ac:dyDescent="0.25">
      <c r="A175" s="16">
        <v>861003</v>
      </c>
      <c r="B175" s="16" t="s">
        <v>817</v>
      </c>
      <c r="C175" s="26"/>
      <c r="D175" s="184"/>
      <c r="E175" s="184"/>
    </row>
    <row r="176" spans="1:5" x14ac:dyDescent="0.25">
      <c r="A176" s="16">
        <v>861004</v>
      </c>
      <c r="B176" s="16" t="s">
        <v>818</v>
      </c>
      <c r="C176" s="26"/>
      <c r="D176" s="184"/>
      <c r="E176" s="184"/>
    </row>
    <row r="177" spans="1:5" x14ac:dyDescent="0.25">
      <c r="A177" s="16">
        <v>861005</v>
      </c>
      <c r="B177" s="16" t="s">
        <v>819</v>
      </c>
      <c r="C177" s="26"/>
      <c r="D177" s="184"/>
      <c r="E177" s="184"/>
    </row>
    <row r="178" spans="1:5" ht="16.5" thickBot="1" x14ac:dyDescent="0.3">
      <c r="A178" s="19">
        <v>861006</v>
      </c>
      <c r="B178" s="19" t="s">
        <v>538</v>
      </c>
      <c r="C178" s="28"/>
      <c r="D178" s="184"/>
      <c r="E178" s="184"/>
    </row>
    <row r="179" spans="1:5" s="4" customFormat="1" ht="19.149999999999999" customHeight="1" thickTop="1" thickBot="1" x14ac:dyDescent="0.3">
      <c r="A179" s="312" t="s">
        <v>2048</v>
      </c>
      <c r="B179" s="312"/>
      <c r="C179" s="171">
        <f>+SUM(C10:C178)</f>
        <v>0</v>
      </c>
      <c r="D179" s="171">
        <f t="shared" ref="D179:E179" si="0">+SUM(D10:D178)</f>
        <v>0</v>
      </c>
      <c r="E179" s="171">
        <f t="shared" si="0"/>
        <v>0</v>
      </c>
    </row>
    <row r="180" spans="1:5" ht="21.6" customHeight="1" thickTop="1" thickBot="1" x14ac:dyDescent="0.3">
      <c r="A180" s="23"/>
      <c r="B180" s="23"/>
      <c r="C180" s="24"/>
      <c r="D180" s="185"/>
      <c r="E180" s="185"/>
    </row>
    <row r="181" spans="1:5" ht="16.149999999999999" customHeight="1" thickTop="1" x14ac:dyDescent="0.25">
      <c r="A181" s="22">
        <v>9</v>
      </c>
      <c r="B181" s="22" t="s">
        <v>824</v>
      </c>
      <c r="C181" s="25"/>
      <c r="D181" s="186"/>
      <c r="E181" s="186"/>
    </row>
    <row r="182" spans="1:5" x14ac:dyDescent="0.25">
      <c r="A182" s="14">
        <v>91</v>
      </c>
      <c r="B182" s="14" t="s">
        <v>825</v>
      </c>
      <c r="C182" s="12"/>
      <c r="D182" s="182"/>
      <c r="E182" s="182">
        <f>+SUM(D183:D211)</f>
        <v>0</v>
      </c>
    </row>
    <row r="183" spans="1:5" x14ac:dyDescent="0.25">
      <c r="A183" s="15">
        <v>9101</v>
      </c>
      <c r="B183" s="15" t="s">
        <v>826</v>
      </c>
      <c r="C183" s="13"/>
      <c r="D183" s="183">
        <f>+SUM(C184:C186)</f>
        <v>0</v>
      </c>
      <c r="E183" s="184"/>
    </row>
    <row r="184" spans="1:5" x14ac:dyDescent="0.25">
      <c r="A184" s="16">
        <v>910101</v>
      </c>
      <c r="B184" s="16" t="s">
        <v>764</v>
      </c>
      <c r="C184" s="26"/>
      <c r="D184" s="184"/>
      <c r="E184" s="184"/>
    </row>
    <row r="185" spans="1:5" x14ac:dyDescent="0.25">
      <c r="A185" s="16">
        <v>910102</v>
      </c>
      <c r="B185" s="16" t="s">
        <v>765</v>
      </c>
      <c r="C185" s="26"/>
      <c r="D185" s="184"/>
      <c r="E185" s="184"/>
    </row>
    <row r="186" spans="1:5" x14ac:dyDescent="0.25">
      <c r="A186" s="16">
        <v>910103</v>
      </c>
      <c r="B186" s="16" t="s">
        <v>827</v>
      </c>
      <c r="C186" s="26"/>
      <c r="D186" s="184"/>
      <c r="E186" s="184"/>
    </row>
    <row r="187" spans="1:5" x14ac:dyDescent="0.25">
      <c r="A187" s="15">
        <v>9102</v>
      </c>
      <c r="B187" s="15" t="s">
        <v>828</v>
      </c>
      <c r="C187" s="13"/>
      <c r="D187" s="183">
        <f>+SUM(C188:C191)</f>
        <v>0</v>
      </c>
      <c r="E187" s="184"/>
    </row>
    <row r="188" spans="1:5" x14ac:dyDescent="0.25">
      <c r="A188" s="16">
        <v>910201</v>
      </c>
      <c r="B188" s="16" t="s">
        <v>764</v>
      </c>
      <c r="C188" s="26"/>
      <c r="D188" s="184"/>
      <c r="E188" s="184"/>
    </row>
    <row r="189" spans="1:5" x14ac:dyDescent="0.25">
      <c r="A189" s="16">
        <v>910202</v>
      </c>
      <c r="B189" s="16" t="s">
        <v>765</v>
      </c>
      <c r="C189" s="26"/>
      <c r="D189" s="184"/>
      <c r="E189" s="184"/>
    </row>
    <row r="190" spans="1:5" x14ac:dyDescent="0.25">
      <c r="A190" s="16">
        <v>910203</v>
      </c>
      <c r="B190" s="16" t="s">
        <v>767</v>
      </c>
      <c r="C190" s="26"/>
      <c r="D190" s="184"/>
      <c r="E190" s="184"/>
    </row>
    <row r="191" spans="1:5" x14ac:dyDescent="0.25">
      <c r="A191" s="16">
        <v>910204</v>
      </c>
      <c r="B191" s="16" t="s">
        <v>829</v>
      </c>
      <c r="C191" s="26"/>
      <c r="D191" s="184"/>
      <c r="E191" s="184"/>
    </row>
    <row r="192" spans="1:5" x14ac:dyDescent="0.25">
      <c r="A192" s="15">
        <v>9103</v>
      </c>
      <c r="B192" s="15" t="s">
        <v>830</v>
      </c>
      <c r="C192" s="13"/>
      <c r="D192" s="183">
        <f>+SUM(C193:C198)</f>
        <v>0</v>
      </c>
      <c r="E192" s="184"/>
    </row>
    <row r="193" spans="1:5" x14ac:dyDescent="0.25">
      <c r="A193" s="16">
        <v>910301</v>
      </c>
      <c r="B193" s="16" t="s">
        <v>769</v>
      </c>
      <c r="C193" s="26"/>
      <c r="D193" s="184"/>
      <c r="E193" s="184"/>
    </row>
    <row r="194" spans="1:5" x14ac:dyDescent="0.25">
      <c r="A194" s="16">
        <v>910302</v>
      </c>
      <c r="B194" s="16" t="s">
        <v>770</v>
      </c>
      <c r="C194" s="26"/>
      <c r="D194" s="184"/>
      <c r="E194" s="184"/>
    </row>
    <row r="195" spans="1:5" x14ac:dyDescent="0.25">
      <c r="A195" s="16">
        <v>910303</v>
      </c>
      <c r="B195" s="16" t="s">
        <v>821</v>
      </c>
      <c r="C195" s="26"/>
      <c r="D195" s="184"/>
      <c r="E195" s="184"/>
    </row>
    <row r="196" spans="1:5" x14ac:dyDescent="0.25">
      <c r="A196" s="16">
        <v>910304</v>
      </c>
      <c r="B196" s="16" t="s">
        <v>772</v>
      </c>
      <c r="C196" s="26"/>
      <c r="D196" s="184"/>
      <c r="E196" s="184"/>
    </row>
    <row r="197" spans="1:5" x14ac:dyDescent="0.25">
      <c r="A197" s="16">
        <v>910305</v>
      </c>
      <c r="B197" s="16" t="s">
        <v>831</v>
      </c>
      <c r="C197" s="26"/>
      <c r="D197" s="184"/>
      <c r="E197" s="184"/>
    </row>
    <row r="198" spans="1:5" x14ac:dyDescent="0.25">
      <c r="A198" s="16">
        <v>910306</v>
      </c>
      <c r="B198" s="16" t="s">
        <v>832</v>
      </c>
      <c r="C198" s="26"/>
      <c r="D198" s="184"/>
      <c r="E198" s="184"/>
    </row>
    <row r="199" spans="1:5" x14ac:dyDescent="0.25">
      <c r="A199" s="15">
        <v>9104</v>
      </c>
      <c r="B199" s="15" t="s">
        <v>773</v>
      </c>
      <c r="C199" s="13"/>
      <c r="D199" s="183">
        <f>+SUM(C200:C204)</f>
        <v>0</v>
      </c>
      <c r="E199" s="184"/>
    </row>
    <row r="200" spans="1:5" x14ac:dyDescent="0.25">
      <c r="A200" s="16">
        <v>910401</v>
      </c>
      <c r="B200" s="16" t="s">
        <v>833</v>
      </c>
      <c r="C200" s="26"/>
      <c r="D200" s="184"/>
      <c r="E200" s="184"/>
    </row>
    <row r="201" spans="1:5" x14ac:dyDescent="0.25">
      <c r="A201" s="16">
        <v>910402</v>
      </c>
      <c r="B201" s="16" t="s">
        <v>374</v>
      </c>
      <c r="C201" s="26"/>
      <c r="D201" s="184"/>
      <c r="E201" s="184"/>
    </row>
    <row r="202" spans="1:5" x14ac:dyDescent="0.25">
      <c r="A202" s="16">
        <v>910403</v>
      </c>
      <c r="B202" s="16" t="s">
        <v>834</v>
      </c>
      <c r="C202" s="26"/>
      <c r="D202" s="184"/>
      <c r="E202" s="184"/>
    </row>
    <row r="203" spans="1:5" x14ac:dyDescent="0.25">
      <c r="A203" s="16">
        <v>910404</v>
      </c>
      <c r="B203" s="16" t="s">
        <v>835</v>
      </c>
      <c r="C203" s="26"/>
      <c r="D203" s="184"/>
      <c r="E203" s="184"/>
    </row>
    <row r="204" spans="1:5" x14ac:dyDescent="0.25">
      <c r="A204" s="16">
        <v>910405</v>
      </c>
      <c r="B204" s="16" t="s">
        <v>776</v>
      </c>
      <c r="C204" s="26"/>
      <c r="D204" s="184"/>
      <c r="E204" s="184"/>
    </row>
    <row r="205" spans="1:5" x14ac:dyDescent="0.25">
      <c r="A205" s="15">
        <v>9105</v>
      </c>
      <c r="B205" s="15" t="s">
        <v>777</v>
      </c>
      <c r="C205" s="13"/>
      <c r="D205" s="183">
        <f>+SUM(C206:C208)</f>
        <v>0</v>
      </c>
      <c r="E205" s="184"/>
    </row>
    <row r="206" spans="1:5" x14ac:dyDescent="0.25">
      <c r="A206" s="16">
        <v>910501</v>
      </c>
      <c r="B206" s="16" t="s">
        <v>765</v>
      </c>
      <c r="C206" s="26"/>
      <c r="D206" s="184"/>
      <c r="E206" s="184"/>
    </row>
    <row r="207" spans="1:5" x14ac:dyDescent="0.25">
      <c r="A207" s="16">
        <v>910502</v>
      </c>
      <c r="B207" s="16" t="s">
        <v>767</v>
      </c>
      <c r="C207" s="26"/>
      <c r="D207" s="184"/>
      <c r="E207" s="184"/>
    </row>
    <row r="208" spans="1:5" x14ac:dyDescent="0.25">
      <c r="A208" s="16">
        <v>910503</v>
      </c>
      <c r="B208" s="16" t="s">
        <v>778</v>
      </c>
      <c r="C208" s="26"/>
      <c r="D208" s="184"/>
      <c r="E208" s="184"/>
    </row>
    <row r="209" spans="1:5" x14ac:dyDescent="0.25">
      <c r="A209" s="15">
        <v>9106</v>
      </c>
      <c r="B209" s="15" t="s">
        <v>836</v>
      </c>
      <c r="C209" s="13"/>
      <c r="D209" s="183">
        <f>+SUM(C210:C211)</f>
        <v>0</v>
      </c>
      <c r="E209" s="184"/>
    </row>
    <row r="210" spans="1:5" x14ac:dyDescent="0.25">
      <c r="A210" s="16">
        <v>910601</v>
      </c>
      <c r="B210" s="16" t="s">
        <v>837</v>
      </c>
      <c r="C210" s="26"/>
      <c r="D210" s="184"/>
      <c r="E210" s="184"/>
    </row>
    <row r="211" spans="1:5" x14ac:dyDescent="0.25">
      <c r="A211" s="16">
        <v>910602</v>
      </c>
      <c r="B211" s="16" t="s">
        <v>836</v>
      </c>
      <c r="C211" s="26"/>
      <c r="D211" s="184"/>
      <c r="E211" s="184"/>
    </row>
    <row r="212" spans="1:5" x14ac:dyDescent="0.25">
      <c r="A212" s="14">
        <v>92</v>
      </c>
      <c r="B212" s="14" t="s">
        <v>838</v>
      </c>
      <c r="C212" s="12"/>
      <c r="D212" s="182"/>
      <c r="E212" s="182">
        <f>+SUM(D213:D216)</f>
        <v>0</v>
      </c>
    </row>
    <row r="213" spans="1:5" x14ac:dyDescent="0.25">
      <c r="A213" s="15">
        <v>9201</v>
      </c>
      <c r="B213" s="15" t="s">
        <v>232</v>
      </c>
      <c r="C213" s="13"/>
      <c r="D213" s="183">
        <f>+SUM(C214:C214)</f>
        <v>0</v>
      </c>
      <c r="E213" s="184"/>
    </row>
    <row r="214" spans="1:5" x14ac:dyDescent="0.25">
      <c r="A214" s="16">
        <v>920101</v>
      </c>
      <c r="B214" s="16" t="s">
        <v>513</v>
      </c>
      <c r="C214" s="26"/>
      <c r="D214" s="184"/>
      <c r="E214" s="184"/>
    </row>
    <row r="215" spans="1:5" x14ac:dyDescent="0.25">
      <c r="A215" s="15">
        <v>9202</v>
      </c>
      <c r="B215" s="15" t="s">
        <v>518</v>
      </c>
      <c r="C215" s="13"/>
      <c r="D215" s="183">
        <f>+SUM(C216)</f>
        <v>0</v>
      </c>
      <c r="E215" s="184"/>
    </row>
    <row r="216" spans="1:5" x14ac:dyDescent="0.25">
      <c r="A216" s="16">
        <v>920201</v>
      </c>
      <c r="B216" s="16" t="s">
        <v>839</v>
      </c>
      <c r="C216" s="26"/>
      <c r="D216" s="184"/>
      <c r="E216" s="184"/>
    </row>
    <row r="217" spans="1:5" x14ac:dyDescent="0.25">
      <c r="A217" s="14">
        <v>93</v>
      </c>
      <c r="B217" s="14" t="s">
        <v>840</v>
      </c>
      <c r="C217" s="12"/>
      <c r="D217" s="182"/>
      <c r="E217" s="182">
        <f>+SUM(D218:D233)</f>
        <v>0</v>
      </c>
    </row>
    <row r="218" spans="1:5" x14ac:dyDescent="0.25">
      <c r="A218" s="15">
        <v>9301</v>
      </c>
      <c r="B218" s="15" t="s">
        <v>841</v>
      </c>
      <c r="C218" s="13"/>
      <c r="D218" s="183">
        <f>+SUM(C219:C221)</f>
        <v>0</v>
      </c>
      <c r="E218" s="184"/>
    </row>
    <row r="219" spans="1:5" x14ac:dyDescent="0.25">
      <c r="A219" s="16">
        <v>930101</v>
      </c>
      <c r="B219" s="16" t="s">
        <v>765</v>
      </c>
      <c r="C219" s="26"/>
      <c r="D219" s="184"/>
      <c r="E219" s="184"/>
    </row>
    <row r="220" spans="1:5" x14ac:dyDescent="0.25">
      <c r="A220" s="16">
        <v>930102</v>
      </c>
      <c r="B220" s="16" t="s">
        <v>767</v>
      </c>
      <c r="C220" s="26"/>
      <c r="D220" s="184"/>
      <c r="E220" s="184"/>
    </row>
    <row r="221" spans="1:5" x14ac:dyDescent="0.25">
      <c r="A221" s="16">
        <v>930103</v>
      </c>
      <c r="B221" s="16" t="s">
        <v>842</v>
      </c>
      <c r="C221" s="26"/>
      <c r="D221" s="184"/>
      <c r="E221" s="184"/>
    </row>
    <row r="222" spans="1:5" x14ac:dyDescent="0.25">
      <c r="A222" s="15">
        <v>9302</v>
      </c>
      <c r="B222" s="15" t="s">
        <v>843</v>
      </c>
      <c r="C222" s="13"/>
      <c r="D222" s="183">
        <f>+SUM(C223:C225)</f>
        <v>0</v>
      </c>
      <c r="E222" s="184"/>
    </row>
    <row r="223" spans="1:5" x14ac:dyDescent="0.25">
      <c r="A223" s="16">
        <v>930201</v>
      </c>
      <c r="B223" s="16" t="s">
        <v>800</v>
      </c>
      <c r="C223" s="26"/>
      <c r="D223" s="184"/>
      <c r="E223" s="184"/>
    </row>
    <row r="224" spans="1:5" x14ac:dyDescent="0.25">
      <c r="A224" s="16">
        <v>930202</v>
      </c>
      <c r="B224" s="16" t="s">
        <v>801</v>
      </c>
      <c r="C224" s="26"/>
      <c r="D224" s="184"/>
      <c r="E224" s="184"/>
    </row>
    <row r="225" spans="1:5" x14ac:dyDescent="0.25">
      <c r="A225" s="16">
        <v>930203</v>
      </c>
      <c r="B225" s="16" t="s">
        <v>802</v>
      </c>
      <c r="C225" s="26"/>
      <c r="D225" s="184"/>
      <c r="E225" s="184"/>
    </row>
    <row r="226" spans="1:5" x14ac:dyDescent="0.25">
      <c r="A226" s="15">
        <v>9303</v>
      </c>
      <c r="B226" s="15" t="s">
        <v>844</v>
      </c>
      <c r="C226" s="13"/>
      <c r="D226" s="183">
        <f>+SUM(C227)</f>
        <v>0</v>
      </c>
      <c r="E226" s="184"/>
    </row>
    <row r="227" spans="1:5" x14ac:dyDescent="0.25">
      <c r="A227" s="16">
        <v>930301</v>
      </c>
      <c r="B227" s="16" t="s">
        <v>845</v>
      </c>
      <c r="C227" s="26"/>
      <c r="D227" s="187"/>
      <c r="E227" s="184"/>
    </row>
    <row r="228" spans="1:5" x14ac:dyDescent="0.25">
      <c r="A228" s="15">
        <v>9304</v>
      </c>
      <c r="B228" s="15" t="s">
        <v>846</v>
      </c>
      <c r="C228" s="13"/>
      <c r="D228" s="183">
        <f>+SUM(C229:C233)</f>
        <v>0</v>
      </c>
      <c r="E228" s="184"/>
    </row>
    <row r="229" spans="1:5" x14ac:dyDescent="0.25">
      <c r="A229" s="16">
        <v>930401</v>
      </c>
      <c r="B229" s="16" t="s">
        <v>847</v>
      </c>
      <c r="C229" s="26"/>
      <c r="D229" s="184"/>
      <c r="E229" s="184"/>
    </row>
    <row r="230" spans="1:5" x14ac:dyDescent="0.25">
      <c r="A230" s="16">
        <v>930402</v>
      </c>
      <c r="B230" s="16" t="s">
        <v>848</v>
      </c>
      <c r="C230" s="26"/>
      <c r="D230" s="184"/>
      <c r="E230" s="184"/>
    </row>
    <row r="231" spans="1:5" x14ac:dyDescent="0.25">
      <c r="A231" s="16">
        <v>930403</v>
      </c>
      <c r="B231" s="16" t="s">
        <v>849</v>
      </c>
      <c r="C231" s="26"/>
      <c r="D231" s="184"/>
      <c r="E231" s="184"/>
    </row>
    <row r="232" spans="1:5" x14ac:dyDescent="0.25">
      <c r="A232" s="16">
        <v>930404</v>
      </c>
      <c r="B232" s="16" t="s">
        <v>850</v>
      </c>
      <c r="C232" s="26"/>
      <c r="D232" s="184"/>
      <c r="E232" s="184"/>
    </row>
    <row r="233" spans="1:5" x14ac:dyDescent="0.25">
      <c r="A233" s="16">
        <v>930405</v>
      </c>
      <c r="B233" s="16" t="s">
        <v>846</v>
      </c>
      <c r="C233" s="26"/>
      <c r="D233" s="184"/>
      <c r="E233" s="184"/>
    </row>
    <row r="234" spans="1:5" x14ac:dyDescent="0.25">
      <c r="A234" s="17">
        <v>94</v>
      </c>
      <c r="B234" s="17" t="s">
        <v>851</v>
      </c>
      <c r="C234" s="18"/>
      <c r="D234" s="182"/>
      <c r="E234" s="182">
        <f>+SUM(D235:D263)</f>
        <v>0</v>
      </c>
    </row>
    <row r="235" spans="1:5" x14ac:dyDescent="0.25">
      <c r="A235" s="15">
        <v>9401</v>
      </c>
      <c r="B235" s="15" t="s">
        <v>826</v>
      </c>
      <c r="C235" s="13"/>
      <c r="D235" s="183">
        <f>+SUM(C236:C238)</f>
        <v>0</v>
      </c>
      <c r="E235" s="184"/>
    </row>
    <row r="236" spans="1:5" x14ac:dyDescent="0.25">
      <c r="A236" s="16">
        <v>940101</v>
      </c>
      <c r="B236" s="16" t="s">
        <v>764</v>
      </c>
      <c r="C236" s="26"/>
      <c r="D236" s="184"/>
      <c r="E236" s="184"/>
    </row>
    <row r="237" spans="1:5" x14ac:dyDescent="0.25">
      <c r="A237" s="16">
        <v>940102</v>
      </c>
      <c r="B237" s="16" t="s">
        <v>765</v>
      </c>
      <c r="C237" s="26"/>
      <c r="D237" s="184"/>
      <c r="E237" s="184"/>
    </row>
    <row r="238" spans="1:5" x14ac:dyDescent="0.25">
      <c r="A238" s="16">
        <v>940103</v>
      </c>
      <c r="B238" s="16" t="s">
        <v>827</v>
      </c>
      <c r="C238" s="26"/>
      <c r="D238" s="184"/>
      <c r="E238" s="184"/>
    </row>
    <row r="239" spans="1:5" x14ac:dyDescent="0.25">
      <c r="A239" s="15">
        <v>9402</v>
      </c>
      <c r="B239" s="15" t="s">
        <v>828</v>
      </c>
      <c r="C239" s="13"/>
      <c r="D239" s="183">
        <f>+SUM(C240:C243)</f>
        <v>0</v>
      </c>
      <c r="E239" s="184"/>
    </row>
    <row r="240" spans="1:5" x14ac:dyDescent="0.25">
      <c r="A240" s="16">
        <v>940201</v>
      </c>
      <c r="B240" s="16" t="s">
        <v>764</v>
      </c>
      <c r="C240" s="26"/>
      <c r="D240" s="184"/>
      <c r="E240" s="184"/>
    </row>
    <row r="241" spans="1:5" x14ac:dyDescent="0.25">
      <c r="A241" s="16">
        <v>940202</v>
      </c>
      <c r="B241" s="16" t="s">
        <v>765</v>
      </c>
      <c r="C241" s="26"/>
      <c r="D241" s="184"/>
      <c r="E241" s="184"/>
    </row>
    <row r="242" spans="1:5" x14ac:dyDescent="0.25">
      <c r="A242" s="16">
        <v>940203</v>
      </c>
      <c r="B242" s="16" t="s">
        <v>767</v>
      </c>
      <c r="C242" s="26"/>
      <c r="D242" s="184"/>
      <c r="E242" s="184"/>
    </row>
    <row r="243" spans="1:5" x14ac:dyDescent="0.25">
      <c r="A243" s="16">
        <v>940204</v>
      </c>
      <c r="B243" s="16" t="s">
        <v>829</v>
      </c>
      <c r="C243" s="26"/>
      <c r="D243" s="184"/>
      <c r="E243" s="184"/>
    </row>
    <row r="244" spans="1:5" x14ac:dyDescent="0.25">
      <c r="A244" s="15">
        <v>9403</v>
      </c>
      <c r="B244" s="15" t="s">
        <v>830</v>
      </c>
      <c r="C244" s="13"/>
      <c r="D244" s="183">
        <f>+SUM(C245:C250)</f>
        <v>0</v>
      </c>
      <c r="E244" s="184"/>
    </row>
    <row r="245" spans="1:5" x14ac:dyDescent="0.25">
      <c r="A245" s="16">
        <v>940301</v>
      </c>
      <c r="B245" s="16" t="s">
        <v>769</v>
      </c>
      <c r="C245" s="26"/>
      <c r="D245" s="184"/>
      <c r="E245" s="184"/>
    </row>
    <row r="246" spans="1:5" x14ac:dyDescent="0.25">
      <c r="A246" s="16">
        <v>940302</v>
      </c>
      <c r="B246" s="16" t="s">
        <v>770</v>
      </c>
      <c r="C246" s="26"/>
      <c r="D246" s="184"/>
      <c r="E246" s="184"/>
    </row>
    <row r="247" spans="1:5" x14ac:dyDescent="0.25">
      <c r="A247" s="16">
        <v>940303</v>
      </c>
      <c r="B247" s="16" t="s">
        <v>821</v>
      </c>
      <c r="C247" s="26"/>
      <c r="D247" s="184"/>
      <c r="E247" s="184"/>
    </row>
    <row r="248" spans="1:5" x14ac:dyDescent="0.25">
      <c r="A248" s="16">
        <v>940304</v>
      </c>
      <c r="B248" s="16" t="s">
        <v>772</v>
      </c>
      <c r="C248" s="26"/>
      <c r="D248" s="184"/>
      <c r="E248" s="184"/>
    </row>
    <row r="249" spans="1:5" x14ac:dyDescent="0.25">
      <c r="A249" s="16">
        <v>940305</v>
      </c>
      <c r="B249" s="16" t="s">
        <v>831</v>
      </c>
      <c r="C249" s="26"/>
      <c r="D249" s="184"/>
      <c r="E249" s="184"/>
    </row>
    <row r="250" spans="1:5" x14ac:dyDescent="0.25">
      <c r="A250" s="16">
        <v>940306</v>
      </c>
      <c r="B250" s="16" t="s">
        <v>832</v>
      </c>
      <c r="C250" s="26"/>
      <c r="D250" s="184"/>
      <c r="E250" s="184"/>
    </row>
    <row r="251" spans="1:5" x14ac:dyDescent="0.25">
      <c r="A251" s="15">
        <v>9404</v>
      </c>
      <c r="B251" s="15" t="s">
        <v>773</v>
      </c>
      <c r="C251" s="13"/>
      <c r="D251" s="183">
        <f>+SUM(C252:C256)</f>
        <v>0</v>
      </c>
      <c r="E251" s="184"/>
    </row>
    <row r="252" spans="1:5" x14ac:dyDescent="0.25">
      <c r="A252" s="16">
        <v>940401</v>
      </c>
      <c r="B252" s="16" t="s">
        <v>833</v>
      </c>
      <c r="C252" s="26"/>
      <c r="D252" s="184"/>
      <c r="E252" s="184"/>
    </row>
    <row r="253" spans="1:5" x14ac:dyDescent="0.25">
      <c r="A253" s="16">
        <v>940402</v>
      </c>
      <c r="B253" s="16" t="s">
        <v>374</v>
      </c>
      <c r="C253" s="26"/>
      <c r="D253" s="184"/>
      <c r="E253" s="184"/>
    </row>
    <row r="254" spans="1:5" x14ac:dyDescent="0.25">
      <c r="A254" s="16">
        <v>940403</v>
      </c>
      <c r="B254" s="16" t="s">
        <v>834</v>
      </c>
      <c r="C254" s="26"/>
      <c r="D254" s="184"/>
      <c r="E254" s="184"/>
    </row>
    <row r="255" spans="1:5" x14ac:dyDescent="0.25">
      <c r="A255" s="16">
        <v>940404</v>
      </c>
      <c r="B255" s="16" t="s">
        <v>835</v>
      </c>
      <c r="C255" s="26"/>
      <c r="D255" s="184"/>
      <c r="E255" s="184"/>
    </row>
    <row r="256" spans="1:5" x14ac:dyDescent="0.25">
      <c r="A256" s="16">
        <v>940405</v>
      </c>
      <c r="B256" s="16" t="s">
        <v>776</v>
      </c>
      <c r="C256" s="26"/>
      <c r="D256" s="184"/>
      <c r="E256" s="184"/>
    </row>
    <row r="257" spans="1:5" x14ac:dyDescent="0.25">
      <c r="A257" s="15">
        <v>9405</v>
      </c>
      <c r="B257" s="15" t="s">
        <v>777</v>
      </c>
      <c r="C257" s="13"/>
      <c r="D257" s="183">
        <f>+SUM(C258:C260)</f>
        <v>0</v>
      </c>
      <c r="E257" s="184"/>
    </row>
    <row r="258" spans="1:5" x14ac:dyDescent="0.25">
      <c r="A258" s="16">
        <v>940501</v>
      </c>
      <c r="B258" s="16" t="s">
        <v>765</v>
      </c>
      <c r="C258" s="26"/>
      <c r="D258" s="184"/>
      <c r="E258" s="184"/>
    </row>
    <row r="259" spans="1:5" x14ac:dyDescent="0.25">
      <c r="A259" s="16">
        <v>940502</v>
      </c>
      <c r="B259" s="16" t="s">
        <v>767</v>
      </c>
      <c r="C259" s="26"/>
      <c r="D259" s="184"/>
      <c r="E259" s="184"/>
    </row>
    <row r="260" spans="1:5" x14ac:dyDescent="0.25">
      <c r="A260" s="16">
        <v>940503</v>
      </c>
      <c r="B260" s="16" t="s">
        <v>778</v>
      </c>
      <c r="C260" s="26"/>
      <c r="D260" s="184"/>
      <c r="E260" s="184"/>
    </row>
    <row r="261" spans="1:5" x14ac:dyDescent="0.25">
      <c r="A261" s="15">
        <v>9406</v>
      </c>
      <c r="B261" s="15" t="s">
        <v>836</v>
      </c>
      <c r="C261" s="13"/>
      <c r="D261" s="183">
        <f>+SUM(C262:C263)</f>
        <v>0</v>
      </c>
      <c r="E261" s="184"/>
    </row>
    <row r="262" spans="1:5" x14ac:dyDescent="0.25">
      <c r="A262" s="16">
        <v>940601</v>
      </c>
      <c r="B262" s="16" t="s">
        <v>837</v>
      </c>
      <c r="C262" s="26"/>
      <c r="D262" s="184"/>
      <c r="E262" s="184"/>
    </row>
    <row r="263" spans="1:5" x14ac:dyDescent="0.25">
      <c r="A263" s="16">
        <v>940602</v>
      </c>
      <c r="B263" s="16" t="s">
        <v>836</v>
      </c>
      <c r="C263" s="26"/>
      <c r="D263" s="184"/>
      <c r="E263" s="184"/>
    </row>
    <row r="264" spans="1:5" x14ac:dyDescent="0.25">
      <c r="A264" s="17">
        <v>95</v>
      </c>
      <c r="B264" s="17" t="s">
        <v>852</v>
      </c>
      <c r="C264" s="18"/>
      <c r="D264" s="182"/>
      <c r="E264" s="182">
        <f>+SUM(D265:D268)</f>
        <v>0</v>
      </c>
    </row>
    <row r="265" spans="1:5" x14ac:dyDescent="0.25">
      <c r="A265" s="15">
        <v>9501</v>
      </c>
      <c r="B265" s="15" t="s">
        <v>232</v>
      </c>
      <c r="C265" s="13"/>
      <c r="D265" s="183">
        <f>+SUM(C266)</f>
        <v>0</v>
      </c>
      <c r="E265" s="184"/>
    </row>
    <row r="266" spans="1:5" x14ac:dyDescent="0.25">
      <c r="A266" s="16">
        <v>950101</v>
      </c>
      <c r="B266" s="16" t="s">
        <v>513</v>
      </c>
      <c r="C266" s="26"/>
      <c r="D266" s="184"/>
      <c r="E266" s="184"/>
    </row>
    <row r="267" spans="1:5" x14ac:dyDescent="0.25">
      <c r="A267" s="15">
        <v>9502</v>
      </c>
      <c r="B267" s="15" t="s">
        <v>518</v>
      </c>
      <c r="C267" s="13"/>
      <c r="D267" s="183">
        <f>+SUM(C268)</f>
        <v>0</v>
      </c>
      <c r="E267" s="184"/>
    </row>
    <row r="268" spans="1:5" x14ac:dyDescent="0.25">
      <c r="A268" s="16">
        <v>950201</v>
      </c>
      <c r="B268" s="16" t="s">
        <v>839</v>
      </c>
      <c r="C268" s="26"/>
      <c r="D268" s="184"/>
      <c r="E268" s="187"/>
    </row>
    <row r="269" spans="1:5" x14ac:dyDescent="0.25">
      <c r="A269" s="17">
        <v>96</v>
      </c>
      <c r="B269" s="17" t="s">
        <v>853</v>
      </c>
      <c r="C269" s="18"/>
      <c r="D269" s="182"/>
      <c r="E269" s="182">
        <f>+SUM(D270:D287)</f>
        <v>0</v>
      </c>
    </row>
    <row r="270" spans="1:5" x14ac:dyDescent="0.25">
      <c r="A270" s="15">
        <v>9601</v>
      </c>
      <c r="B270" s="15" t="s">
        <v>841</v>
      </c>
      <c r="C270" s="13"/>
      <c r="D270" s="183">
        <f>+SUM(C271:C273)</f>
        <v>0</v>
      </c>
      <c r="E270" s="184"/>
    </row>
    <row r="271" spans="1:5" x14ac:dyDescent="0.25">
      <c r="A271" s="16">
        <v>960101</v>
      </c>
      <c r="B271" s="16" t="s">
        <v>765</v>
      </c>
      <c r="C271" s="26"/>
      <c r="D271" s="184"/>
      <c r="E271" s="184"/>
    </row>
    <row r="272" spans="1:5" x14ac:dyDescent="0.25">
      <c r="A272" s="16">
        <v>960102</v>
      </c>
      <c r="B272" s="16" t="s">
        <v>767</v>
      </c>
      <c r="C272" s="26"/>
      <c r="D272" s="184"/>
      <c r="E272" s="184"/>
    </row>
    <row r="273" spans="1:5" x14ac:dyDescent="0.25">
      <c r="A273" s="16">
        <v>960103</v>
      </c>
      <c r="B273" s="16" t="s">
        <v>842</v>
      </c>
      <c r="C273" s="26"/>
      <c r="D273" s="184"/>
      <c r="E273" s="184"/>
    </row>
    <row r="274" spans="1:5" x14ac:dyDescent="0.25">
      <c r="A274" s="15">
        <v>9602</v>
      </c>
      <c r="B274" s="15" t="s">
        <v>843</v>
      </c>
      <c r="C274" s="13"/>
      <c r="D274" s="183">
        <f>+SUM(C275:C277)</f>
        <v>0</v>
      </c>
      <c r="E274" s="184"/>
    </row>
    <row r="275" spans="1:5" x14ac:dyDescent="0.25">
      <c r="A275" s="16">
        <v>960201</v>
      </c>
      <c r="B275" s="16" t="s">
        <v>800</v>
      </c>
      <c r="C275" s="26"/>
      <c r="D275" s="184"/>
      <c r="E275" s="184"/>
    </row>
    <row r="276" spans="1:5" x14ac:dyDescent="0.25">
      <c r="A276" s="16">
        <v>960202</v>
      </c>
      <c r="B276" s="16" t="s">
        <v>854</v>
      </c>
      <c r="C276" s="26"/>
      <c r="D276" s="184"/>
      <c r="E276" s="184"/>
    </row>
    <row r="277" spans="1:5" x14ac:dyDescent="0.25">
      <c r="A277" s="16">
        <v>960203</v>
      </c>
      <c r="B277" s="16" t="s">
        <v>802</v>
      </c>
      <c r="C277" s="26"/>
      <c r="D277" s="184"/>
      <c r="E277" s="184"/>
    </row>
    <row r="278" spans="1:5" x14ac:dyDescent="0.25">
      <c r="A278" s="15">
        <v>9603</v>
      </c>
      <c r="B278" s="15" t="s">
        <v>855</v>
      </c>
      <c r="C278" s="13"/>
      <c r="D278" s="183">
        <f>+SUM(C279)</f>
        <v>0</v>
      </c>
      <c r="E278" s="184"/>
    </row>
    <row r="279" spans="1:5" x14ac:dyDescent="0.25">
      <c r="A279" s="16">
        <v>960301</v>
      </c>
      <c r="B279" s="16" t="s">
        <v>856</v>
      </c>
      <c r="C279" s="26"/>
      <c r="D279" s="184"/>
      <c r="E279" s="184"/>
    </row>
    <row r="280" spans="1:5" x14ac:dyDescent="0.25">
      <c r="A280" s="15">
        <v>9604</v>
      </c>
      <c r="B280" s="15" t="s">
        <v>844</v>
      </c>
      <c r="C280" s="13"/>
      <c r="D280" s="183">
        <f>+SUM(C281)</f>
        <v>0</v>
      </c>
      <c r="E280" s="184"/>
    </row>
    <row r="281" spans="1:5" x14ac:dyDescent="0.25">
      <c r="A281" s="16">
        <v>960401</v>
      </c>
      <c r="B281" s="16" t="s">
        <v>845</v>
      </c>
      <c r="C281" s="26"/>
      <c r="D281" s="184"/>
      <c r="E281" s="184"/>
    </row>
    <row r="282" spans="1:5" x14ac:dyDescent="0.25">
      <c r="A282" s="15">
        <v>9605</v>
      </c>
      <c r="B282" s="15" t="s">
        <v>846</v>
      </c>
      <c r="C282" s="13"/>
      <c r="D282" s="183">
        <f>+SUM(C283:C287)</f>
        <v>0</v>
      </c>
      <c r="E282" s="184"/>
    </row>
    <row r="283" spans="1:5" x14ac:dyDescent="0.25">
      <c r="A283" s="16">
        <v>960501</v>
      </c>
      <c r="B283" s="16" t="s">
        <v>847</v>
      </c>
      <c r="C283" s="26"/>
      <c r="D283" s="184"/>
      <c r="E283" s="184"/>
    </row>
    <row r="284" spans="1:5" x14ac:dyDescent="0.25">
      <c r="A284" s="16">
        <v>960502</v>
      </c>
      <c r="B284" s="16" t="s">
        <v>848</v>
      </c>
      <c r="C284" s="26"/>
      <c r="D284" s="184"/>
      <c r="E284" s="184"/>
    </row>
    <row r="285" spans="1:5" x14ac:dyDescent="0.25">
      <c r="A285" s="16">
        <v>960503</v>
      </c>
      <c r="B285" s="16" t="s">
        <v>849</v>
      </c>
      <c r="C285" s="26"/>
      <c r="D285" s="184"/>
      <c r="E285" s="184"/>
    </row>
    <row r="286" spans="1:5" x14ac:dyDescent="0.25">
      <c r="A286" s="16">
        <v>960504</v>
      </c>
      <c r="B286" s="16" t="s">
        <v>850</v>
      </c>
      <c r="C286" s="26"/>
      <c r="D286" s="184"/>
      <c r="E286" s="184"/>
    </row>
    <row r="287" spans="1:5" ht="16.5" thickBot="1" x14ac:dyDescent="0.3">
      <c r="A287" s="19">
        <v>960505</v>
      </c>
      <c r="B287" s="19" t="s">
        <v>846</v>
      </c>
      <c r="C287" s="28"/>
      <c r="D287" s="184"/>
      <c r="E287" s="184"/>
    </row>
    <row r="288" spans="1:5" ht="22.5" thickTop="1" thickBot="1" x14ac:dyDescent="0.3">
      <c r="A288" s="312" t="s">
        <v>860</v>
      </c>
      <c r="B288" s="312"/>
      <c r="C288" s="171">
        <f>+SUM(C181:C287)</f>
        <v>0</v>
      </c>
      <c r="D288" s="171">
        <f>+SUM(D181:D287)</f>
        <v>0</v>
      </c>
      <c r="E288" s="171">
        <f>+SUM(E181:E287)</f>
        <v>0</v>
      </c>
    </row>
    <row r="289" spans="1:5" ht="16.5" thickTop="1" x14ac:dyDescent="0.25">
      <c r="A289" s="10"/>
      <c r="B289" s="10"/>
      <c r="D289" s="9"/>
      <c r="E289" s="9"/>
    </row>
    <row r="290" spans="1:5" x14ac:dyDescent="0.25">
      <c r="A290" s="10"/>
      <c r="B290" s="10"/>
      <c r="D290" s="9"/>
      <c r="E290" s="9"/>
    </row>
    <row r="291" spans="1:5" x14ac:dyDescent="0.25">
      <c r="A291" s="10"/>
      <c r="B291" s="10"/>
      <c r="D291" s="9"/>
      <c r="E291" s="9"/>
    </row>
    <row r="292" spans="1:5" x14ac:dyDescent="0.25">
      <c r="A292" s="10"/>
      <c r="B292" s="10"/>
      <c r="D292" s="9"/>
      <c r="E292" s="9"/>
    </row>
    <row r="293" spans="1:5" x14ac:dyDescent="0.25">
      <c r="A293" s="10"/>
      <c r="B293" s="10"/>
      <c r="D293" s="9"/>
      <c r="E293" s="9"/>
    </row>
    <row r="294" spans="1:5" x14ac:dyDescent="0.25">
      <c r="A294" s="10"/>
      <c r="B294" s="10"/>
      <c r="D294" s="9"/>
      <c r="E294" s="9"/>
    </row>
    <row r="295" spans="1:5" x14ac:dyDescent="0.25">
      <c r="A295" s="10"/>
      <c r="B295" s="10"/>
      <c r="D295" s="9"/>
      <c r="E295" s="9"/>
    </row>
    <row r="296" spans="1:5" x14ac:dyDescent="0.25">
      <c r="A296" s="10"/>
      <c r="B296" s="10"/>
      <c r="D296" s="9"/>
      <c r="E296" s="9"/>
    </row>
    <row r="297" spans="1:5" x14ac:dyDescent="0.25">
      <c r="A297" s="10"/>
      <c r="B297" s="10"/>
      <c r="D297" s="9"/>
      <c r="E297" s="9"/>
    </row>
    <row r="298" spans="1:5" x14ac:dyDescent="0.25">
      <c r="A298" s="10"/>
      <c r="B298" s="10"/>
      <c r="D298" s="9"/>
      <c r="E298" s="9"/>
    </row>
    <row r="299" spans="1:5" x14ac:dyDescent="0.25">
      <c r="A299" s="10"/>
      <c r="B299" s="10"/>
      <c r="D299" s="9"/>
      <c r="E299" s="9"/>
    </row>
    <row r="300" spans="1:5" x14ac:dyDescent="0.25">
      <c r="A300" s="10"/>
      <c r="B300" s="10"/>
      <c r="D300" s="9"/>
      <c r="E300" s="9"/>
    </row>
    <row r="301" spans="1:5" x14ac:dyDescent="0.25">
      <c r="A301" s="10"/>
      <c r="B301" s="10"/>
      <c r="D301" s="9"/>
      <c r="E301" s="9"/>
    </row>
    <row r="302" spans="1:5" x14ac:dyDescent="0.25">
      <c r="A302" s="10"/>
      <c r="B302" s="10"/>
      <c r="D302" s="9"/>
      <c r="E302" s="9"/>
    </row>
    <row r="303" spans="1:5" x14ac:dyDescent="0.25">
      <c r="A303" s="10"/>
      <c r="B303" s="10"/>
      <c r="D303" s="9"/>
      <c r="E303" s="9"/>
    </row>
    <row r="304" spans="1:5" x14ac:dyDescent="0.25">
      <c r="A304" s="10"/>
      <c r="B304" s="10"/>
      <c r="D304" s="9"/>
      <c r="E304" s="9"/>
    </row>
    <row r="305" spans="1:5" x14ac:dyDescent="0.25">
      <c r="A305" s="10"/>
      <c r="B305" s="10"/>
      <c r="D305" s="9"/>
      <c r="E305" s="9"/>
    </row>
    <row r="306" spans="1:5" x14ac:dyDescent="0.25">
      <c r="A306" s="10"/>
      <c r="B306" s="10"/>
      <c r="D306" s="9"/>
      <c r="E306" s="9"/>
    </row>
    <row r="307" spans="1:5" x14ac:dyDescent="0.25">
      <c r="A307" s="10"/>
      <c r="B307" s="10"/>
      <c r="D307" s="9"/>
      <c r="E307" s="9"/>
    </row>
    <row r="308" spans="1:5" x14ac:dyDescent="0.25">
      <c r="A308" s="10"/>
      <c r="B308" s="10"/>
      <c r="D308" s="9"/>
      <c r="E308" s="9"/>
    </row>
    <row r="309" spans="1:5" x14ac:dyDescent="0.25">
      <c r="A309" s="10"/>
      <c r="B309" s="10"/>
      <c r="D309" s="9"/>
      <c r="E309" s="9"/>
    </row>
    <row r="310" spans="1:5" x14ac:dyDescent="0.25">
      <c r="A310" s="10"/>
      <c r="B310" s="10"/>
      <c r="D310" s="9"/>
      <c r="E310" s="9"/>
    </row>
    <row r="311" spans="1:5" x14ac:dyDescent="0.25">
      <c r="A311" s="10"/>
      <c r="B311" s="10"/>
      <c r="D311" s="9"/>
      <c r="E311" s="9"/>
    </row>
    <row r="312" spans="1:5" x14ac:dyDescent="0.25">
      <c r="A312" s="10"/>
      <c r="B312" s="10"/>
      <c r="D312" s="9"/>
      <c r="E312" s="9"/>
    </row>
    <row r="313" spans="1:5" x14ac:dyDescent="0.25">
      <c r="A313" s="10"/>
      <c r="B313" s="10"/>
      <c r="D313" s="9"/>
      <c r="E313" s="9"/>
    </row>
    <row r="314" spans="1:5" x14ac:dyDescent="0.25">
      <c r="A314" s="10"/>
      <c r="B314" s="10"/>
      <c r="D314" s="9"/>
      <c r="E314" s="9"/>
    </row>
    <row r="315" spans="1:5" x14ac:dyDescent="0.25">
      <c r="A315" s="10"/>
      <c r="B315" s="10"/>
      <c r="D315" s="9"/>
      <c r="E315" s="9"/>
    </row>
    <row r="316" spans="1:5" x14ac:dyDescent="0.25">
      <c r="A316" s="10"/>
      <c r="B316" s="10"/>
      <c r="D316" s="9"/>
      <c r="E316" s="9"/>
    </row>
    <row r="317" spans="1:5" x14ac:dyDescent="0.25">
      <c r="A317" s="10"/>
      <c r="B317" s="10"/>
      <c r="D317" s="9"/>
      <c r="E317" s="9"/>
    </row>
    <row r="318" spans="1:5" x14ac:dyDescent="0.25">
      <c r="A318" s="10"/>
      <c r="B318" s="10"/>
      <c r="D318" s="9"/>
      <c r="E318" s="9"/>
    </row>
    <row r="319" spans="1:5" x14ac:dyDescent="0.25">
      <c r="A319" s="10"/>
      <c r="B319" s="10"/>
      <c r="D319" s="9"/>
      <c r="E319" s="9"/>
    </row>
    <row r="320" spans="1:5" x14ac:dyDescent="0.25">
      <c r="A320" s="10"/>
      <c r="B320" s="10"/>
      <c r="D320" s="9"/>
      <c r="E320" s="9"/>
    </row>
    <row r="321" spans="1:5" x14ac:dyDescent="0.25">
      <c r="A321" s="10"/>
      <c r="B321" s="10"/>
      <c r="D321" s="9"/>
      <c r="E321" s="9"/>
    </row>
    <row r="322" spans="1:5" x14ac:dyDescent="0.25">
      <c r="A322" s="10"/>
      <c r="B322" s="10"/>
      <c r="D322" s="9"/>
      <c r="E322" s="9"/>
    </row>
    <row r="323" spans="1:5" x14ac:dyDescent="0.25">
      <c r="A323" s="10"/>
      <c r="B323" s="10"/>
      <c r="D323" s="9"/>
      <c r="E323" s="9"/>
    </row>
    <row r="324" spans="1:5" x14ac:dyDescent="0.25">
      <c r="A324" s="10"/>
      <c r="B324" s="10"/>
      <c r="D324" s="9"/>
      <c r="E324" s="9"/>
    </row>
    <row r="325" spans="1:5" x14ac:dyDescent="0.25">
      <c r="A325" s="10"/>
      <c r="B325" s="10"/>
      <c r="D325" s="9"/>
      <c r="E325" s="9"/>
    </row>
    <row r="326" spans="1:5" x14ac:dyDescent="0.25">
      <c r="A326" s="10"/>
      <c r="B326" s="10"/>
      <c r="D326" s="9"/>
      <c r="E326" s="9"/>
    </row>
    <row r="327" spans="1:5" x14ac:dyDescent="0.25">
      <c r="A327" s="10"/>
      <c r="B327" s="10"/>
      <c r="D327" s="9"/>
      <c r="E327" s="9"/>
    </row>
    <row r="328" spans="1:5" x14ac:dyDescent="0.25">
      <c r="A328" s="10"/>
      <c r="B328" s="10"/>
      <c r="D328" s="9"/>
      <c r="E328" s="9"/>
    </row>
    <row r="329" spans="1:5" x14ac:dyDescent="0.25">
      <c r="A329" s="10"/>
      <c r="B329" s="10"/>
      <c r="D329" s="9"/>
      <c r="E329" s="9"/>
    </row>
    <row r="330" spans="1:5" x14ac:dyDescent="0.25">
      <c r="A330" s="10"/>
      <c r="B330" s="10"/>
      <c r="D330" s="9"/>
      <c r="E330" s="9"/>
    </row>
    <row r="331" spans="1:5" x14ac:dyDescent="0.25">
      <c r="A331" s="10"/>
      <c r="B331" s="10"/>
      <c r="D331" s="9"/>
      <c r="E331" s="9"/>
    </row>
    <row r="332" spans="1:5" x14ac:dyDescent="0.25">
      <c r="A332" s="10"/>
      <c r="B332" s="10"/>
      <c r="D332" s="9"/>
      <c r="E332" s="9"/>
    </row>
    <row r="333" spans="1:5" x14ac:dyDescent="0.25">
      <c r="A333" s="10"/>
      <c r="B333" s="10"/>
      <c r="D333" s="9"/>
      <c r="E333" s="9"/>
    </row>
    <row r="334" spans="1:5" x14ac:dyDescent="0.25">
      <c r="A334" s="10"/>
      <c r="B334" s="10"/>
      <c r="D334" s="9"/>
      <c r="E334" s="9"/>
    </row>
    <row r="335" spans="1:5" x14ac:dyDescent="0.25">
      <c r="A335" s="10"/>
      <c r="B335" s="10"/>
      <c r="D335" s="9"/>
      <c r="E335" s="9"/>
    </row>
    <row r="336" spans="1:5" x14ac:dyDescent="0.25">
      <c r="A336" s="10"/>
      <c r="B336" s="10"/>
      <c r="D336" s="9"/>
      <c r="E336" s="9"/>
    </row>
    <row r="337" spans="1:5" x14ac:dyDescent="0.25">
      <c r="A337" s="10"/>
      <c r="B337" s="10"/>
      <c r="D337" s="9"/>
      <c r="E337" s="9"/>
    </row>
    <row r="338" spans="1:5" x14ac:dyDescent="0.25">
      <c r="A338" s="10"/>
      <c r="B338" s="10"/>
      <c r="D338" s="9"/>
      <c r="E338" s="9"/>
    </row>
    <row r="339" spans="1:5" x14ac:dyDescent="0.25">
      <c r="A339" s="10"/>
      <c r="B339" s="10"/>
      <c r="D339" s="9"/>
      <c r="E339" s="9"/>
    </row>
    <row r="340" spans="1:5" x14ac:dyDescent="0.25">
      <c r="A340" s="10"/>
      <c r="B340" s="10"/>
      <c r="D340" s="9"/>
      <c r="E340" s="9"/>
    </row>
    <row r="341" spans="1:5" x14ac:dyDescent="0.25">
      <c r="A341" s="10"/>
      <c r="B341" s="10"/>
      <c r="D341" s="9"/>
      <c r="E341" s="9"/>
    </row>
    <row r="342" spans="1:5" x14ac:dyDescent="0.25">
      <c r="A342" s="10"/>
      <c r="B342" s="10"/>
      <c r="D342" s="9"/>
      <c r="E342" s="9"/>
    </row>
    <row r="343" spans="1:5" x14ac:dyDescent="0.25">
      <c r="A343" s="10"/>
      <c r="B343" s="10"/>
      <c r="D343" s="9"/>
      <c r="E343" s="9"/>
    </row>
    <row r="344" spans="1:5" x14ac:dyDescent="0.25">
      <c r="A344" s="10"/>
      <c r="B344" s="10"/>
      <c r="D344" s="9"/>
      <c r="E344" s="9"/>
    </row>
    <row r="345" spans="1:5" x14ac:dyDescent="0.25">
      <c r="A345" s="10"/>
      <c r="B345" s="10"/>
      <c r="D345" s="9"/>
      <c r="E345" s="9"/>
    </row>
    <row r="346" spans="1:5" x14ac:dyDescent="0.25">
      <c r="A346" s="10"/>
      <c r="B346" s="10"/>
      <c r="D346" s="9"/>
      <c r="E346" s="9"/>
    </row>
    <row r="347" spans="1:5" x14ac:dyDescent="0.25">
      <c r="A347" s="10"/>
      <c r="B347" s="10"/>
      <c r="D347" s="9"/>
      <c r="E347" s="9"/>
    </row>
    <row r="348" spans="1:5" x14ac:dyDescent="0.25">
      <c r="A348" s="10"/>
      <c r="B348" s="10"/>
      <c r="D348" s="9"/>
      <c r="E348" s="9"/>
    </row>
    <row r="349" spans="1:5" x14ac:dyDescent="0.25">
      <c r="A349" s="10"/>
      <c r="B349" s="10"/>
      <c r="D349" s="9"/>
      <c r="E349" s="9"/>
    </row>
    <row r="350" spans="1:5" x14ac:dyDescent="0.25">
      <c r="A350" s="10"/>
      <c r="B350" s="10"/>
      <c r="D350" s="9"/>
      <c r="E350" s="9"/>
    </row>
    <row r="351" spans="1:5" x14ac:dyDescent="0.25">
      <c r="A351" s="10"/>
      <c r="B351" s="10"/>
      <c r="D351" s="9"/>
      <c r="E351" s="9"/>
    </row>
    <row r="352" spans="1:5" x14ac:dyDescent="0.25">
      <c r="A352" s="10"/>
      <c r="B352" s="10"/>
      <c r="D352" s="9"/>
      <c r="E352" s="9"/>
    </row>
    <row r="353" spans="1:5" x14ac:dyDescent="0.25">
      <c r="A353" s="10"/>
      <c r="B353" s="10"/>
      <c r="D353" s="9"/>
      <c r="E353" s="9"/>
    </row>
    <row r="354" spans="1:5" x14ac:dyDescent="0.25">
      <c r="A354" s="10"/>
      <c r="B354" s="10"/>
      <c r="D354" s="9"/>
      <c r="E354" s="9"/>
    </row>
    <row r="355" spans="1:5" x14ac:dyDescent="0.25">
      <c r="A355" s="10"/>
      <c r="B355" s="10"/>
      <c r="D355" s="9"/>
      <c r="E355" s="9"/>
    </row>
    <row r="356" spans="1:5" x14ac:dyDescent="0.25">
      <c r="A356" s="10"/>
      <c r="B356" s="10"/>
      <c r="D356" s="9"/>
      <c r="E356" s="9"/>
    </row>
    <row r="357" spans="1:5" x14ac:dyDescent="0.25">
      <c r="A357" s="10"/>
      <c r="B357" s="10"/>
      <c r="D357" s="9"/>
      <c r="E357" s="9"/>
    </row>
    <row r="358" spans="1:5" x14ac:dyDescent="0.25">
      <c r="A358" s="10"/>
      <c r="B358" s="10"/>
      <c r="D358" s="9"/>
      <c r="E358" s="9"/>
    </row>
    <row r="359" spans="1:5" x14ac:dyDescent="0.25">
      <c r="A359" s="10"/>
      <c r="B359" s="10"/>
      <c r="D359" s="9"/>
      <c r="E359" s="9"/>
    </row>
    <row r="360" spans="1:5" x14ac:dyDescent="0.25">
      <c r="A360" s="10"/>
      <c r="B360" s="10"/>
      <c r="D360" s="9"/>
      <c r="E360" s="9"/>
    </row>
    <row r="361" spans="1:5" x14ac:dyDescent="0.25">
      <c r="A361" s="10"/>
      <c r="B361" s="10"/>
      <c r="D361" s="9"/>
      <c r="E361" s="9"/>
    </row>
    <row r="362" spans="1:5" x14ac:dyDescent="0.25">
      <c r="A362" s="10"/>
      <c r="B362" s="10"/>
      <c r="D362" s="9"/>
      <c r="E362" s="9"/>
    </row>
    <row r="363" spans="1:5" x14ac:dyDescent="0.25">
      <c r="A363" s="10"/>
      <c r="B363" s="10"/>
      <c r="D363" s="9"/>
      <c r="E363" s="9"/>
    </row>
    <row r="364" spans="1:5" x14ac:dyDescent="0.25">
      <c r="A364" s="10"/>
      <c r="B364" s="10"/>
      <c r="D364" s="9"/>
      <c r="E364" s="9"/>
    </row>
    <row r="365" spans="1:5" x14ac:dyDescent="0.25">
      <c r="A365" s="10"/>
      <c r="B365" s="10"/>
      <c r="D365" s="9"/>
      <c r="E365" s="9"/>
    </row>
    <row r="366" spans="1:5" x14ac:dyDescent="0.25">
      <c r="A366" s="10"/>
      <c r="B366" s="10"/>
      <c r="D366" s="9"/>
      <c r="E366" s="9"/>
    </row>
    <row r="367" spans="1:5" x14ac:dyDescent="0.25">
      <c r="A367" s="10"/>
      <c r="B367" s="10"/>
      <c r="D367" s="9"/>
      <c r="E367" s="9"/>
    </row>
    <row r="368" spans="1:5" x14ac:dyDescent="0.25">
      <c r="A368" s="10"/>
      <c r="B368" s="10"/>
      <c r="D368" s="9"/>
      <c r="E368" s="9"/>
    </row>
    <row r="369" spans="1:5" x14ac:dyDescent="0.25">
      <c r="A369" s="10"/>
      <c r="B369" s="10"/>
      <c r="D369" s="9"/>
      <c r="E369" s="9"/>
    </row>
    <row r="370" spans="1:5" x14ac:dyDescent="0.25">
      <c r="A370" s="10"/>
      <c r="B370" s="10"/>
      <c r="D370" s="9"/>
      <c r="E370" s="9"/>
    </row>
    <row r="371" spans="1:5" x14ac:dyDescent="0.25">
      <c r="A371" s="10"/>
      <c r="B371" s="10"/>
      <c r="D371" s="9"/>
      <c r="E371" s="9"/>
    </row>
    <row r="372" spans="1:5" x14ac:dyDescent="0.25">
      <c r="A372" s="10"/>
      <c r="B372" s="10"/>
      <c r="D372" s="9"/>
      <c r="E372" s="9"/>
    </row>
    <row r="373" spans="1:5" x14ac:dyDescent="0.25">
      <c r="A373" s="10"/>
      <c r="B373" s="10"/>
      <c r="D373" s="9"/>
      <c r="E373" s="9"/>
    </row>
    <row r="374" spans="1:5" x14ac:dyDescent="0.25">
      <c r="A374" s="10"/>
      <c r="B374" s="10"/>
      <c r="D374" s="9"/>
      <c r="E374" s="9"/>
    </row>
    <row r="375" spans="1:5" x14ac:dyDescent="0.25">
      <c r="A375" s="10"/>
      <c r="B375" s="10"/>
      <c r="D375" s="9"/>
      <c r="E375" s="9"/>
    </row>
    <row r="376" spans="1:5" x14ac:dyDescent="0.25">
      <c r="A376" s="10"/>
      <c r="B376" s="10"/>
      <c r="D376" s="9"/>
      <c r="E376" s="9"/>
    </row>
    <row r="377" spans="1:5" x14ac:dyDescent="0.25">
      <c r="A377" s="10"/>
      <c r="B377" s="10"/>
      <c r="D377" s="9"/>
      <c r="E377" s="9"/>
    </row>
    <row r="378" spans="1:5" x14ac:dyDescent="0.25">
      <c r="A378" s="10"/>
      <c r="B378" s="10"/>
      <c r="D378" s="9"/>
      <c r="E378" s="9"/>
    </row>
    <row r="379" spans="1:5" x14ac:dyDescent="0.25">
      <c r="A379" s="10"/>
      <c r="B379" s="10"/>
      <c r="D379" s="9"/>
      <c r="E379" s="9"/>
    </row>
    <row r="380" spans="1:5" x14ac:dyDescent="0.25">
      <c r="A380" s="10"/>
      <c r="B380" s="10"/>
      <c r="D380" s="9"/>
      <c r="E380" s="9"/>
    </row>
    <row r="381" spans="1:5" x14ac:dyDescent="0.25">
      <c r="A381" s="10"/>
      <c r="B381" s="10"/>
      <c r="D381" s="9"/>
      <c r="E381" s="9"/>
    </row>
    <row r="382" spans="1:5" x14ac:dyDescent="0.25">
      <c r="A382" s="10"/>
      <c r="B382" s="10"/>
      <c r="D382" s="9"/>
      <c r="E382" s="9"/>
    </row>
    <row r="383" spans="1:5" x14ac:dyDescent="0.25">
      <c r="A383" s="10"/>
      <c r="B383" s="10"/>
      <c r="D383" s="9"/>
      <c r="E383" s="9"/>
    </row>
    <row r="384" spans="1:5" x14ac:dyDescent="0.25">
      <c r="A384" s="10"/>
      <c r="B384" s="10"/>
      <c r="D384" s="9"/>
      <c r="E384" s="9"/>
    </row>
    <row r="385" spans="1:5" x14ac:dyDescent="0.25">
      <c r="A385" s="10"/>
      <c r="B385" s="10"/>
      <c r="D385" s="9"/>
      <c r="E385" s="9"/>
    </row>
    <row r="386" spans="1:5" x14ac:dyDescent="0.25">
      <c r="A386" s="10"/>
      <c r="B386" s="10"/>
      <c r="D386" s="9"/>
      <c r="E386" s="9"/>
    </row>
    <row r="387" spans="1:5" x14ac:dyDescent="0.25">
      <c r="A387" s="10"/>
      <c r="B387" s="10"/>
      <c r="D387" s="9"/>
      <c r="E387" s="9"/>
    </row>
    <row r="388" spans="1:5" x14ac:dyDescent="0.25">
      <c r="A388" s="10"/>
      <c r="B388" s="10"/>
      <c r="D388" s="9"/>
      <c r="E388" s="9"/>
    </row>
    <row r="389" spans="1:5" x14ac:dyDescent="0.25">
      <c r="A389" s="10"/>
      <c r="B389" s="10"/>
      <c r="D389" s="9"/>
      <c r="E389" s="9"/>
    </row>
    <row r="390" spans="1:5" x14ac:dyDescent="0.25">
      <c r="A390" s="10"/>
      <c r="B390" s="10"/>
      <c r="D390" s="9"/>
      <c r="E390" s="9"/>
    </row>
    <row r="391" spans="1:5" x14ac:dyDescent="0.25">
      <c r="A391" s="10"/>
      <c r="B391" s="10"/>
      <c r="D391" s="9"/>
      <c r="E391" s="9"/>
    </row>
    <row r="392" spans="1:5" x14ac:dyDescent="0.25">
      <c r="A392" s="10"/>
      <c r="B392" s="10"/>
      <c r="D392" s="9"/>
      <c r="E392" s="9"/>
    </row>
    <row r="393" spans="1:5" x14ac:dyDescent="0.25">
      <c r="A393" s="10"/>
      <c r="B393" s="10"/>
      <c r="D393" s="9"/>
      <c r="E393" s="9"/>
    </row>
    <row r="394" spans="1:5" x14ac:dyDescent="0.25">
      <c r="A394" s="10"/>
      <c r="B394" s="10"/>
      <c r="D394" s="9"/>
      <c r="E394" s="9"/>
    </row>
    <row r="395" spans="1:5" x14ac:dyDescent="0.25">
      <c r="A395" s="10"/>
      <c r="B395" s="10"/>
      <c r="D395" s="9"/>
      <c r="E395" s="9"/>
    </row>
    <row r="396" spans="1:5" x14ac:dyDescent="0.25">
      <c r="A396" s="10"/>
      <c r="B396" s="10"/>
      <c r="D396" s="9"/>
      <c r="E396" s="9"/>
    </row>
    <row r="397" spans="1:5" x14ac:dyDescent="0.25">
      <c r="A397" s="10"/>
      <c r="B397" s="10"/>
      <c r="D397" s="9"/>
      <c r="E397" s="9"/>
    </row>
    <row r="398" spans="1:5" x14ac:dyDescent="0.25">
      <c r="A398" s="10"/>
      <c r="B398" s="10"/>
      <c r="D398" s="9"/>
      <c r="E398" s="9"/>
    </row>
    <row r="399" spans="1:5" x14ac:dyDescent="0.25">
      <c r="A399" s="10"/>
      <c r="B399" s="10"/>
      <c r="D399" s="9"/>
      <c r="E399" s="9"/>
    </row>
    <row r="400" spans="1:5" x14ac:dyDescent="0.25">
      <c r="A400" s="10"/>
      <c r="B400" s="10"/>
      <c r="D400" s="9"/>
      <c r="E400" s="9"/>
    </row>
    <row r="401" spans="1:5" x14ac:dyDescent="0.25">
      <c r="A401" s="10"/>
      <c r="B401" s="10"/>
      <c r="D401" s="9"/>
      <c r="E401" s="9"/>
    </row>
    <row r="402" spans="1:5" x14ac:dyDescent="0.25">
      <c r="A402" s="10"/>
      <c r="B402" s="10"/>
      <c r="D402" s="9"/>
      <c r="E402" s="9"/>
    </row>
    <row r="403" spans="1:5" x14ac:dyDescent="0.25">
      <c r="A403" s="10"/>
      <c r="B403" s="10"/>
      <c r="D403" s="9"/>
      <c r="E403" s="9"/>
    </row>
    <row r="404" spans="1:5" x14ac:dyDescent="0.25">
      <c r="A404" s="10"/>
      <c r="B404" s="10"/>
      <c r="D404" s="9"/>
      <c r="E404" s="9"/>
    </row>
    <row r="405" spans="1:5" x14ac:dyDescent="0.25">
      <c r="A405" s="10"/>
      <c r="B405" s="10"/>
      <c r="D405" s="9"/>
      <c r="E405" s="9"/>
    </row>
    <row r="406" spans="1:5" x14ac:dyDescent="0.25">
      <c r="A406" s="10"/>
      <c r="B406" s="10"/>
      <c r="D406" s="9"/>
      <c r="E406" s="9"/>
    </row>
    <row r="407" spans="1:5" x14ac:dyDescent="0.25">
      <c r="A407" s="10"/>
      <c r="B407" s="10"/>
      <c r="D407" s="9"/>
      <c r="E407" s="9"/>
    </row>
    <row r="408" spans="1:5" x14ac:dyDescent="0.25">
      <c r="A408" s="10"/>
      <c r="B408" s="10"/>
      <c r="D408" s="9"/>
      <c r="E408" s="9"/>
    </row>
    <row r="409" spans="1:5" x14ac:dyDescent="0.25">
      <c r="A409" s="10"/>
      <c r="B409" s="10"/>
      <c r="D409" s="9"/>
      <c r="E409" s="9"/>
    </row>
    <row r="410" spans="1:5" x14ac:dyDescent="0.25">
      <c r="A410" s="10"/>
      <c r="B410" s="10"/>
      <c r="D410" s="9"/>
      <c r="E410" s="9"/>
    </row>
    <row r="411" spans="1:5" x14ac:dyDescent="0.25">
      <c r="A411" s="10"/>
      <c r="B411" s="10"/>
      <c r="D411" s="9"/>
      <c r="E411" s="9"/>
    </row>
    <row r="412" spans="1:5" x14ac:dyDescent="0.25">
      <c r="A412" s="10"/>
      <c r="B412" s="10"/>
      <c r="D412" s="9"/>
      <c r="E412" s="9"/>
    </row>
    <row r="413" spans="1:5" x14ac:dyDescent="0.25">
      <c r="A413" s="10"/>
      <c r="B413" s="10"/>
      <c r="D413" s="9"/>
      <c r="E413" s="9"/>
    </row>
    <row r="414" spans="1:5" x14ac:dyDescent="0.25">
      <c r="A414" s="10"/>
      <c r="B414" s="10"/>
      <c r="D414" s="9"/>
      <c r="E414" s="9"/>
    </row>
    <row r="415" spans="1:5" x14ac:dyDescent="0.25">
      <c r="A415" s="10"/>
      <c r="B415" s="10"/>
      <c r="D415" s="9"/>
      <c r="E415" s="9"/>
    </row>
    <row r="416" spans="1:5" x14ac:dyDescent="0.25">
      <c r="A416" s="10"/>
      <c r="B416" s="10"/>
      <c r="D416" s="9"/>
      <c r="E416" s="9"/>
    </row>
    <row r="417" spans="1:5" x14ac:dyDescent="0.25">
      <c r="A417" s="10"/>
      <c r="B417" s="10"/>
      <c r="D417" s="9"/>
      <c r="E417" s="9"/>
    </row>
    <row r="418" spans="1:5" x14ac:dyDescent="0.25">
      <c r="A418" s="10"/>
      <c r="B418" s="10"/>
      <c r="D418" s="9"/>
      <c r="E418" s="9"/>
    </row>
    <row r="419" spans="1:5" x14ac:dyDescent="0.25">
      <c r="A419" s="10"/>
      <c r="B419" s="10"/>
      <c r="D419" s="9"/>
      <c r="E419" s="9"/>
    </row>
    <row r="420" spans="1:5" x14ac:dyDescent="0.25">
      <c r="A420" s="10"/>
      <c r="B420" s="10"/>
      <c r="D420" s="9"/>
      <c r="E420" s="9"/>
    </row>
    <row r="421" spans="1:5" x14ac:dyDescent="0.25">
      <c r="A421" s="10"/>
      <c r="B421" s="10"/>
      <c r="D421" s="9"/>
      <c r="E421" s="9"/>
    </row>
    <row r="422" spans="1:5" x14ac:dyDescent="0.25">
      <c r="A422" s="10"/>
      <c r="B422" s="10"/>
      <c r="D422" s="9"/>
      <c r="E422" s="9"/>
    </row>
    <row r="423" spans="1:5" x14ac:dyDescent="0.25">
      <c r="A423" s="10"/>
      <c r="B423" s="10"/>
      <c r="D423" s="9"/>
      <c r="E423" s="9"/>
    </row>
    <row r="424" spans="1:5" x14ac:dyDescent="0.25">
      <c r="A424" s="10"/>
      <c r="B424" s="10"/>
      <c r="D424" s="9"/>
      <c r="E424" s="9"/>
    </row>
    <row r="425" spans="1:5" x14ac:dyDescent="0.25">
      <c r="A425" s="10"/>
      <c r="B425" s="10"/>
      <c r="D425" s="9"/>
      <c r="E425" s="9"/>
    </row>
    <row r="426" spans="1:5" x14ac:dyDescent="0.25">
      <c r="A426" s="10"/>
      <c r="B426" s="10"/>
      <c r="D426" s="9"/>
      <c r="E426" s="9"/>
    </row>
    <row r="427" spans="1:5" x14ac:dyDescent="0.25">
      <c r="A427" s="10"/>
      <c r="B427" s="10"/>
      <c r="D427" s="9"/>
      <c r="E427" s="9"/>
    </row>
    <row r="428" spans="1:5" x14ac:dyDescent="0.25">
      <c r="A428" s="10"/>
      <c r="B428" s="10"/>
      <c r="D428" s="9"/>
      <c r="E428" s="9"/>
    </row>
    <row r="429" spans="1:5" x14ac:dyDescent="0.25">
      <c r="A429" s="10"/>
      <c r="B429" s="10"/>
      <c r="D429" s="9"/>
      <c r="E429" s="9"/>
    </row>
    <row r="430" spans="1:5" x14ac:dyDescent="0.25">
      <c r="A430" s="10"/>
      <c r="B430" s="10"/>
      <c r="D430" s="9"/>
      <c r="E430" s="9"/>
    </row>
    <row r="431" spans="1:5" x14ac:dyDescent="0.25">
      <c r="A431" s="10"/>
      <c r="B431" s="10"/>
      <c r="D431" s="9"/>
      <c r="E431" s="9"/>
    </row>
    <row r="432" spans="1:5" x14ac:dyDescent="0.25">
      <c r="A432" s="10"/>
      <c r="B432" s="10"/>
      <c r="D432" s="9"/>
      <c r="E432" s="9"/>
    </row>
    <row r="433" spans="1:5" x14ac:dyDescent="0.25">
      <c r="A433" s="10"/>
      <c r="B433" s="10"/>
      <c r="D433" s="9"/>
      <c r="E433" s="9"/>
    </row>
    <row r="434" spans="1:5" x14ac:dyDescent="0.25">
      <c r="A434" s="10"/>
      <c r="B434" s="10"/>
      <c r="D434" s="9"/>
      <c r="E434" s="9"/>
    </row>
    <row r="435" spans="1:5" x14ac:dyDescent="0.25">
      <c r="A435" s="10"/>
      <c r="B435" s="10"/>
      <c r="D435" s="9"/>
      <c r="E435" s="9"/>
    </row>
    <row r="436" spans="1:5" x14ac:dyDescent="0.25">
      <c r="A436" s="10"/>
      <c r="B436" s="10"/>
      <c r="D436" s="9"/>
      <c r="E436" s="9"/>
    </row>
    <row r="437" spans="1:5" x14ac:dyDescent="0.25">
      <c r="A437" s="10"/>
      <c r="B437" s="10"/>
      <c r="D437" s="9"/>
      <c r="E437" s="9"/>
    </row>
    <row r="438" spans="1:5" x14ac:dyDescent="0.25">
      <c r="A438" s="10"/>
      <c r="B438" s="10"/>
      <c r="D438" s="9"/>
      <c r="E438" s="9"/>
    </row>
    <row r="439" spans="1:5" x14ac:dyDescent="0.25">
      <c r="A439" s="10"/>
      <c r="B439" s="10"/>
      <c r="D439" s="9"/>
      <c r="E439" s="9"/>
    </row>
    <row r="440" spans="1:5" x14ac:dyDescent="0.25">
      <c r="A440" s="10"/>
      <c r="B440" s="10"/>
      <c r="D440" s="9"/>
      <c r="E440" s="9"/>
    </row>
    <row r="441" spans="1:5" x14ac:dyDescent="0.25">
      <c r="A441" s="10"/>
      <c r="B441" s="10"/>
      <c r="D441" s="9"/>
      <c r="E441" s="9"/>
    </row>
    <row r="442" spans="1:5" x14ac:dyDescent="0.25">
      <c r="A442" s="10"/>
      <c r="B442" s="10"/>
      <c r="D442" s="9"/>
      <c r="E442" s="9"/>
    </row>
    <row r="443" spans="1:5" x14ac:dyDescent="0.25">
      <c r="A443" s="10"/>
      <c r="B443" s="10"/>
      <c r="D443" s="9"/>
      <c r="E443" s="9"/>
    </row>
    <row r="444" spans="1:5" x14ac:dyDescent="0.25">
      <c r="A444" s="10"/>
      <c r="B444" s="10"/>
      <c r="D444" s="9"/>
      <c r="E444" s="9"/>
    </row>
    <row r="445" spans="1:5" x14ac:dyDescent="0.25">
      <c r="A445" s="10"/>
      <c r="B445" s="10"/>
      <c r="D445" s="9"/>
      <c r="E445" s="9"/>
    </row>
    <row r="446" spans="1:5" x14ac:dyDescent="0.25">
      <c r="A446" s="10"/>
      <c r="B446" s="10"/>
      <c r="D446" s="9"/>
      <c r="E446" s="9"/>
    </row>
    <row r="447" spans="1:5" x14ac:dyDescent="0.25">
      <c r="A447" s="10"/>
      <c r="B447" s="10"/>
      <c r="D447" s="9"/>
      <c r="E447" s="9"/>
    </row>
    <row r="448" spans="1:5" x14ac:dyDescent="0.25">
      <c r="A448" s="10"/>
      <c r="B448" s="10"/>
      <c r="D448" s="9"/>
      <c r="E448" s="9"/>
    </row>
    <row r="449" spans="1:5" x14ac:dyDescent="0.25">
      <c r="A449" s="10"/>
      <c r="B449" s="10"/>
      <c r="D449" s="9"/>
      <c r="E449" s="9"/>
    </row>
    <row r="450" spans="1:5" x14ac:dyDescent="0.25">
      <c r="A450" s="10"/>
      <c r="B450" s="10"/>
      <c r="D450" s="9"/>
      <c r="E450" s="9"/>
    </row>
    <row r="451" spans="1:5" x14ac:dyDescent="0.25">
      <c r="A451" s="10"/>
      <c r="B451" s="10"/>
      <c r="D451" s="9"/>
      <c r="E451" s="9"/>
    </row>
    <row r="452" spans="1:5" x14ac:dyDescent="0.25">
      <c r="A452" s="10"/>
      <c r="B452" s="10"/>
      <c r="D452" s="9"/>
      <c r="E452" s="9"/>
    </row>
    <row r="453" spans="1:5" x14ac:dyDescent="0.25">
      <c r="A453" s="10"/>
      <c r="B453" s="10"/>
      <c r="D453" s="9"/>
      <c r="E453" s="9"/>
    </row>
    <row r="454" spans="1:5" x14ac:dyDescent="0.25">
      <c r="A454" s="10"/>
      <c r="B454" s="10"/>
      <c r="D454" s="9"/>
      <c r="E454" s="9"/>
    </row>
    <row r="455" spans="1:5" x14ac:dyDescent="0.25">
      <c r="A455" s="10"/>
      <c r="B455" s="10"/>
      <c r="D455" s="9"/>
      <c r="E455" s="9"/>
    </row>
    <row r="456" spans="1:5" x14ac:dyDescent="0.25">
      <c r="A456" s="10"/>
      <c r="B456" s="10"/>
      <c r="D456" s="9"/>
      <c r="E456" s="9"/>
    </row>
    <row r="457" spans="1:5" x14ac:dyDescent="0.25">
      <c r="A457" s="10"/>
      <c r="B457" s="10"/>
      <c r="D457" s="9"/>
      <c r="E457" s="9"/>
    </row>
    <row r="458" spans="1:5" x14ac:dyDescent="0.25">
      <c r="A458" s="10"/>
      <c r="B458" s="10"/>
      <c r="D458" s="9"/>
      <c r="E458" s="9"/>
    </row>
    <row r="459" spans="1:5" x14ac:dyDescent="0.25">
      <c r="A459" s="10"/>
      <c r="B459" s="10"/>
      <c r="D459" s="9"/>
      <c r="E459" s="9"/>
    </row>
    <row r="460" spans="1:5" x14ac:dyDescent="0.25">
      <c r="A460" s="10"/>
      <c r="B460" s="10"/>
      <c r="D460" s="9"/>
      <c r="E460" s="9"/>
    </row>
    <row r="461" spans="1:5" x14ac:dyDescent="0.25">
      <c r="A461" s="10"/>
      <c r="B461" s="10"/>
      <c r="D461" s="9"/>
      <c r="E461" s="9"/>
    </row>
    <row r="462" spans="1:5" x14ac:dyDescent="0.25">
      <c r="A462" s="10"/>
      <c r="B462" s="10"/>
      <c r="D462" s="9"/>
      <c r="E462" s="9"/>
    </row>
    <row r="463" spans="1:5" x14ac:dyDescent="0.25">
      <c r="A463" s="10"/>
      <c r="B463" s="10"/>
      <c r="D463" s="9"/>
      <c r="E463" s="9"/>
    </row>
    <row r="464" spans="1:5" x14ac:dyDescent="0.25">
      <c r="A464" s="10"/>
      <c r="B464" s="10"/>
      <c r="D464" s="9"/>
      <c r="E464" s="9"/>
    </row>
    <row r="465" spans="1:5" x14ac:dyDescent="0.25">
      <c r="A465" s="10"/>
      <c r="B465" s="10"/>
      <c r="D465" s="9"/>
      <c r="E465" s="9"/>
    </row>
    <row r="466" spans="1:5" x14ac:dyDescent="0.25">
      <c r="A466" s="10"/>
      <c r="B466" s="10"/>
      <c r="D466" s="9"/>
      <c r="E466" s="9"/>
    </row>
    <row r="467" spans="1:5" x14ac:dyDescent="0.25">
      <c r="A467" s="10"/>
      <c r="B467" s="10"/>
      <c r="D467" s="9"/>
      <c r="E467" s="9"/>
    </row>
    <row r="468" spans="1:5" x14ac:dyDescent="0.25">
      <c r="A468" s="10"/>
      <c r="B468" s="10"/>
      <c r="D468" s="9"/>
      <c r="E468" s="9"/>
    </row>
    <row r="469" spans="1:5" x14ac:dyDescent="0.25">
      <c r="A469" s="10"/>
      <c r="B469" s="10"/>
      <c r="D469" s="9"/>
      <c r="E469" s="9"/>
    </row>
    <row r="470" spans="1:5" x14ac:dyDescent="0.25">
      <c r="A470" s="10"/>
      <c r="B470" s="10"/>
      <c r="D470" s="9"/>
      <c r="E470" s="9"/>
    </row>
    <row r="471" spans="1:5" x14ac:dyDescent="0.25">
      <c r="A471" s="10"/>
      <c r="B471" s="10"/>
      <c r="D471" s="9"/>
      <c r="E471" s="9"/>
    </row>
    <row r="472" spans="1:5" x14ac:dyDescent="0.25">
      <c r="A472" s="10"/>
      <c r="B472" s="10"/>
      <c r="D472" s="9"/>
      <c r="E472" s="9"/>
    </row>
    <row r="473" spans="1:5" x14ac:dyDescent="0.25">
      <c r="A473" s="10"/>
      <c r="B473" s="10"/>
      <c r="D473" s="9"/>
      <c r="E473" s="9"/>
    </row>
    <row r="474" spans="1:5" x14ac:dyDescent="0.25">
      <c r="A474" s="10"/>
      <c r="B474" s="10"/>
      <c r="D474" s="9"/>
      <c r="E474" s="9"/>
    </row>
    <row r="475" spans="1:5" x14ac:dyDescent="0.25">
      <c r="A475" s="10"/>
      <c r="B475" s="10"/>
      <c r="D475" s="9"/>
      <c r="E475" s="9"/>
    </row>
    <row r="476" spans="1:5" x14ac:dyDescent="0.25">
      <c r="A476" s="10"/>
      <c r="B476" s="10"/>
      <c r="D476" s="9"/>
      <c r="E476" s="9"/>
    </row>
    <row r="477" spans="1:5" x14ac:dyDescent="0.25">
      <c r="A477" s="10"/>
      <c r="B477" s="10"/>
      <c r="D477" s="9"/>
      <c r="E477" s="9"/>
    </row>
    <row r="478" spans="1:5" x14ac:dyDescent="0.25">
      <c r="A478" s="10"/>
      <c r="B478" s="10"/>
      <c r="D478" s="9"/>
      <c r="E478" s="9"/>
    </row>
    <row r="479" spans="1:5" x14ac:dyDescent="0.25">
      <c r="A479" s="10"/>
      <c r="B479" s="10"/>
      <c r="D479" s="9"/>
      <c r="E479" s="9"/>
    </row>
    <row r="480" spans="1:5" x14ac:dyDescent="0.25">
      <c r="A480" s="10"/>
      <c r="B480" s="10"/>
      <c r="D480" s="9"/>
      <c r="E480" s="9"/>
    </row>
    <row r="481" spans="1:5" x14ac:dyDescent="0.25">
      <c r="A481" s="10"/>
      <c r="B481" s="10"/>
      <c r="D481" s="9"/>
      <c r="E481" s="9"/>
    </row>
    <row r="482" spans="1:5" x14ac:dyDescent="0.25">
      <c r="A482" s="10"/>
      <c r="B482" s="10"/>
      <c r="D482" s="9"/>
      <c r="E482" s="9"/>
    </row>
    <row r="483" spans="1:5" x14ac:dyDescent="0.25">
      <c r="A483" s="10"/>
      <c r="B483" s="10"/>
      <c r="D483" s="9"/>
      <c r="E483" s="9"/>
    </row>
    <row r="484" spans="1:5" x14ac:dyDescent="0.25">
      <c r="A484" s="10"/>
      <c r="B484" s="10"/>
      <c r="D484" s="9"/>
      <c r="E484" s="9"/>
    </row>
    <row r="485" spans="1:5" x14ac:dyDescent="0.25">
      <c r="A485" s="10"/>
      <c r="B485" s="10"/>
      <c r="D485" s="9"/>
      <c r="E485" s="9"/>
    </row>
    <row r="486" spans="1:5" x14ac:dyDescent="0.25">
      <c r="A486" s="10"/>
      <c r="B486" s="10"/>
      <c r="D486" s="9"/>
      <c r="E486" s="9"/>
    </row>
    <row r="487" spans="1:5" x14ac:dyDescent="0.25">
      <c r="A487" s="10"/>
      <c r="B487" s="10"/>
      <c r="D487" s="9"/>
      <c r="E487" s="9"/>
    </row>
    <row r="488" spans="1:5" x14ac:dyDescent="0.25">
      <c r="A488" s="10"/>
      <c r="B488" s="10"/>
      <c r="D488" s="9"/>
      <c r="E488" s="9"/>
    </row>
    <row r="489" spans="1:5" x14ac:dyDescent="0.25">
      <c r="A489" s="10"/>
      <c r="B489" s="10"/>
      <c r="D489" s="9"/>
      <c r="E489" s="9"/>
    </row>
    <row r="490" spans="1:5" x14ac:dyDescent="0.25">
      <c r="A490" s="10"/>
      <c r="B490" s="10"/>
      <c r="D490" s="9"/>
      <c r="E490" s="9"/>
    </row>
    <row r="491" spans="1:5" x14ac:dyDescent="0.25">
      <c r="A491" s="10"/>
      <c r="B491" s="10"/>
      <c r="D491" s="9"/>
      <c r="E491" s="9"/>
    </row>
    <row r="492" spans="1:5" x14ac:dyDescent="0.25">
      <c r="A492" s="10"/>
      <c r="B492" s="10"/>
      <c r="D492" s="9"/>
      <c r="E492" s="9"/>
    </row>
    <row r="493" spans="1:5" x14ac:dyDescent="0.25">
      <c r="A493" s="10"/>
      <c r="B493" s="10"/>
      <c r="D493" s="9"/>
      <c r="E493" s="9"/>
    </row>
    <row r="494" spans="1:5" x14ac:dyDescent="0.25">
      <c r="A494" s="10"/>
      <c r="B494" s="10"/>
      <c r="D494" s="9"/>
      <c r="E494" s="9"/>
    </row>
    <row r="495" spans="1:5" x14ac:dyDescent="0.25">
      <c r="A495" s="10"/>
      <c r="B495" s="10"/>
      <c r="D495" s="9"/>
      <c r="E495" s="9"/>
    </row>
    <row r="496" spans="1:5" x14ac:dyDescent="0.25">
      <c r="A496" s="10"/>
      <c r="B496" s="10"/>
      <c r="D496" s="9"/>
      <c r="E496" s="9"/>
    </row>
    <row r="497" spans="1:5" x14ac:dyDescent="0.25">
      <c r="A497" s="10"/>
      <c r="B497" s="10"/>
      <c r="D497" s="9"/>
      <c r="E497" s="9"/>
    </row>
    <row r="498" spans="1:5" x14ac:dyDescent="0.25">
      <c r="A498" s="10"/>
      <c r="B498" s="10"/>
      <c r="D498" s="9"/>
      <c r="E498" s="9"/>
    </row>
    <row r="499" spans="1:5" x14ac:dyDescent="0.25">
      <c r="A499" s="10"/>
      <c r="B499" s="10"/>
      <c r="D499" s="9"/>
      <c r="E499" s="9"/>
    </row>
    <row r="500" spans="1:5" x14ac:dyDescent="0.25">
      <c r="A500" s="10"/>
      <c r="B500" s="10"/>
      <c r="D500" s="9"/>
      <c r="E500" s="9"/>
    </row>
    <row r="501" spans="1:5" x14ac:dyDescent="0.25">
      <c r="A501" s="10"/>
      <c r="B501" s="10"/>
      <c r="D501" s="9"/>
      <c r="E501" s="9"/>
    </row>
    <row r="502" spans="1:5" x14ac:dyDescent="0.25">
      <c r="A502" s="10"/>
      <c r="B502" s="10"/>
      <c r="D502" s="9"/>
      <c r="E502" s="9"/>
    </row>
    <row r="503" spans="1:5" x14ac:dyDescent="0.25">
      <c r="A503" s="10"/>
      <c r="B503" s="10"/>
      <c r="D503" s="9"/>
      <c r="E503" s="9"/>
    </row>
    <row r="504" spans="1:5" x14ac:dyDescent="0.25">
      <c r="A504" s="10"/>
      <c r="B504" s="10"/>
      <c r="D504" s="9"/>
      <c r="E504" s="9"/>
    </row>
    <row r="505" spans="1:5" x14ac:dyDescent="0.25">
      <c r="A505" s="10"/>
      <c r="B505" s="10"/>
      <c r="D505" s="9"/>
      <c r="E505" s="9"/>
    </row>
    <row r="506" spans="1:5" x14ac:dyDescent="0.25">
      <c r="A506" s="10"/>
      <c r="B506" s="10"/>
      <c r="D506" s="9"/>
      <c r="E506" s="9"/>
    </row>
    <row r="507" spans="1:5" x14ac:dyDescent="0.25">
      <c r="A507" s="10"/>
      <c r="B507" s="10"/>
      <c r="D507" s="9"/>
      <c r="E507" s="9"/>
    </row>
    <row r="508" spans="1:5" x14ac:dyDescent="0.25">
      <c r="A508" s="10"/>
      <c r="B508" s="10"/>
      <c r="D508" s="9"/>
      <c r="E508" s="9"/>
    </row>
    <row r="509" spans="1:5" x14ac:dyDescent="0.25">
      <c r="A509" s="10"/>
      <c r="B509" s="10"/>
      <c r="D509" s="9"/>
      <c r="E509" s="9"/>
    </row>
    <row r="510" spans="1:5" x14ac:dyDescent="0.25">
      <c r="A510" s="10"/>
      <c r="B510" s="10"/>
      <c r="D510" s="9"/>
      <c r="E510" s="9"/>
    </row>
    <row r="511" spans="1:5" x14ac:dyDescent="0.25">
      <c r="A511" s="10"/>
      <c r="B511" s="10"/>
      <c r="D511" s="9"/>
      <c r="E511" s="9"/>
    </row>
    <row r="512" spans="1:5" x14ac:dyDescent="0.25">
      <c r="A512" s="10"/>
      <c r="B512" s="10"/>
      <c r="D512" s="9"/>
      <c r="E512" s="9"/>
    </row>
    <row r="513" spans="1:5" x14ac:dyDescent="0.25">
      <c r="A513" s="10"/>
      <c r="B513" s="10"/>
      <c r="D513" s="9"/>
      <c r="E513" s="9"/>
    </row>
    <row r="514" spans="1:5" x14ac:dyDescent="0.25">
      <c r="A514" s="10"/>
      <c r="B514" s="10"/>
      <c r="D514" s="9"/>
      <c r="E514" s="9"/>
    </row>
    <row r="515" spans="1:5" x14ac:dyDescent="0.25">
      <c r="A515" s="10"/>
      <c r="B515" s="10"/>
      <c r="D515" s="9"/>
      <c r="E515" s="9"/>
    </row>
    <row r="516" spans="1:5" x14ac:dyDescent="0.25">
      <c r="A516" s="10"/>
      <c r="B516" s="10"/>
      <c r="D516" s="9"/>
      <c r="E516" s="9"/>
    </row>
    <row r="517" spans="1:5" x14ac:dyDescent="0.25">
      <c r="A517" s="10"/>
      <c r="B517" s="10"/>
      <c r="D517" s="9"/>
      <c r="E517" s="9"/>
    </row>
    <row r="518" spans="1:5" x14ac:dyDescent="0.25">
      <c r="A518" s="10"/>
      <c r="B518" s="10"/>
      <c r="D518" s="9"/>
      <c r="E518" s="9"/>
    </row>
    <row r="519" spans="1:5" x14ac:dyDescent="0.25">
      <c r="A519" s="10"/>
      <c r="B519" s="10"/>
      <c r="D519" s="9"/>
      <c r="E519" s="9"/>
    </row>
    <row r="520" spans="1:5" x14ac:dyDescent="0.25">
      <c r="A520" s="10"/>
      <c r="B520" s="10"/>
      <c r="D520" s="9"/>
      <c r="E520" s="9"/>
    </row>
    <row r="521" spans="1:5" x14ac:dyDescent="0.25">
      <c r="A521" s="10"/>
      <c r="B521" s="10"/>
      <c r="D521" s="9"/>
      <c r="E521" s="9"/>
    </row>
    <row r="522" spans="1:5" x14ac:dyDescent="0.25">
      <c r="A522" s="10"/>
      <c r="B522" s="10"/>
      <c r="D522" s="9"/>
      <c r="E522" s="9"/>
    </row>
    <row r="523" spans="1:5" x14ac:dyDescent="0.25">
      <c r="A523" s="10"/>
      <c r="B523" s="10"/>
      <c r="D523" s="9"/>
      <c r="E523" s="9"/>
    </row>
    <row r="524" spans="1:5" x14ac:dyDescent="0.25">
      <c r="A524" s="10"/>
      <c r="B524" s="10"/>
      <c r="D524" s="9"/>
      <c r="E524" s="9"/>
    </row>
    <row r="525" spans="1:5" x14ac:dyDescent="0.25">
      <c r="A525" s="10"/>
      <c r="B525" s="10"/>
      <c r="D525" s="9"/>
      <c r="E525" s="9"/>
    </row>
    <row r="526" spans="1:5" x14ac:dyDescent="0.25">
      <c r="A526" s="10"/>
      <c r="B526" s="10"/>
      <c r="D526" s="9"/>
      <c r="E526" s="9"/>
    </row>
    <row r="527" spans="1:5" x14ac:dyDescent="0.25">
      <c r="A527" s="10"/>
      <c r="B527" s="10"/>
      <c r="D527" s="9"/>
      <c r="E527" s="9"/>
    </row>
    <row r="528" spans="1:5" x14ac:dyDescent="0.25">
      <c r="A528" s="10"/>
      <c r="B528" s="10"/>
      <c r="D528" s="9"/>
      <c r="E528" s="9"/>
    </row>
    <row r="529" spans="1:5" x14ac:dyDescent="0.25">
      <c r="A529" s="10"/>
      <c r="B529" s="10"/>
      <c r="D529" s="9"/>
      <c r="E529" s="9"/>
    </row>
    <row r="530" spans="1:5" x14ac:dyDescent="0.25">
      <c r="A530" s="10"/>
      <c r="B530" s="10"/>
      <c r="D530" s="9"/>
      <c r="E530" s="9"/>
    </row>
    <row r="531" spans="1:5" x14ac:dyDescent="0.25">
      <c r="A531" s="10"/>
      <c r="B531" s="10"/>
      <c r="D531" s="9"/>
      <c r="E531" s="9"/>
    </row>
    <row r="532" spans="1:5" x14ac:dyDescent="0.25">
      <c r="A532" s="10"/>
      <c r="B532" s="10"/>
      <c r="D532" s="9"/>
      <c r="E532" s="9"/>
    </row>
    <row r="533" spans="1:5" x14ac:dyDescent="0.25">
      <c r="A533" s="10"/>
      <c r="B533" s="10"/>
      <c r="D533" s="9"/>
      <c r="E533" s="9"/>
    </row>
    <row r="534" spans="1:5" x14ac:dyDescent="0.25">
      <c r="A534" s="10"/>
      <c r="B534" s="10"/>
      <c r="D534" s="9"/>
      <c r="E534" s="9"/>
    </row>
    <row r="535" spans="1:5" x14ac:dyDescent="0.25">
      <c r="A535" s="10"/>
      <c r="B535" s="10"/>
      <c r="D535" s="9"/>
      <c r="E535" s="9"/>
    </row>
    <row r="536" spans="1:5" x14ac:dyDescent="0.25">
      <c r="A536" s="10"/>
      <c r="B536" s="10"/>
      <c r="D536" s="9"/>
      <c r="E536" s="9"/>
    </row>
    <row r="537" spans="1:5" x14ac:dyDescent="0.25">
      <c r="A537" s="10"/>
      <c r="B537" s="10"/>
      <c r="D537" s="9"/>
      <c r="E537" s="9"/>
    </row>
    <row r="538" spans="1:5" x14ac:dyDescent="0.25">
      <c r="A538" s="10"/>
      <c r="B538" s="10"/>
      <c r="D538" s="9"/>
      <c r="E538" s="9"/>
    </row>
    <row r="539" spans="1:5" x14ac:dyDescent="0.25">
      <c r="A539" s="10"/>
      <c r="B539" s="10"/>
      <c r="D539" s="9"/>
      <c r="E539" s="9"/>
    </row>
    <row r="540" spans="1:5" x14ac:dyDescent="0.25">
      <c r="A540" s="10"/>
      <c r="B540" s="10"/>
      <c r="D540" s="9"/>
      <c r="E540" s="9"/>
    </row>
    <row r="541" spans="1:5" x14ac:dyDescent="0.25">
      <c r="A541" s="10"/>
      <c r="B541" s="10"/>
      <c r="D541" s="9"/>
      <c r="E541" s="9"/>
    </row>
    <row r="542" spans="1:5" x14ac:dyDescent="0.25">
      <c r="A542" s="10"/>
      <c r="B542" s="10"/>
      <c r="D542" s="9"/>
      <c r="E542" s="9"/>
    </row>
    <row r="543" spans="1:5" x14ac:dyDescent="0.25">
      <c r="A543" s="10"/>
      <c r="B543" s="10"/>
      <c r="D543" s="9"/>
      <c r="E543" s="9"/>
    </row>
    <row r="544" spans="1:5" x14ac:dyDescent="0.25">
      <c r="A544" s="10"/>
      <c r="B544" s="10"/>
      <c r="D544" s="9"/>
      <c r="E544" s="9"/>
    </row>
    <row r="545" spans="1:5" x14ac:dyDescent="0.25">
      <c r="A545" s="10"/>
      <c r="B545" s="10"/>
      <c r="D545" s="9"/>
      <c r="E545" s="9"/>
    </row>
    <row r="546" spans="1:5" x14ac:dyDescent="0.25">
      <c r="A546" s="10"/>
      <c r="B546" s="10"/>
      <c r="D546" s="9"/>
      <c r="E546" s="9"/>
    </row>
    <row r="547" spans="1:5" x14ac:dyDescent="0.25">
      <c r="A547" s="10"/>
      <c r="B547" s="10"/>
      <c r="D547" s="9"/>
      <c r="E547" s="9"/>
    </row>
    <row r="548" spans="1:5" x14ac:dyDescent="0.25">
      <c r="A548" s="10"/>
      <c r="B548" s="10"/>
      <c r="D548" s="9"/>
      <c r="E548" s="9"/>
    </row>
    <row r="549" spans="1:5" x14ac:dyDescent="0.25">
      <c r="A549" s="10"/>
      <c r="B549" s="10"/>
      <c r="D549" s="9"/>
      <c r="E549" s="9"/>
    </row>
    <row r="550" spans="1:5" x14ac:dyDescent="0.25">
      <c r="A550" s="10"/>
      <c r="B550" s="10"/>
      <c r="D550" s="9"/>
      <c r="E550" s="9"/>
    </row>
    <row r="551" spans="1:5" x14ac:dyDescent="0.25">
      <c r="A551" s="10"/>
      <c r="B551" s="10"/>
      <c r="D551" s="9"/>
      <c r="E551" s="9"/>
    </row>
    <row r="552" spans="1:5" x14ac:dyDescent="0.25">
      <c r="A552" s="10"/>
      <c r="B552" s="10"/>
      <c r="D552" s="9"/>
      <c r="E552" s="9"/>
    </row>
    <row r="553" spans="1:5" x14ac:dyDescent="0.25">
      <c r="A553" s="10"/>
      <c r="B553" s="10"/>
      <c r="D553" s="9"/>
      <c r="E553" s="9"/>
    </row>
    <row r="554" spans="1:5" x14ac:dyDescent="0.25">
      <c r="A554" s="10"/>
      <c r="B554" s="10"/>
      <c r="D554" s="9"/>
      <c r="E554" s="9"/>
    </row>
    <row r="555" spans="1:5" x14ac:dyDescent="0.25">
      <c r="A555" s="10"/>
      <c r="B555" s="10"/>
      <c r="D555" s="9"/>
      <c r="E555" s="9"/>
    </row>
    <row r="556" spans="1:5" x14ac:dyDescent="0.25">
      <c r="A556" s="10"/>
      <c r="B556" s="10"/>
      <c r="D556" s="9"/>
      <c r="E556" s="9"/>
    </row>
    <row r="557" spans="1:5" x14ac:dyDescent="0.25">
      <c r="A557" s="10"/>
      <c r="B557" s="10"/>
      <c r="D557" s="9"/>
      <c r="E557" s="9"/>
    </row>
    <row r="558" spans="1:5" x14ac:dyDescent="0.25">
      <c r="A558" s="10"/>
      <c r="B558" s="10"/>
      <c r="D558" s="9"/>
      <c r="E558" s="9"/>
    </row>
    <row r="559" spans="1:5" x14ac:dyDescent="0.25">
      <c r="A559" s="10"/>
      <c r="B559" s="10"/>
      <c r="D559" s="9"/>
      <c r="E559" s="9"/>
    </row>
    <row r="560" spans="1:5" x14ac:dyDescent="0.25">
      <c r="A560" s="10"/>
      <c r="B560" s="10"/>
      <c r="D560" s="9"/>
      <c r="E560" s="9"/>
    </row>
    <row r="561" spans="1:5" x14ac:dyDescent="0.25">
      <c r="A561" s="10"/>
      <c r="B561" s="10"/>
      <c r="D561" s="9"/>
      <c r="E561" s="9"/>
    </row>
    <row r="562" spans="1:5" x14ac:dyDescent="0.25">
      <c r="A562" s="10"/>
      <c r="B562" s="10"/>
      <c r="D562" s="9"/>
      <c r="E562" s="9"/>
    </row>
    <row r="563" spans="1:5" x14ac:dyDescent="0.25">
      <c r="A563" s="10"/>
      <c r="B563" s="10"/>
      <c r="D563" s="9"/>
      <c r="E563" s="9"/>
    </row>
    <row r="564" spans="1:5" x14ac:dyDescent="0.25">
      <c r="A564" s="10"/>
      <c r="B564" s="10"/>
      <c r="D564" s="9"/>
      <c r="E564" s="9"/>
    </row>
    <row r="565" spans="1:5" x14ac:dyDescent="0.25">
      <c r="A565" s="10"/>
      <c r="B565" s="10"/>
      <c r="D565" s="9"/>
      <c r="E565" s="9"/>
    </row>
    <row r="566" spans="1:5" x14ac:dyDescent="0.25">
      <c r="A566" s="10"/>
      <c r="B566" s="10"/>
      <c r="D566" s="9"/>
      <c r="E566" s="9"/>
    </row>
    <row r="567" spans="1:5" x14ac:dyDescent="0.25">
      <c r="A567" s="10"/>
      <c r="B567" s="10"/>
      <c r="D567" s="9"/>
      <c r="E567" s="9"/>
    </row>
    <row r="568" spans="1:5" x14ac:dyDescent="0.25">
      <c r="A568" s="10"/>
      <c r="B568" s="10"/>
      <c r="D568" s="9"/>
      <c r="E568" s="9"/>
    </row>
    <row r="569" spans="1:5" x14ac:dyDescent="0.25">
      <c r="A569" s="10"/>
      <c r="B569" s="10"/>
      <c r="D569" s="9"/>
      <c r="E569" s="9"/>
    </row>
    <row r="570" spans="1:5" x14ac:dyDescent="0.25">
      <c r="A570" s="10"/>
      <c r="B570" s="10"/>
      <c r="D570" s="9"/>
      <c r="E570" s="9"/>
    </row>
    <row r="571" spans="1:5" x14ac:dyDescent="0.25">
      <c r="A571" s="10"/>
      <c r="B571" s="10"/>
      <c r="D571" s="9"/>
      <c r="E571" s="9"/>
    </row>
    <row r="572" spans="1:5" x14ac:dyDescent="0.25">
      <c r="A572" s="10"/>
      <c r="B572" s="10"/>
      <c r="D572" s="9"/>
      <c r="E572" s="9"/>
    </row>
    <row r="573" spans="1:5" x14ac:dyDescent="0.25">
      <c r="A573" s="10"/>
      <c r="B573" s="10"/>
      <c r="D573" s="9"/>
      <c r="E573" s="9"/>
    </row>
    <row r="574" spans="1:5" x14ac:dyDescent="0.25">
      <c r="A574" s="10"/>
      <c r="B574" s="10"/>
      <c r="D574" s="9"/>
      <c r="E574" s="9"/>
    </row>
    <row r="575" spans="1:5" x14ac:dyDescent="0.25">
      <c r="A575" s="10"/>
      <c r="B575" s="10"/>
      <c r="D575" s="9"/>
      <c r="E575" s="9"/>
    </row>
    <row r="576" spans="1:5" x14ac:dyDescent="0.25">
      <c r="A576" s="10"/>
      <c r="B576" s="10"/>
      <c r="D576" s="9"/>
      <c r="E576" s="9"/>
    </row>
    <row r="577" spans="1:5" x14ac:dyDescent="0.25">
      <c r="A577" s="10"/>
      <c r="B577" s="10"/>
      <c r="D577" s="9"/>
      <c r="E577" s="9"/>
    </row>
    <row r="578" spans="1:5" x14ac:dyDescent="0.25">
      <c r="A578" s="10"/>
      <c r="B578" s="10"/>
      <c r="D578" s="9"/>
      <c r="E578" s="9"/>
    </row>
    <row r="579" spans="1:5" x14ac:dyDescent="0.25">
      <c r="A579" s="10"/>
      <c r="B579" s="10"/>
      <c r="D579" s="9"/>
      <c r="E579" s="9"/>
    </row>
    <row r="580" spans="1:5" x14ac:dyDescent="0.25">
      <c r="A580" s="10"/>
      <c r="B580" s="10"/>
      <c r="D580" s="9"/>
      <c r="E580" s="9"/>
    </row>
    <row r="581" spans="1:5" x14ac:dyDescent="0.25">
      <c r="A581" s="10"/>
      <c r="B581" s="10"/>
      <c r="D581" s="9"/>
      <c r="E581" s="9"/>
    </row>
    <row r="582" spans="1:5" x14ac:dyDescent="0.25">
      <c r="A582" s="10"/>
      <c r="B582" s="10"/>
      <c r="D582" s="9"/>
      <c r="E582" s="9"/>
    </row>
    <row r="583" spans="1:5" x14ac:dyDescent="0.25">
      <c r="A583" s="10"/>
      <c r="B583" s="10"/>
      <c r="D583" s="9"/>
      <c r="E583" s="9"/>
    </row>
    <row r="584" spans="1:5" x14ac:dyDescent="0.25">
      <c r="A584" s="10"/>
      <c r="B584" s="10"/>
      <c r="D584" s="9"/>
      <c r="E584" s="9"/>
    </row>
    <row r="585" spans="1:5" x14ac:dyDescent="0.25">
      <c r="A585" s="10"/>
      <c r="B585" s="10"/>
      <c r="D585" s="9"/>
      <c r="E585" s="9"/>
    </row>
    <row r="586" spans="1:5" x14ac:dyDescent="0.25">
      <c r="A586" s="10"/>
      <c r="B586" s="10"/>
      <c r="D586" s="9"/>
      <c r="E586" s="9"/>
    </row>
    <row r="587" spans="1:5" x14ac:dyDescent="0.25">
      <c r="A587" s="10"/>
      <c r="B587" s="10"/>
      <c r="D587" s="9"/>
      <c r="E587" s="9"/>
    </row>
    <row r="588" spans="1:5" x14ac:dyDescent="0.25">
      <c r="A588" s="10"/>
      <c r="B588" s="10"/>
      <c r="D588" s="9"/>
      <c r="E588" s="9"/>
    </row>
    <row r="589" spans="1:5" x14ac:dyDescent="0.25">
      <c r="A589" s="10"/>
      <c r="B589" s="10"/>
      <c r="D589" s="9"/>
      <c r="E589" s="9"/>
    </row>
    <row r="590" spans="1:5" x14ac:dyDescent="0.25">
      <c r="A590" s="10"/>
      <c r="B590" s="10"/>
      <c r="D590" s="9"/>
      <c r="E590" s="9"/>
    </row>
    <row r="591" spans="1:5" x14ac:dyDescent="0.25">
      <c r="A591" s="10"/>
      <c r="B591" s="10"/>
      <c r="D591" s="9"/>
      <c r="E591" s="9"/>
    </row>
    <row r="592" spans="1:5" x14ac:dyDescent="0.25">
      <c r="A592" s="10"/>
      <c r="B592" s="10"/>
      <c r="D592" s="9"/>
      <c r="E592" s="9"/>
    </row>
    <row r="593" spans="1:5" x14ac:dyDescent="0.25">
      <c r="A593" s="10"/>
      <c r="B593" s="10"/>
      <c r="D593" s="9"/>
      <c r="E593" s="9"/>
    </row>
    <row r="594" spans="1:5" x14ac:dyDescent="0.25">
      <c r="A594" s="10"/>
      <c r="B594" s="10"/>
      <c r="D594" s="9"/>
      <c r="E594" s="9"/>
    </row>
    <row r="595" spans="1:5" x14ac:dyDescent="0.25">
      <c r="A595" s="10"/>
      <c r="B595" s="10"/>
      <c r="D595" s="9"/>
      <c r="E595" s="9"/>
    </row>
    <row r="596" spans="1:5" x14ac:dyDescent="0.25">
      <c r="A596" s="10"/>
      <c r="B596" s="10"/>
      <c r="D596" s="9"/>
      <c r="E596" s="9"/>
    </row>
    <row r="597" spans="1:5" x14ac:dyDescent="0.25">
      <c r="A597" s="10"/>
      <c r="B597" s="10"/>
      <c r="D597" s="9"/>
      <c r="E597" s="9"/>
    </row>
    <row r="598" spans="1:5" x14ac:dyDescent="0.25">
      <c r="A598" s="10"/>
      <c r="B598" s="10"/>
      <c r="D598" s="9"/>
      <c r="E598" s="9"/>
    </row>
    <row r="599" spans="1:5" x14ac:dyDescent="0.25">
      <c r="A599" s="10"/>
      <c r="B599" s="10"/>
      <c r="D599" s="9"/>
      <c r="E599" s="9"/>
    </row>
    <row r="600" spans="1:5" x14ac:dyDescent="0.25">
      <c r="A600" s="10"/>
      <c r="B600" s="10"/>
      <c r="D600" s="9"/>
      <c r="E600" s="9"/>
    </row>
    <row r="601" spans="1:5" x14ac:dyDescent="0.25">
      <c r="A601" s="10"/>
      <c r="B601" s="10"/>
      <c r="D601" s="9"/>
      <c r="E601" s="9"/>
    </row>
    <row r="602" spans="1:5" x14ac:dyDescent="0.25">
      <c r="A602" s="10"/>
      <c r="B602" s="10"/>
      <c r="D602" s="9"/>
      <c r="E602" s="9"/>
    </row>
    <row r="603" spans="1:5" x14ac:dyDescent="0.25">
      <c r="A603" s="10"/>
      <c r="B603" s="10"/>
      <c r="D603" s="9"/>
      <c r="E603" s="9"/>
    </row>
    <row r="604" spans="1:5" x14ac:dyDescent="0.25">
      <c r="A604" s="10"/>
      <c r="B604" s="10"/>
      <c r="D604" s="9"/>
      <c r="E604" s="9"/>
    </row>
    <row r="605" spans="1:5" x14ac:dyDescent="0.25">
      <c r="A605" s="10"/>
      <c r="B605" s="10"/>
      <c r="D605" s="9"/>
      <c r="E605" s="9"/>
    </row>
    <row r="606" spans="1:5" x14ac:dyDescent="0.25">
      <c r="A606" s="10"/>
      <c r="B606" s="10"/>
      <c r="D606" s="9"/>
      <c r="E606" s="9"/>
    </row>
    <row r="607" spans="1:5" x14ac:dyDescent="0.25">
      <c r="A607" s="10"/>
      <c r="B607" s="10"/>
      <c r="D607" s="9"/>
      <c r="E607" s="9"/>
    </row>
    <row r="608" spans="1:5" x14ac:dyDescent="0.25">
      <c r="A608" s="10"/>
      <c r="B608" s="10"/>
      <c r="D608" s="9"/>
      <c r="E608" s="9"/>
    </row>
    <row r="609" spans="1:5" x14ac:dyDescent="0.25">
      <c r="A609" s="10"/>
      <c r="B609" s="10"/>
      <c r="D609" s="9"/>
      <c r="E609" s="9"/>
    </row>
    <row r="610" spans="1:5" x14ac:dyDescent="0.25">
      <c r="A610" s="10"/>
      <c r="B610" s="10"/>
      <c r="D610" s="9"/>
      <c r="E610" s="9"/>
    </row>
    <row r="611" spans="1:5" x14ac:dyDescent="0.25">
      <c r="A611" s="10"/>
      <c r="B611" s="10"/>
      <c r="D611" s="9"/>
      <c r="E611" s="9"/>
    </row>
    <row r="612" spans="1:5" x14ac:dyDescent="0.25">
      <c r="A612" s="10"/>
      <c r="B612" s="10"/>
      <c r="D612" s="9"/>
      <c r="E612" s="9"/>
    </row>
    <row r="613" spans="1:5" x14ac:dyDescent="0.25">
      <c r="A613" s="10"/>
      <c r="B613" s="10"/>
      <c r="D613" s="9"/>
      <c r="E613" s="9"/>
    </row>
    <row r="614" spans="1:5" x14ac:dyDescent="0.25">
      <c r="A614" s="10"/>
      <c r="B614" s="10"/>
      <c r="D614" s="9"/>
      <c r="E614" s="9"/>
    </row>
    <row r="615" spans="1:5" x14ac:dyDescent="0.25">
      <c r="A615" s="10"/>
      <c r="B615" s="10"/>
      <c r="D615" s="9"/>
      <c r="E615" s="9"/>
    </row>
    <row r="616" spans="1:5" x14ac:dyDescent="0.25">
      <c r="A616" s="10"/>
      <c r="B616" s="10"/>
      <c r="D616" s="9"/>
      <c r="E616" s="9"/>
    </row>
    <row r="617" spans="1:5" x14ac:dyDescent="0.25">
      <c r="A617" s="10"/>
      <c r="B617" s="10"/>
      <c r="D617" s="9"/>
      <c r="E617" s="9"/>
    </row>
    <row r="618" spans="1:5" x14ac:dyDescent="0.25">
      <c r="A618" s="10"/>
      <c r="B618" s="10"/>
      <c r="D618" s="9"/>
      <c r="E618" s="9"/>
    </row>
    <row r="619" spans="1:5" x14ac:dyDescent="0.25">
      <c r="A619" s="10"/>
      <c r="B619" s="10"/>
      <c r="D619" s="9"/>
      <c r="E619" s="9"/>
    </row>
    <row r="620" spans="1:5" x14ac:dyDescent="0.25">
      <c r="A620" s="10"/>
      <c r="B620" s="10"/>
      <c r="D620" s="9"/>
      <c r="E620" s="9"/>
    </row>
    <row r="621" spans="1:5" x14ac:dyDescent="0.25">
      <c r="A621" s="10"/>
      <c r="B621" s="10"/>
      <c r="D621" s="9"/>
      <c r="E621" s="9"/>
    </row>
    <row r="622" spans="1:5" x14ac:dyDescent="0.25">
      <c r="A622" s="10"/>
      <c r="B622" s="10"/>
      <c r="D622" s="9"/>
      <c r="E622" s="9"/>
    </row>
    <row r="623" spans="1:5" x14ac:dyDescent="0.25">
      <c r="A623" s="10"/>
      <c r="B623" s="10"/>
      <c r="D623" s="9"/>
      <c r="E623" s="9"/>
    </row>
    <row r="624" spans="1:5" x14ac:dyDescent="0.25">
      <c r="A624" s="10"/>
      <c r="B624" s="10"/>
      <c r="D624" s="9"/>
      <c r="E624" s="9"/>
    </row>
    <row r="625" spans="1:5" x14ac:dyDescent="0.25">
      <c r="A625" s="10"/>
      <c r="B625" s="10"/>
      <c r="D625" s="9"/>
      <c r="E625" s="9"/>
    </row>
    <row r="626" spans="1:5" x14ac:dyDescent="0.25">
      <c r="A626" s="10"/>
      <c r="B626" s="10"/>
      <c r="D626" s="9"/>
      <c r="E626" s="9"/>
    </row>
    <row r="627" spans="1:5" x14ac:dyDescent="0.25">
      <c r="A627" s="10"/>
      <c r="B627" s="10"/>
      <c r="D627" s="9"/>
      <c r="E627" s="9"/>
    </row>
    <row r="628" spans="1:5" x14ac:dyDescent="0.25">
      <c r="A628" s="10"/>
      <c r="B628" s="10"/>
      <c r="D628" s="9"/>
      <c r="E628" s="9"/>
    </row>
    <row r="629" spans="1:5" x14ac:dyDescent="0.25">
      <c r="A629" s="10"/>
      <c r="B629" s="10"/>
      <c r="D629" s="9"/>
      <c r="E629" s="9"/>
    </row>
    <row r="630" spans="1:5" x14ac:dyDescent="0.25">
      <c r="A630" s="10"/>
      <c r="B630" s="10"/>
      <c r="D630" s="9"/>
      <c r="E630" s="9"/>
    </row>
    <row r="631" spans="1:5" x14ac:dyDescent="0.25">
      <c r="A631" s="10"/>
      <c r="B631" s="10"/>
      <c r="D631" s="9"/>
      <c r="E631" s="9"/>
    </row>
    <row r="632" spans="1:5" x14ac:dyDescent="0.25">
      <c r="A632" s="10"/>
      <c r="B632" s="10"/>
      <c r="D632" s="9"/>
      <c r="E632" s="9"/>
    </row>
    <row r="633" spans="1:5" x14ac:dyDescent="0.25">
      <c r="A633" s="10"/>
      <c r="B633" s="10"/>
      <c r="D633" s="9"/>
      <c r="E633" s="9"/>
    </row>
    <row r="634" spans="1:5" x14ac:dyDescent="0.25">
      <c r="A634" s="10"/>
      <c r="B634" s="10"/>
      <c r="D634" s="9"/>
      <c r="E634" s="9"/>
    </row>
    <row r="635" spans="1:5" x14ac:dyDescent="0.25">
      <c r="A635" s="10"/>
      <c r="B635" s="10"/>
      <c r="D635" s="9"/>
      <c r="E635" s="9"/>
    </row>
    <row r="636" spans="1:5" x14ac:dyDescent="0.25">
      <c r="A636" s="10"/>
      <c r="B636" s="10"/>
      <c r="D636" s="9"/>
      <c r="E636" s="9"/>
    </row>
    <row r="637" spans="1:5" x14ac:dyDescent="0.25">
      <c r="A637" s="10"/>
      <c r="B637" s="10"/>
      <c r="D637" s="9"/>
      <c r="E637" s="9"/>
    </row>
    <row r="638" spans="1:5" x14ac:dyDescent="0.25">
      <c r="A638" s="10"/>
      <c r="B638" s="10"/>
      <c r="D638" s="9"/>
      <c r="E638" s="9"/>
    </row>
    <row r="639" spans="1:5" x14ac:dyDescent="0.25">
      <c r="A639" s="10"/>
      <c r="B639" s="10"/>
      <c r="D639" s="9"/>
      <c r="E639" s="9"/>
    </row>
    <row r="640" spans="1:5" x14ac:dyDescent="0.25">
      <c r="A640" s="10"/>
      <c r="B640" s="10"/>
      <c r="D640" s="9"/>
      <c r="E640" s="9"/>
    </row>
    <row r="641" spans="1:5" x14ac:dyDescent="0.25">
      <c r="A641" s="10"/>
      <c r="B641" s="10"/>
      <c r="D641" s="9"/>
      <c r="E641" s="9"/>
    </row>
    <row r="642" spans="1:5" x14ac:dyDescent="0.25">
      <c r="A642" s="10"/>
      <c r="B642" s="10"/>
      <c r="D642" s="9"/>
      <c r="E642" s="9"/>
    </row>
    <row r="643" spans="1:5" x14ac:dyDescent="0.25">
      <c r="A643" s="10"/>
      <c r="B643" s="10"/>
      <c r="D643" s="9"/>
      <c r="E643" s="9"/>
    </row>
    <row r="644" spans="1:5" x14ac:dyDescent="0.25">
      <c r="A644" s="10"/>
      <c r="B644" s="10"/>
      <c r="D644" s="9"/>
      <c r="E644" s="9"/>
    </row>
    <row r="645" spans="1:5" x14ac:dyDescent="0.25">
      <c r="A645" s="10"/>
      <c r="B645" s="10"/>
      <c r="D645" s="9"/>
      <c r="E645" s="9"/>
    </row>
    <row r="646" spans="1:5" x14ac:dyDescent="0.25">
      <c r="A646" s="10"/>
      <c r="B646" s="10"/>
      <c r="D646" s="9"/>
      <c r="E646" s="9"/>
    </row>
    <row r="647" spans="1:5" x14ac:dyDescent="0.25">
      <c r="A647" s="10"/>
      <c r="B647" s="10"/>
      <c r="D647" s="9"/>
      <c r="E647" s="9"/>
    </row>
    <row r="648" spans="1:5" x14ac:dyDescent="0.25">
      <c r="A648" s="10"/>
      <c r="B648" s="10"/>
      <c r="D648" s="9"/>
      <c r="E648" s="9"/>
    </row>
    <row r="649" spans="1:5" x14ac:dyDescent="0.25">
      <c r="A649" s="10"/>
      <c r="B649" s="10"/>
      <c r="D649" s="9"/>
      <c r="E649" s="9"/>
    </row>
    <row r="650" spans="1:5" x14ac:dyDescent="0.25">
      <c r="A650" s="10"/>
      <c r="B650" s="10"/>
      <c r="D650" s="9"/>
      <c r="E650" s="9"/>
    </row>
    <row r="651" spans="1:5" x14ac:dyDescent="0.25">
      <c r="A651" s="10"/>
      <c r="B651" s="10"/>
      <c r="D651" s="9"/>
      <c r="E651" s="9"/>
    </row>
    <row r="652" spans="1:5" x14ac:dyDescent="0.25">
      <c r="A652" s="10"/>
      <c r="B652" s="10"/>
      <c r="D652" s="9"/>
      <c r="E652" s="9"/>
    </row>
    <row r="653" spans="1:5" x14ac:dyDescent="0.25">
      <c r="A653" s="10"/>
      <c r="B653" s="10"/>
      <c r="D653" s="9"/>
      <c r="E653" s="9"/>
    </row>
    <row r="654" spans="1:5" x14ac:dyDescent="0.25">
      <c r="A654" s="10"/>
      <c r="B654" s="10"/>
      <c r="D654" s="9"/>
      <c r="E654" s="9"/>
    </row>
    <row r="655" spans="1:5" x14ac:dyDescent="0.25">
      <c r="A655" s="10"/>
      <c r="B655" s="10"/>
      <c r="D655" s="9"/>
      <c r="E655" s="9"/>
    </row>
    <row r="656" spans="1:5" x14ac:dyDescent="0.25">
      <c r="A656" s="10"/>
      <c r="B656" s="10"/>
      <c r="D656" s="9"/>
      <c r="E656" s="9"/>
    </row>
    <row r="657" spans="1:5" x14ac:dyDescent="0.25">
      <c r="A657" s="10"/>
      <c r="B657" s="10"/>
      <c r="D657" s="9"/>
      <c r="E657" s="9"/>
    </row>
    <row r="658" spans="1:5" x14ac:dyDescent="0.25">
      <c r="A658" s="10"/>
      <c r="B658" s="10"/>
      <c r="D658" s="9"/>
      <c r="E658" s="9"/>
    </row>
    <row r="659" spans="1:5" x14ac:dyDescent="0.25">
      <c r="A659" s="10"/>
      <c r="B659" s="10"/>
      <c r="D659" s="9"/>
      <c r="E659" s="9"/>
    </row>
    <row r="660" spans="1:5" x14ac:dyDescent="0.25">
      <c r="A660" s="10"/>
      <c r="B660" s="10"/>
      <c r="D660" s="9"/>
      <c r="E660" s="9"/>
    </row>
    <row r="661" spans="1:5" x14ac:dyDescent="0.25">
      <c r="A661" s="10"/>
      <c r="B661" s="10"/>
      <c r="D661" s="9"/>
      <c r="E661" s="9"/>
    </row>
    <row r="662" spans="1:5" x14ac:dyDescent="0.25">
      <c r="A662" s="10"/>
      <c r="B662" s="10"/>
      <c r="D662" s="9"/>
      <c r="E662" s="9"/>
    </row>
    <row r="663" spans="1:5" x14ac:dyDescent="0.25">
      <c r="A663" s="10"/>
      <c r="B663" s="10"/>
      <c r="D663" s="9"/>
      <c r="E663" s="9"/>
    </row>
    <row r="664" spans="1:5" x14ac:dyDescent="0.25">
      <c r="A664" s="10"/>
      <c r="B664" s="10"/>
      <c r="D664" s="9"/>
      <c r="E664" s="9"/>
    </row>
    <row r="665" spans="1:5" x14ac:dyDescent="0.25">
      <c r="A665" s="10"/>
      <c r="B665" s="10"/>
      <c r="D665" s="9"/>
      <c r="E665" s="9"/>
    </row>
    <row r="666" spans="1:5" x14ac:dyDescent="0.25">
      <c r="A666" s="10"/>
      <c r="B666" s="10"/>
      <c r="D666" s="9"/>
      <c r="E666" s="9"/>
    </row>
    <row r="667" spans="1:5" x14ac:dyDescent="0.25">
      <c r="A667" s="10"/>
      <c r="B667" s="10"/>
      <c r="D667" s="9"/>
      <c r="E667" s="9"/>
    </row>
    <row r="668" spans="1:5" x14ac:dyDescent="0.25">
      <c r="A668" s="10"/>
      <c r="B668" s="10"/>
      <c r="D668" s="9"/>
      <c r="E668" s="9"/>
    </row>
    <row r="669" spans="1:5" x14ac:dyDescent="0.25">
      <c r="A669" s="10"/>
      <c r="B669" s="10"/>
      <c r="D669" s="9"/>
      <c r="E669" s="9"/>
    </row>
    <row r="670" spans="1:5" x14ac:dyDescent="0.25">
      <c r="A670" s="10"/>
      <c r="B670" s="10"/>
      <c r="D670" s="9"/>
      <c r="E670" s="9"/>
    </row>
    <row r="671" spans="1:5" x14ac:dyDescent="0.25">
      <c r="A671" s="10"/>
      <c r="B671" s="10"/>
      <c r="D671" s="9"/>
      <c r="E671" s="9"/>
    </row>
    <row r="672" spans="1:5" x14ac:dyDescent="0.25">
      <c r="A672" s="10"/>
      <c r="B672" s="10"/>
      <c r="D672" s="9"/>
      <c r="E672" s="9"/>
    </row>
    <row r="673" spans="1:5" x14ac:dyDescent="0.25">
      <c r="A673" s="10"/>
      <c r="B673" s="10"/>
      <c r="D673" s="9"/>
      <c r="E673" s="9"/>
    </row>
    <row r="674" spans="1:5" x14ac:dyDescent="0.25">
      <c r="A674" s="10"/>
      <c r="B674" s="10"/>
      <c r="D674" s="9"/>
      <c r="E674" s="9"/>
    </row>
    <row r="675" spans="1:5" x14ac:dyDescent="0.25">
      <c r="A675" s="10"/>
      <c r="B675" s="10"/>
      <c r="D675" s="9"/>
      <c r="E675" s="9"/>
    </row>
    <row r="676" spans="1:5" x14ac:dyDescent="0.25">
      <c r="A676" s="10"/>
      <c r="B676" s="10"/>
      <c r="D676" s="9"/>
      <c r="E676" s="9"/>
    </row>
    <row r="677" spans="1:5" x14ac:dyDescent="0.25">
      <c r="A677" s="10"/>
      <c r="B677" s="10"/>
      <c r="D677" s="9"/>
      <c r="E677" s="9"/>
    </row>
    <row r="678" spans="1:5" x14ac:dyDescent="0.25">
      <c r="A678" s="10"/>
      <c r="B678" s="10"/>
      <c r="D678" s="9"/>
      <c r="E678" s="9"/>
    </row>
    <row r="679" spans="1:5" x14ac:dyDescent="0.25">
      <c r="A679" s="10"/>
      <c r="B679" s="10"/>
      <c r="D679" s="9"/>
      <c r="E679" s="9"/>
    </row>
    <row r="680" spans="1:5" x14ac:dyDescent="0.25">
      <c r="A680" s="10"/>
      <c r="B680" s="10"/>
      <c r="D680" s="9"/>
      <c r="E680" s="9"/>
    </row>
    <row r="681" spans="1:5" x14ac:dyDescent="0.25">
      <c r="A681" s="10"/>
      <c r="B681" s="10"/>
      <c r="D681" s="9"/>
      <c r="E681" s="9"/>
    </row>
    <row r="682" spans="1:5" x14ac:dyDescent="0.25">
      <c r="A682" s="10"/>
      <c r="B682" s="10"/>
      <c r="D682" s="9"/>
      <c r="E682" s="9"/>
    </row>
    <row r="683" spans="1:5" x14ac:dyDescent="0.25">
      <c r="A683" s="10"/>
      <c r="B683" s="10"/>
      <c r="D683" s="9"/>
      <c r="E683" s="9"/>
    </row>
    <row r="684" spans="1:5" x14ac:dyDescent="0.25">
      <c r="A684" s="10"/>
      <c r="B684" s="10"/>
      <c r="D684" s="9"/>
      <c r="E684" s="9"/>
    </row>
    <row r="685" spans="1:5" x14ac:dyDescent="0.25">
      <c r="A685" s="10"/>
      <c r="B685" s="10"/>
      <c r="D685" s="9"/>
      <c r="E685" s="9"/>
    </row>
    <row r="686" spans="1:5" x14ac:dyDescent="0.25">
      <c r="A686" s="10"/>
      <c r="B686" s="10"/>
      <c r="D686" s="9"/>
      <c r="E686" s="9"/>
    </row>
    <row r="687" spans="1:5" x14ac:dyDescent="0.25">
      <c r="A687" s="10"/>
      <c r="B687" s="10"/>
      <c r="D687" s="9"/>
      <c r="E687" s="9"/>
    </row>
    <row r="688" spans="1:5" x14ac:dyDescent="0.25">
      <c r="A688" s="10"/>
      <c r="B688" s="10"/>
      <c r="D688" s="9"/>
      <c r="E688" s="9"/>
    </row>
    <row r="689" spans="1:5" x14ac:dyDescent="0.25">
      <c r="A689" s="10"/>
      <c r="B689" s="10"/>
      <c r="D689" s="9"/>
      <c r="E689" s="9"/>
    </row>
    <row r="690" spans="1:5" x14ac:dyDescent="0.25">
      <c r="A690" s="10"/>
      <c r="B690" s="10"/>
      <c r="D690" s="9"/>
      <c r="E690" s="9"/>
    </row>
    <row r="691" spans="1:5" x14ac:dyDescent="0.25">
      <c r="A691" s="10"/>
      <c r="B691" s="10"/>
      <c r="D691" s="9"/>
      <c r="E691" s="9"/>
    </row>
    <row r="692" spans="1:5" x14ac:dyDescent="0.25">
      <c r="A692" s="10"/>
      <c r="B692" s="10"/>
      <c r="D692" s="9"/>
      <c r="E692" s="9"/>
    </row>
    <row r="693" spans="1:5" x14ac:dyDescent="0.25">
      <c r="A693" s="10"/>
      <c r="B693" s="10"/>
      <c r="D693" s="9"/>
      <c r="E693" s="9"/>
    </row>
    <row r="694" spans="1:5" x14ac:dyDescent="0.25">
      <c r="A694" s="10"/>
      <c r="B694" s="10"/>
      <c r="D694" s="9"/>
      <c r="E694" s="9"/>
    </row>
    <row r="695" spans="1:5" x14ac:dyDescent="0.25">
      <c r="A695" s="10"/>
      <c r="B695" s="10"/>
      <c r="D695" s="9"/>
      <c r="E695" s="9"/>
    </row>
    <row r="696" spans="1:5" x14ac:dyDescent="0.25">
      <c r="A696" s="10"/>
      <c r="B696" s="10"/>
      <c r="D696" s="9"/>
      <c r="E696" s="9"/>
    </row>
    <row r="697" spans="1:5" x14ac:dyDescent="0.25">
      <c r="A697" s="10"/>
      <c r="B697" s="10"/>
      <c r="D697" s="9"/>
      <c r="E697" s="9"/>
    </row>
    <row r="698" spans="1:5" x14ac:dyDescent="0.25">
      <c r="A698" s="10"/>
      <c r="B698" s="10"/>
      <c r="D698" s="9"/>
      <c r="E698" s="9"/>
    </row>
    <row r="699" spans="1:5" x14ac:dyDescent="0.25">
      <c r="A699" s="10"/>
      <c r="B699" s="10"/>
      <c r="D699" s="9"/>
      <c r="E699" s="9"/>
    </row>
    <row r="700" spans="1:5" x14ac:dyDescent="0.25">
      <c r="A700" s="10"/>
      <c r="B700" s="10"/>
      <c r="D700" s="9"/>
      <c r="E700" s="9"/>
    </row>
    <row r="701" spans="1:5" x14ac:dyDescent="0.25">
      <c r="A701" s="10"/>
      <c r="B701" s="10"/>
      <c r="D701" s="9"/>
      <c r="E701" s="9"/>
    </row>
    <row r="702" spans="1:5" x14ac:dyDescent="0.25">
      <c r="A702" s="10"/>
      <c r="B702" s="10"/>
      <c r="D702" s="9"/>
      <c r="E702" s="9"/>
    </row>
    <row r="703" spans="1:5" x14ac:dyDescent="0.25">
      <c r="A703" s="10"/>
      <c r="B703" s="10"/>
      <c r="D703" s="9"/>
      <c r="E703" s="9"/>
    </row>
    <row r="704" spans="1:5" x14ac:dyDescent="0.25">
      <c r="A704" s="10"/>
      <c r="B704" s="10"/>
      <c r="D704" s="9"/>
      <c r="E704" s="9"/>
    </row>
    <row r="705" spans="1:5" x14ac:dyDescent="0.25">
      <c r="A705" s="10"/>
      <c r="B705" s="10"/>
      <c r="D705" s="9"/>
      <c r="E705" s="9"/>
    </row>
    <row r="706" spans="1:5" x14ac:dyDescent="0.25">
      <c r="A706" s="10"/>
      <c r="B706" s="10"/>
      <c r="D706" s="9"/>
      <c r="E706" s="9"/>
    </row>
    <row r="707" spans="1:5" x14ac:dyDescent="0.25">
      <c r="A707" s="10"/>
      <c r="B707" s="10"/>
      <c r="D707" s="9"/>
      <c r="E707" s="9"/>
    </row>
    <row r="708" spans="1:5" x14ac:dyDescent="0.25">
      <c r="A708" s="10"/>
      <c r="B708" s="10"/>
      <c r="D708" s="9"/>
      <c r="E708" s="9"/>
    </row>
    <row r="709" spans="1:5" x14ac:dyDescent="0.25">
      <c r="A709" s="10"/>
      <c r="B709" s="10"/>
      <c r="D709" s="9"/>
      <c r="E709" s="9"/>
    </row>
    <row r="710" spans="1:5" x14ac:dyDescent="0.25">
      <c r="A710" s="10"/>
      <c r="B710" s="10"/>
      <c r="D710" s="9"/>
      <c r="E710" s="9"/>
    </row>
    <row r="711" spans="1:5" x14ac:dyDescent="0.25">
      <c r="A711" s="10"/>
      <c r="B711" s="10"/>
      <c r="D711" s="9"/>
      <c r="E711" s="9"/>
    </row>
    <row r="712" spans="1:5" x14ac:dyDescent="0.25">
      <c r="A712" s="10"/>
      <c r="B712" s="10"/>
      <c r="D712" s="9"/>
      <c r="E712" s="9"/>
    </row>
    <row r="713" spans="1:5" x14ac:dyDescent="0.25">
      <c r="A713" s="10"/>
      <c r="B713" s="10"/>
      <c r="D713" s="9"/>
      <c r="E713" s="9"/>
    </row>
    <row r="714" spans="1:5" x14ac:dyDescent="0.25">
      <c r="A714" s="10"/>
      <c r="B714" s="10"/>
      <c r="D714" s="9"/>
      <c r="E714" s="9"/>
    </row>
    <row r="715" spans="1:5" x14ac:dyDescent="0.25">
      <c r="A715" s="10"/>
      <c r="B715" s="10"/>
      <c r="D715" s="9"/>
      <c r="E715" s="9"/>
    </row>
    <row r="716" spans="1:5" x14ac:dyDescent="0.25">
      <c r="A716" s="10"/>
      <c r="B716" s="10"/>
      <c r="D716" s="9"/>
      <c r="E716" s="9"/>
    </row>
    <row r="717" spans="1:5" x14ac:dyDescent="0.25">
      <c r="A717" s="10"/>
      <c r="B717" s="10"/>
      <c r="D717" s="9"/>
      <c r="E717" s="9"/>
    </row>
    <row r="718" spans="1:5" x14ac:dyDescent="0.25">
      <c r="A718" s="10"/>
      <c r="B718" s="10"/>
      <c r="D718" s="9"/>
      <c r="E718" s="9"/>
    </row>
    <row r="719" spans="1:5" x14ac:dyDescent="0.25">
      <c r="A719" s="10"/>
      <c r="B719" s="10"/>
      <c r="D719" s="9"/>
      <c r="E719" s="9"/>
    </row>
    <row r="720" spans="1:5" x14ac:dyDescent="0.25">
      <c r="A720" s="10"/>
      <c r="B720" s="10"/>
      <c r="D720" s="9"/>
      <c r="E720" s="9"/>
    </row>
    <row r="721" spans="1:5" x14ac:dyDescent="0.25">
      <c r="A721" s="10"/>
      <c r="B721" s="10"/>
      <c r="D721" s="9"/>
      <c r="E721" s="9"/>
    </row>
    <row r="722" spans="1:5" x14ac:dyDescent="0.25">
      <c r="A722" s="10"/>
      <c r="B722" s="10"/>
      <c r="D722" s="9"/>
      <c r="E722" s="9"/>
    </row>
    <row r="723" spans="1:5" x14ac:dyDescent="0.25">
      <c r="A723" s="10"/>
      <c r="B723" s="10"/>
      <c r="D723" s="9"/>
      <c r="E723" s="9"/>
    </row>
    <row r="724" spans="1:5" x14ac:dyDescent="0.25">
      <c r="A724" s="10"/>
      <c r="B724" s="10"/>
      <c r="D724" s="9"/>
      <c r="E724" s="9"/>
    </row>
    <row r="725" spans="1:5" x14ac:dyDescent="0.25">
      <c r="A725" s="10"/>
      <c r="B725" s="10"/>
      <c r="D725" s="9"/>
      <c r="E725" s="9"/>
    </row>
    <row r="726" spans="1:5" x14ac:dyDescent="0.25">
      <c r="A726" s="10"/>
      <c r="B726" s="10"/>
      <c r="D726" s="9"/>
      <c r="E726" s="9"/>
    </row>
    <row r="727" spans="1:5" x14ac:dyDescent="0.25">
      <c r="A727" s="10"/>
      <c r="B727" s="10"/>
      <c r="D727" s="9"/>
      <c r="E727" s="9"/>
    </row>
    <row r="728" spans="1:5" x14ac:dyDescent="0.25">
      <c r="A728" s="10"/>
      <c r="B728" s="10"/>
      <c r="D728" s="9"/>
      <c r="E728" s="9"/>
    </row>
    <row r="729" spans="1:5" x14ac:dyDescent="0.25">
      <c r="A729" s="10"/>
      <c r="B729" s="10"/>
      <c r="D729" s="9"/>
      <c r="E729" s="9"/>
    </row>
    <row r="730" spans="1:5" x14ac:dyDescent="0.25">
      <c r="A730" s="10"/>
      <c r="B730" s="10"/>
      <c r="D730" s="9"/>
      <c r="E730" s="9"/>
    </row>
    <row r="731" spans="1:5" x14ac:dyDescent="0.25">
      <c r="A731" s="10"/>
      <c r="B731" s="10"/>
      <c r="D731" s="9"/>
      <c r="E731" s="9"/>
    </row>
    <row r="732" spans="1:5" x14ac:dyDescent="0.25">
      <c r="A732" s="10"/>
      <c r="B732" s="10"/>
      <c r="D732" s="9"/>
      <c r="E732" s="9"/>
    </row>
    <row r="733" spans="1:5" x14ac:dyDescent="0.25">
      <c r="A733" s="10"/>
      <c r="B733" s="10"/>
      <c r="D733" s="9"/>
      <c r="E733" s="9"/>
    </row>
    <row r="734" spans="1:5" x14ac:dyDescent="0.25">
      <c r="A734" s="10"/>
      <c r="B734" s="10"/>
      <c r="D734" s="9"/>
      <c r="E734" s="9"/>
    </row>
    <row r="735" spans="1:5" x14ac:dyDescent="0.25">
      <c r="A735" s="10"/>
      <c r="B735" s="10"/>
      <c r="D735" s="9"/>
      <c r="E735" s="9"/>
    </row>
    <row r="736" spans="1:5" x14ac:dyDescent="0.25">
      <c r="A736" s="10"/>
      <c r="B736" s="10"/>
      <c r="D736" s="9"/>
      <c r="E736" s="9"/>
    </row>
    <row r="737" spans="1:5" x14ac:dyDescent="0.25">
      <c r="A737" s="10"/>
      <c r="B737" s="10"/>
      <c r="D737" s="9"/>
      <c r="E737" s="9"/>
    </row>
    <row r="738" spans="1:5" x14ac:dyDescent="0.25">
      <c r="A738" s="10"/>
      <c r="B738" s="10"/>
      <c r="D738" s="9"/>
      <c r="E738" s="9"/>
    </row>
    <row r="739" spans="1:5" x14ac:dyDescent="0.25">
      <c r="A739" s="10"/>
      <c r="B739" s="10"/>
      <c r="D739" s="9"/>
      <c r="E739" s="9"/>
    </row>
    <row r="740" spans="1:5" x14ac:dyDescent="0.25">
      <c r="A740" s="10"/>
      <c r="B740" s="10"/>
      <c r="D740" s="9"/>
      <c r="E740" s="9"/>
    </row>
    <row r="741" spans="1:5" x14ac:dyDescent="0.25">
      <c r="A741" s="10"/>
      <c r="B741" s="10"/>
      <c r="D741" s="9"/>
      <c r="E741" s="9"/>
    </row>
    <row r="742" spans="1:5" x14ac:dyDescent="0.25">
      <c r="A742" s="10"/>
      <c r="B742" s="10"/>
      <c r="D742" s="9"/>
      <c r="E742" s="9"/>
    </row>
    <row r="743" spans="1:5" x14ac:dyDescent="0.25">
      <c r="A743" s="10"/>
      <c r="B743" s="10"/>
      <c r="D743" s="9"/>
      <c r="E743" s="9"/>
    </row>
    <row r="744" spans="1:5" x14ac:dyDescent="0.25">
      <c r="A744" s="10"/>
      <c r="B744" s="10"/>
      <c r="D744" s="9"/>
      <c r="E744" s="9"/>
    </row>
    <row r="745" spans="1:5" x14ac:dyDescent="0.25">
      <c r="A745" s="10"/>
      <c r="B745" s="10"/>
      <c r="D745" s="9"/>
      <c r="E745" s="9"/>
    </row>
    <row r="746" spans="1:5" x14ac:dyDescent="0.25">
      <c r="A746" s="10"/>
      <c r="B746" s="10"/>
      <c r="D746" s="9"/>
      <c r="E746" s="9"/>
    </row>
    <row r="747" spans="1:5" x14ac:dyDescent="0.25">
      <c r="A747" s="10"/>
      <c r="B747" s="10"/>
      <c r="D747" s="9"/>
      <c r="E747" s="9"/>
    </row>
    <row r="748" spans="1:5" x14ac:dyDescent="0.25">
      <c r="A748" s="10"/>
      <c r="B748" s="10"/>
      <c r="D748" s="9"/>
      <c r="E748" s="9"/>
    </row>
    <row r="749" spans="1:5" x14ac:dyDescent="0.25">
      <c r="A749" s="10"/>
      <c r="B749" s="10"/>
      <c r="D749" s="9"/>
      <c r="E749" s="9"/>
    </row>
    <row r="750" spans="1:5" x14ac:dyDescent="0.25">
      <c r="A750" s="10"/>
      <c r="B750" s="10"/>
      <c r="D750" s="9"/>
      <c r="E750" s="9"/>
    </row>
    <row r="751" spans="1:5" x14ac:dyDescent="0.25">
      <c r="A751" s="10"/>
      <c r="B751" s="10"/>
      <c r="D751" s="9"/>
      <c r="E751" s="9"/>
    </row>
    <row r="752" spans="1:5" x14ac:dyDescent="0.25">
      <c r="A752" s="10"/>
      <c r="B752" s="10"/>
      <c r="D752" s="9"/>
      <c r="E752" s="9"/>
    </row>
    <row r="753" spans="1:5" x14ac:dyDescent="0.25">
      <c r="A753" s="10"/>
      <c r="B753" s="10"/>
      <c r="D753" s="9"/>
      <c r="E753" s="9"/>
    </row>
    <row r="754" spans="1:5" x14ac:dyDescent="0.25">
      <c r="A754" s="10"/>
      <c r="B754" s="10"/>
      <c r="D754" s="9"/>
      <c r="E754" s="9"/>
    </row>
    <row r="755" spans="1:5" x14ac:dyDescent="0.25">
      <c r="A755" s="10"/>
      <c r="B755" s="10"/>
      <c r="D755" s="9"/>
      <c r="E755" s="9"/>
    </row>
    <row r="756" spans="1:5" x14ac:dyDescent="0.25">
      <c r="A756" s="10"/>
      <c r="B756" s="10"/>
      <c r="D756" s="9"/>
      <c r="E756" s="9"/>
    </row>
    <row r="757" spans="1:5" x14ac:dyDescent="0.25">
      <c r="A757" s="10"/>
      <c r="B757" s="10"/>
      <c r="D757" s="9"/>
      <c r="E757" s="9"/>
    </row>
    <row r="758" spans="1:5" x14ac:dyDescent="0.25">
      <c r="A758" s="10"/>
      <c r="B758" s="10"/>
      <c r="D758" s="9"/>
      <c r="E758" s="9"/>
    </row>
    <row r="759" spans="1:5" x14ac:dyDescent="0.25">
      <c r="A759" s="10"/>
      <c r="B759" s="10"/>
      <c r="D759" s="9"/>
      <c r="E759" s="9"/>
    </row>
    <row r="760" spans="1:5" x14ac:dyDescent="0.25">
      <c r="A760" s="10"/>
      <c r="B760" s="10"/>
      <c r="D760" s="9"/>
      <c r="E760" s="9"/>
    </row>
    <row r="761" spans="1:5" x14ac:dyDescent="0.25">
      <c r="A761" s="10"/>
      <c r="B761" s="10"/>
      <c r="D761" s="9"/>
      <c r="E761" s="9"/>
    </row>
    <row r="762" spans="1:5" x14ac:dyDescent="0.25">
      <c r="A762" s="10"/>
      <c r="B762" s="10"/>
      <c r="D762" s="9"/>
      <c r="E762" s="9"/>
    </row>
    <row r="763" spans="1:5" x14ac:dyDescent="0.25">
      <c r="A763" s="10"/>
      <c r="B763" s="10"/>
      <c r="D763" s="9"/>
      <c r="E763" s="9"/>
    </row>
    <row r="764" spans="1:5" x14ac:dyDescent="0.25">
      <c r="A764" s="10"/>
      <c r="B764" s="10"/>
      <c r="D764" s="9"/>
      <c r="E764" s="9"/>
    </row>
    <row r="765" spans="1:5" x14ac:dyDescent="0.25">
      <c r="A765" s="10"/>
      <c r="B765" s="10"/>
      <c r="D765" s="9"/>
      <c r="E765" s="9"/>
    </row>
    <row r="766" spans="1:5" x14ac:dyDescent="0.25">
      <c r="A766" s="10"/>
      <c r="B766" s="10"/>
      <c r="D766" s="9"/>
      <c r="E766" s="9"/>
    </row>
    <row r="767" spans="1:5" x14ac:dyDescent="0.25">
      <c r="A767" s="10"/>
      <c r="B767" s="10"/>
      <c r="D767" s="9"/>
      <c r="E767" s="9"/>
    </row>
    <row r="768" spans="1:5" x14ac:dyDescent="0.25">
      <c r="A768" s="10"/>
      <c r="B768" s="10"/>
      <c r="D768" s="9"/>
      <c r="E768" s="9"/>
    </row>
    <row r="769" spans="1:5" x14ac:dyDescent="0.25">
      <c r="A769" s="10"/>
      <c r="B769" s="10"/>
      <c r="D769" s="9"/>
      <c r="E769" s="9"/>
    </row>
    <row r="770" spans="1:5" x14ac:dyDescent="0.25">
      <c r="A770" s="10"/>
      <c r="B770" s="10"/>
      <c r="D770" s="9"/>
      <c r="E770" s="9"/>
    </row>
    <row r="771" spans="1:5" x14ac:dyDescent="0.25">
      <c r="A771" s="10"/>
      <c r="B771" s="10"/>
      <c r="D771" s="9"/>
      <c r="E771" s="9"/>
    </row>
    <row r="772" spans="1:5" x14ac:dyDescent="0.25">
      <c r="A772" s="10"/>
      <c r="B772" s="10"/>
      <c r="D772" s="9"/>
      <c r="E772" s="9"/>
    </row>
    <row r="773" spans="1:5" x14ac:dyDescent="0.25">
      <c r="A773" s="10"/>
      <c r="B773" s="10"/>
      <c r="D773" s="9"/>
      <c r="E773" s="9"/>
    </row>
    <row r="774" spans="1:5" x14ac:dyDescent="0.25">
      <c r="A774" s="10"/>
      <c r="B774" s="10"/>
      <c r="D774" s="9"/>
      <c r="E774" s="9"/>
    </row>
    <row r="775" spans="1:5" x14ac:dyDescent="0.25">
      <c r="A775" s="10"/>
      <c r="B775" s="10"/>
      <c r="D775" s="9"/>
      <c r="E775" s="9"/>
    </row>
    <row r="776" spans="1:5" x14ac:dyDescent="0.25">
      <c r="A776" s="10"/>
      <c r="B776" s="10"/>
      <c r="D776" s="9"/>
      <c r="E776" s="9"/>
    </row>
    <row r="777" spans="1:5" x14ac:dyDescent="0.25">
      <c r="A777" s="10"/>
      <c r="B777" s="10"/>
      <c r="D777" s="9"/>
      <c r="E777" s="9"/>
    </row>
    <row r="778" spans="1:5" x14ac:dyDescent="0.25">
      <c r="A778" s="10"/>
      <c r="B778" s="10"/>
      <c r="D778" s="9"/>
      <c r="E778" s="9"/>
    </row>
    <row r="779" spans="1:5" x14ac:dyDescent="0.25">
      <c r="A779" s="10"/>
      <c r="B779" s="10"/>
      <c r="D779" s="9"/>
      <c r="E779" s="9"/>
    </row>
    <row r="780" spans="1:5" x14ac:dyDescent="0.25">
      <c r="A780" s="10"/>
      <c r="B780" s="10"/>
      <c r="D780" s="9"/>
      <c r="E780" s="9"/>
    </row>
    <row r="781" spans="1:5" x14ac:dyDescent="0.25">
      <c r="A781" s="10"/>
      <c r="B781" s="10"/>
      <c r="D781" s="9"/>
      <c r="E781" s="9"/>
    </row>
    <row r="782" spans="1:5" x14ac:dyDescent="0.25">
      <c r="A782" s="10"/>
      <c r="B782" s="10"/>
      <c r="D782" s="9"/>
      <c r="E782" s="9"/>
    </row>
    <row r="783" spans="1:5" x14ac:dyDescent="0.25">
      <c r="A783" s="10"/>
      <c r="B783" s="10"/>
      <c r="D783" s="9"/>
      <c r="E783" s="9"/>
    </row>
    <row r="784" spans="1:5" x14ac:dyDescent="0.25">
      <c r="A784" s="10"/>
      <c r="B784" s="10"/>
      <c r="D784" s="9"/>
      <c r="E784" s="9"/>
    </row>
    <row r="785" spans="1:5" x14ac:dyDescent="0.25">
      <c r="A785" s="10"/>
      <c r="B785" s="10"/>
      <c r="D785" s="9"/>
      <c r="E785" s="9"/>
    </row>
    <row r="786" spans="1:5" x14ac:dyDescent="0.25">
      <c r="A786" s="10"/>
      <c r="B786" s="10"/>
      <c r="D786" s="9"/>
      <c r="E786" s="9"/>
    </row>
    <row r="787" spans="1:5" x14ac:dyDescent="0.25">
      <c r="A787" s="10"/>
      <c r="B787" s="10"/>
      <c r="D787" s="9"/>
      <c r="E787" s="9"/>
    </row>
    <row r="788" spans="1:5" x14ac:dyDescent="0.25">
      <c r="A788" s="10"/>
      <c r="B788" s="10"/>
      <c r="D788" s="9"/>
      <c r="E788" s="9"/>
    </row>
    <row r="789" spans="1:5" x14ac:dyDescent="0.25">
      <c r="A789" s="10"/>
      <c r="B789" s="10"/>
      <c r="D789" s="9"/>
      <c r="E789" s="9"/>
    </row>
    <row r="790" spans="1:5" x14ac:dyDescent="0.25">
      <c r="A790" s="10"/>
      <c r="B790" s="10"/>
      <c r="D790" s="9"/>
      <c r="E790" s="9"/>
    </row>
    <row r="791" spans="1:5" x14ac:dyDescent="0.25">
      <c r="A791" s="10"/>
      <c r="B791" s="10"/>
      <c r="D791" s="9"/>
      <c r="E791" s="9"/>
    </row>
    <row r="792" spans="1:5" x14ac:dyDescent="0.25">
      <c r="A792" s="10"/>
      <c r="B792" s="10"/>
      <c r="D792" s="9"/>
      <c r="E792" s="9"/>
    </row>
    <row r="793" spans="1:5" x14ac:dyDescent="0.25">
      <c r="A793" s="10"/>
      <c r="B793" s="10"/>
      <c r="D793" s="9"/>
      <c r="E793" s="9"/>
    </row>
    <row r="794" spans="1:5" x14ac:dyDescent="0.25">
      <c r="A794" s="10"/>
      <c r="B794" s="10"/>
      <c r="D794" s="9"/>
      <c r="E794" s="9"/>
    </row>
    <row r="795" spans="1:5" x14ac:dyDescent="0.25">
      <c r="A795" s="10"/>
      <c r="B795" s="10"/>
      <c r="D795" s="9"/>
      <c r="E795" s="9"/>
    </row>
    <row r="796" spans="1:5" x14ac:dyDescent="0.25">
      <c r="A796" s="10"/>
      <c r="B796" s="10"/>
      <c r="D796" s="9"/>
      <c r="E796" s="9"/>
    </row>
    <row r="797" spans="1:5" x14ac:dyDescent="0.25">
      <c r="A797" s="10"/>
      <c r="B797" s="10"/>
      <c r="D797" s="9"/>
      <c r="E797" s="9"/>
    </row>
    <row r="798" spans="1:5" x14ac:dyDescent="0.25">
      <c r="A798" s="10"/>
      <c r="B798" s="10"/>
      <c r="D798" s="9"/>
      <c r="E798" s="9"/>
    </row>
    <row r="799" spans="1:5" x14ac:dyDescent="0.25">
      <c r="A799" s="10"/>
      <c r="B799" s="10"/>
      <c r="D799" s="9"/>
      <c r="E799" s="9"/>
    </row>
    <row r="800" spans="1:5" x14ac:dyDescent="0.25">
      <c r="A800" s="10"/>
      <c r="B800" s="10"/>
      <c r="D800" s="9"/>
      <c r="E800" s="9"/>
    </row>
    <row r="801" spans="1:5" x14ac:dyDescent="0.25">
      <c r="A801" s="10"/>
      <c r="B801" s="10"/>
      <c r="D801" s="9"/>
      <c r="E801" s="9"/>
    </row>
    <row r="802" spans="1:5" x14ac:dyDescent="0.25">
      <c r="A802" s="10"/>
      <c r="B802" s="10"/>
      <c r="D802" s="9"/>
      <c r="E802" s="9"/>
    </row>
    <row r="803" spans="1:5" x14ac:dyDescent="0.25">
      <c r="A803" s="10"/>
      <c r="B803" s="10"/>
      <c r="D803" s="9"/>
      <c r="E803" s="9"/>
    </row>
    <row r="804" spans="1:5" x14ac:dyDescent="0.25">
      <c r="A804" s="10"/>
      <c r="B804" s="10"/>
      <c r="D804" s="9"/>
      <c r="E804" s="9"/>
    </row>
    <row r="805" spans="1:5" x14ac:dyDescent="0.25">
      <c r="A805" s="10"/>
      <c r="B805" s="10"/>
      <c r="D805" s="9"/>
      <c r="E805" s="9"/>
    </row>
    <row r="806" spans="1:5" x14ac:dyDescent="0.25">
      <c r="A806" s="10"/>
      <c r="B806" s="10"/>
      <c r="D806" s="9"/>
      <c r="E806" s="9"/>
    </row>
    <row r="807" spans="1:5" x14ac:dyDescent="0.25">
      <c r="A807" s="10"/>
      <c r="B807" s="10"/>
      <c r="D807" s="9"/>
      <c r="E807" s="9"/>
    </row>
    <row r="808" spans="1:5" x14ac:dyDescent="0.25">
      <c r="A808" s="10"/>
      <c r="B808" s="10"/>
      <c r="D808" s="9"/>
      <c r="E808" s="9"/>
    </row>
    <row r="809" spans="1:5" x14ac:dyDescent="0.25">
      <c r="A809" s="10"/>
      <c r="B809" s="10"/>
      <c r="D809" s="9"/>
      <c r="E809" s="9"/>
    </row>
    <row r="810" spans="1:5" x14ac:dyDescent="0.25">
      <c r="A810" s="10"/>
      <c r="B810" s="10"/>
      <c r="D810" s="9"/>
      <c r="E810" s="9"/>
    </row>
    <row r="811" spans="1:5" x14ac:dyDescent="0.25">
      <c r="A811" s="10"/>
      <c r="B811" s="10"/>
      <c r="D811" s="9"/>
      <c r="E811" s="9"/>
    </row>
    <row r="812" spans="1:5" x14ac:dyDescent="0.25">
      <c r="A812" s="10"/>
      <c r="B812" s="10"/>
      <c r="D812" s="9"/>
      <c r="E812" s="9"/>
    </row>
    <row r="813" spans="1:5" x14ac:dyDescent="0.25">
      <c r="A813" s="10"/>
      <c r="B813" s="10"/>
      <c r="D813" s="9"/>
      <c r="E813" s="9"/>
    </row>
    <row r="814" spans="1:5" x14ac:dyDescent="0.25">
      <c r="A814" s="10"/>
      <c r="B814" s="10"/>
      <c r="D814" s="9"/>
      <c r="E814" s="9"/>
    </row>
    <row r="815" spans="1:5" x14ac:dyDescent="0.25">
      <c r="A815" s="10"/>
      <c r="B815" s="10"/>
      <c r="D815" s="9"/>
      <c r="E815" s="9"/>
    </row>
    <row r="816" spans="1:5" x14ac:dyDescent="0.25">
      <c r="A816" s="10"/>
      <c r="B816" s="10"/>
      <c r="D816" s="9"/>
      <c r="E816" s="9"/>
    </row>
    <row r="817" spans="1:5" x14ac:dyDescent="0.25">
      <c r="A817" s="10"/>
      <c r="B817" s="10"/>
      <c r="D817" s="9"/>
      <c r="E817" s="9"/>
    </row>
    <row r="818" spans="1:5" x14ac:dyDescent="0.25">
      <c r="A818" s="10"/>
      <c r="B818" s="10"/>
      <c r="D818" s="9"/>
      <c r="E818" s="9"/>
    </row>
    <row r="819" spans="1:5" x14ac:dyDescent="0.25">
      <c r="A819" s="10"/>
      <c r="B819" s="10"/>
      <c r="D819" s="9"/>
      <c r="E819" s="9"/>
    </row>
    <row r="820" spans="1:5" x14ac:dyDescent="0.25">
      <c r="A820" s="10"/>
      <c r="B820" s="10"/>
      <c r="D820" s="9"/>
      <c r="E820" s="9"/>
    </row>
    <row r="821" spans="1:5" x14ac:dyDescent="0.25">
      <c r="A821" s="10"/>
      <c r="B821" s="10"/>
      <c r="D821" s="9"/>
      <c r="E821" s="9"/>
    </row>
    <row r="822" spans="1:5" x14ac:dyDescent="0.25">
      <c r="A822" s="10"/>
      <c r="B822" s="10"/>
      <c r="D822" s="9"/>
      <c r="E822" s="9"/>
    </row>
    <row r="823" spans="1:5" x14ac:dyDescent="0.25">
      <c r="A823" s="10"/>
      <c r="B823" s="10"/>
      <c r="D823" s="9"/>
      <c r="E823" s="9"/>
    </row>
    <row r="824" spans="1:5" x14ac:dyDescent="0.25">
      <c r="A824" s="10"/>
      <c r="B824" s="10"/>
      <c r="D824" s="9"/>
      <c r="E824" s="9"/>
    </row>
    <row r="825" spans="1:5" x14ac:dyDescent="0.25">
      <c r="A825" s="10"/>
      <c r="B825" s="10"/>
      <c r="D825" s="9"/>
      <c r="E825" s="9"/>
    </row>
    <row r="826" spans="1:5" x14ac:dyDescent="0.25">
      <c r="A826" s="10"/>
      <c r="B826" s="10"/>
      <c r="D826" s="9"/>
      <c r="E826" s="9"/>
    </row>
    <row r="827" spans="1:5" x14ac:dyDescent="0.25">
      <c r="A827" s="10"/>
      <c r="B827" s="10"/>
      <c r="D827" s="9"/>
      <c r="E827" s="9"/>
    </row>
    <row r="828" spans="1:5" x14ac:dyDescent="0.25">
      <c r="A828" s="10"/>
      <c r="B828" s="10"/>
      <c r="D828" s="9"/>
      <c r="E828" s="9"/>
    </row>
    <row r="829" spans="1:5" x14ac:dyDescent="0.25">
      <c r="A829" s="10"/>
      <c r="B829" s="10"/>
      <c r="D829" s="9"/>
      <c r="E829" s="9"/>
    </row>
    <row r="830" spans="1:5" x14ac:dyDescent="0.25">
      <c r="A830" s="10"/>
      <c r="B830" s="10"/>
      <c r="D830" s="9"/>
      <c r="E830" s="9"/>
    </row>
    <row r="831" spans="1:5" x14ac:dyDescent="0.25">
      <c r="A831" s="10"/>
      <c r="B831" s="10"/>
      <c r="D831" s="9"/>
      <c r="E831" s="9"/>
    </row>
    <row r="832" spans="1:5" x14ac:dyDescent="0.25">
      <c r="A832" s="10"/>
      <c r="B832" s="10"/>
      <c r="D832" s="9"/>
      <c r="E832" s="9"/>
    </row>
    <row r="833" spans="1:5" x14ac:dyDescent="0.25">
      <c r="A833" s="10"/>
      <c r="B833" s="10"/>
      <c r="D833" s="9"/>
      <c r="E833" s="9"/>
    </row>
    <row r="834" spans="1:5" x14ac:dyDescent="0.25">
      <c r="A834" s="10"/>
      <c r="B834" s="10"/>
      <c r="D834" s="9"/>
      <c r="E834" s="9"/>
    </row>
    <row r="835" spans="1:5" x14ac:dyDescent="0.25">
      <c r="A835" s="10"/>
      <c r="B835" s="10"/>
      <c r="D835" s="9"/>
      <c r="E835" s="9"/>
    </row>
    <row r="836" spans="1:5" x14ac:dyDescent="0.25">
      <c r="A836" s="10"/>
      <c r="B836" s="10"/>
      <c r="D836" s="9"/>
      <c r="E836" s="9"/>
    </row>
    <row r="837" spans="1:5" x14ac:dyDescent="0.25">
      <c r="A837" s="10"/>
      <c r="B837" s="10"/>
      <c r="D837" s="9"/>
      <c r="E837" s="9"/>
    </row>
    <row r="838" spans="1:5" x14ac:dyDescent="0.25">
      <c r="A838" s="10"/>
      <c r="B838" s="10"/>
      <c r="D838" s="9"/>
      <c r="E838" s="9"/>
    </row>
    <row r="839" spans="1:5" x14ac:dyDescent="0.25">
      <c r="A839" s="10"/>
      <c r="B839" s="10"/>
      <c r="D839" s="9"/>
      <c r="E839" s="9"/>
    </row>
    <row r="840" spans="1:5" x14ac:dyDescent="0.25">
      <c r="A840" s="10"/>
      <c r="B840" s="10"/>
      <c r="D840" s="9"/>
      <c r="E840" s="9"/>
    </row>
    <row r="841" spans="1:5" x14ac:dyDescent="0.25">
      <c r="A841" s="10"/>
      <c r="B841" s="10"/>
      <c r="D841" s="9"/>
      <c r="E841" s="9"/>
    </row>
    <row r="842" spans="1:5" x14ac:dyDescent="0.25">
      <c r="A842" s="10"/>
      <c r="B842" s="10"/>
      <c r="D842" s="9"/>
      <c r="E842" s="9"/>
    </row>
    <row r="843" spans="1:5" x14ac:dyDescent="0.25">
      <c r="A843" s="10"/>
      <c r="B843" s="10"/>
      <c r="D843" s="9"/>
      <c r="E843" s="9"/>
    </row>
    <row r="844" spans="1:5" x14ac:dyDescent="0.25">
      <c r="A844" s="10"/>
      <c r="B844" s="10"/>
      <c r="D844" s="9"/>
      <c r="E844" s="9"/>
    </row>
    <row r="845" spans="1:5" x14ac:dyDescent="0.25">
      <c r="A845" s="10"/>
      <c r="B845" s="10"/>
      <c r="D845" s="9"/>
      <c r="E845" s="9"/>
    </row>
    <row r="846" spans="1:5" x14ac:dyDescent="0.25">
      <c r="A846" s="10"/>
      <c r="B846" s="10"/>
      <c r="D846" s="9"/>
      <c r="E846" s="9"/>
    </row>
    <row r="847" spans="1:5" x14ac:dyDescent="0.25">
      <c r="A847" s="10"/>
      <c r="B847" s="10"/>
      <c r="D847" s="9"/>
      <c r="E847" s="9"/>
    </row>
    <row r="848" spans="1:5" x14ac:dyDescent="0.25">
      <c r="A848" s="10"/>
      <c r="B848" s="10"/>
      <c r="D848" s="9"/>
      <c r="E848" s="9"/>
    </row>
    <row r="849" spans="1:5" x14ac:dyDescent="0.25">
      <c r="A849" s="10"/>
      <c r="B849" s="10"/>
      <c r="D849" s="9"/>
      <c r="E849" s="9"/>
    </row>
    <row r="850" spans="1:5" x14ac:dyDescent="0.25">
      <c r="A850" s="10"/>
      <c r="B850" s="10"/>
      <c r="D850" s="9"/>
      <c r="E850" s="9"/>
    </row>
    <row r="851" spans="1:5" x14ac:dyDescent="0.25">
      <c r="A851" s="10"/>
      <c r="B851" s="10"/>
      <c r="D851" s="9"/>
      <c r="E851" s="9"/>
    </row>
    <row r="852" spans="1:5" x14ac:dyDescent="0.25">
      <c r="A852" s="10"/>
      <c r="B852" s="10"/>
      <c r="D852" s="9"/>
      <c r="E852" s="9"/>
    </row>
    <row r="853" spans="1:5" x14ac:dyDescent="0.25">
      <c r="A853" s="10"/>
      <c r="B853" s="10"/>
      <c r="D853" s="9"/>
      <c r="E853" s="9"/>
    </row>
    <row r="854" spans="1:5" x14ac:dyDescent="0.25">
      <c r="A854" s="10"/>
      <c r="B854" s="10"/>
      <c r="D854" s="9"/>
      <c r="E854" s="9"/>
    </row>
    <row r="855" spans="1:5" x14ac:dyDescent="0.25">
      <c r="A855" s="10"/>
      <c r="B855" s="10"/>
      <c r="D855" s="9"/>
      <c r="E855" s="9"/>
    </row>
    <row r="856" spans="1:5" x14ac:dyDescent="0.25">
      <c r="A856" s="10"/>
      <c r="B856" s="10"/>
      <c r="D856" s="9"/>
      <c r="E856" s="9"/>
    </row>
    <row r="857" spans="1:5" x14ac:dyDescent="0.25">
      <c r="A857" s="10"/>
      <c r="B857" s="10"/>
      <c r="D857" s="9"/>
      <c r="E857" s="9"/>
    </row>
    <row r="858" spans="1:5" x14ac:dyDescent="0.25">
      <c r="A858" s="10"/>
      <c r="B858" s="10"/>
      <c r="D858" s="9"/>
      <c r="E858" s="9"/>
    </row>
    <row r="859" spans="1:5" x14ac:dyDescent="0.25">
      <c r="A859" s="10"/>
      <c r="B859" s="10"/>
      <c r="D859" s="9"/>
      <c r="E859" s="9"/>
    </row>
    <row r="860" spans="1:5" x14ac:dyDescent="0.25">
      <c r="A860" s="10"/>
      <c r="B860" s="10"/>
      <c r="D860" s="9"/>
      <c r="E860" s="9"/>
    </row>
    <row r="861" spans="1:5" x14ac:dyDescent="0.25">
      <c r="A861" s="10"/>
      <c r="B861" s="10"/>
      <c r="D861" s="9"/>
      <c r="E861" s="9"/>
    </row>
    <row r="862" spans="1:5" x14ac:dyDescent="0.25">
      <c r="A862" s="10"/>
      <c r="B862" s="10"/>
      <c r="D862" s="9"/>
      <c r="E862" s="9"/>
    </row>
    <row r="863" spans="1:5" x14ac:dyDescent="0.25">
      <c r="A863" s="10"/>
      <c r="B863" s="10"/>
      <c r="D863" s="9"/>
      <c r="E863" s="9"/>
    </row>
    <row r="864" spans="1:5" x14ac:dyDescent="0.25">
      <c r="A864" s="10"/>
      <c r="B864" s="10"/>
      <c r="D864" s="9"/>
      <c r="E864" s="9"/>
    </row>
    <row r="865" spans="1:5" x14ac:dyDescent="0.25">
      <c r="A865" s="10"/>
      <c r="B865" s="10"/>
      <c r="D865" s="9"/>
      <c r="E865" s="9"/>
    </row>
    <row r="866" spans="1:5" x14ac:dyDescent="0.25">
      <c r="A866" s="10"/>
      <c r="B866" s="10"/>
      <c r="D866" s="9"/>
      <c r="E866" s="9"/>
    </row>
    <row r="867" spans="1:5" x14ac:dyDescent="0.25">
      <c r="A867" s="10"/>
      <c r="B867" s="10"/>
      <c r="D867" s="9"/>
      <c r="E867" s="9"/>
    </row>
    <row r="868" spans="1:5" x14ac:dyDescent="0.25">
      <c r="A868" s="10"/>
      <c r="B868" s="10"/>
      <c r="D868" s="9"/>
      <c r="E868" s="9"/>
    </row>
    <row r="869" spans="1:5" x14ac:dyDescent="0.25">
      <c r="A869" s="10"/>
      <c r="B869" s="10"/>
      <c r="D869" s="9"/>
      <c r="E869" s="9"/>
    </row>
    <row r="870" spans="1:5" x14ac:dyDescent="0.25">
      <c r="A870" s="10"/>
      <c r="B870" s="10"/>
      <c r="D870" s="9"/>
      <c r="E870" s="9"/>
    </row>
    <row r="871" spans="1:5" x14ac:dyDescent="0.25">
      <c r="A871" s="10"/>
      <c r="B871" s="10"/>
      <c r="D871" s="9"/>
      <c r="E871" s="9"/>
    </row>
    <row r="872" spans="1:5" x14ac:dyDescent="0.25">
      <c r="A872" s="10"/>
      <c r="B872" s="10"/>
      <c r="D872" s="9"/>
      <c r="E872" s="9"/>
    </row>
    <row r="873" spans="1:5" x14ac:dyDescent="0.25">
      <c r="A873" s="10"/>
      <c r="B873" s="10"/>
      <c r="D873" s="9"/>
      <c r="E873" s="9"/>
    </row>
    <row r="874" spans="1:5" x14ac:dyDescent="0.25">
      <c r="A874" s="10"/>
      <c r="B874" s="10"/>
      <c r="D874" s="9"/>
      <c r="E874" s="9"/>
    </row>
    <row r="875" spans="1:5" x14ac:dyDescent="0.25">
      <c r="A875" s="10"/>
      <c r="B875" s="10"/>
      <c r="D875" s="9"/>
      <c r="E875" s="9"/>
    </row>
    <row r="876" spans="1:5" x14ac:dyDescent="0.25">
      <c r="A876" s="10"/>
      <c r="B876" s="10"/>
      <c r="D876" s="9"/>
      <c r="E876" s="9"/>
    </row>
    <row r="877" spans="1:5" x14ac:dyDescent="0.25">
      <c r="A877" s="10"/>
      <c r="B877" s="10"/>
      <c r="D877" s="9"/>
      <c r="E877" s="9"/>
    </row>
    <row r="878" spans="1:5" x14ac:dyDescent="0.25">
      <c r="A878" s="10"/>
      <c r="B878" s="10"/>
      <c r="D878" s="9"/>
      <c r="E878" s="9"/>
    </row>
    <row r="879" spans="1:5" x14ac:dyDescent="0.25">
      <c r="A879" s="10"/>
      <c r="B879" s="10"/>
      <c r="D879" s="9"/>
      <c r="E879" s="9"/>
    </row>
    <row r="880" spans="1:5" x14ac:dyDescent="0.25">
      <c r="A880" s="10"/>
      <c r="B880" s="10"/>
      <c r="D880" s="9"/>
      <c r="E880" s="9"/>
    </row>
    <row r="881" spans="1:5" x14ac:dyDescent="0.25">
      <c r="A881" s="10"/>
      <c r="B881" s="10"/>
      <c r="D881" s="9"/>
      <c r="E881" s="9"/>
    </row>
    <row r="882" spans="1:5" x14ac:dyDescent="0.25">
      <c r="A882" s="10"/>
      <c r="B882" s="10"/>
      <c r="D882" s="9"/>
      <c r="E882" s="9"/>
    </row>
    <row r="883" spans="1:5" x14ac:dyDescent="0.25">
      <c r="A883" s="10"/>
      <c r="B883" s="10"/>
      <c r="D883" s="9"/>
      <c r="E883" s="9"/>
    </row>
    <row r="884" spans="1:5" x14ac:dyDescent="0.25">
      <c r="A884" s="10"/>
      <c r="B884" s="10"/>
      <c r="D884" s="9"/>
      <c r="E884" s="9"/>
    </row>
    <row r="885" spans="1:5" x14ac:dyDescent="0.25">
      <c r="A885" s="10"/>
      <c r="B885" s="10"/>
      <c r="D885" s="9"/>
      <c r="E885" s="9"/>
    </row>
    <row r="886" spans="1:5" x14ac:dyDescent="0.25">
      <c r="A886" s="10"/>
      <c r="B886" s="10"/>
      <c r="D886" s="9"/>
      <c r="E886" s="9"/>
    </row>
    <row r="887" spans="1:5" x14ac:dyDescent="0.25">
      <c r="A887" s="10"/>
      <c r="B887" s="10"/>
      <c r="D887" s="9"/>
      <c r="E887" s="9"/>
    </row>
    <row r="888" spans="1:5" x14ac:dyDescent="0.25">
      <c r="A888" s="10"/>
      <c r="B888" s="10"/>
      <c r="D888" s="9"/>
      <c r="E888" s="9"/>
    </row>
    <row r="889" spans="1:5" x14ac:dyDescent="0.25">
      <c r="A889" s="10"/>
      <c r="B889" s="10"/>
      <c r="D889" s="9"/>
      <c r="E889" s="9"/>
    </row>
    <row r="890" spans="1:5" x14ac:dyDescent="0.25">
      <c r="A890" s="10"/>
      <c r="B890" s="10"/>
      <c r="D890" s="9"/>
      <c r="E890" s="9"/>
    </row>
    <row r="891" spans="1:5" x14ac:dyDescent="0.25">
      <c r="A891" s="10"/>
      <c r="B891" s="10"/>
      <c r="D891" s="9"/>
      <c r="E891" s="9"/>
    </row>
    <row r="892" spans="1:5" x14ac:dyDescent="0.25">
      <c r="A892" s="10"/>
      <c r="B892" s="10"/>
      <c r="D892" s="9"/>
      <c r="E892" s="9"/>
    </row>
    <row r="893" spans="1:5" x14ac:dyDescent="0.25">
      <c r="A893" s="10"/>
      <c r="B893" s="10"/>
      <c r="D893" s="9"/>
      <c r="E893" s="9"/>
    </row>
    <row r="894" spans="1:5" x14ac:dyDescent="0.25">
      <c r="A894" s="10"/>
      <c r="B894" s="10"/>
      <c r="D894" s="9"/>
      <c r="E894" s="9"/>
    </row>
    <row r="895" spans="1:5" x14ac:dyDescent="0.25">
      <c r="A895" s="10"/>
      <c r="B895" s="10"/>
      <c r="D895" s="9"/>
      <c r="E895" s="9"/>
    </row>
    <row r="896" spans="1:5" x14ac:dyDescent="0.25">
      <c r="A896" s="10"/>
      <c r="B896" s="10"/>
      <c r="D896" s="9"/>
      <c r="E896" s="9"/>
    </row>
    <row r="897" spans="1:5" x14ac:dyDescent="0.25">
      <c r="A897" s="10"/>
      <c r="B897" s="10"/>
      <c r="D897" s="9"/>
      <c r="E897" s="9"/>
    </row>
    <row r="898" spans="1:5" x14ac:dyDescent="0.25">
      <c r="A898" s="10"/>
      <c r="B898" s="10"/>
      <c r="D898" s="9"/>
      <c r="E898" s="9"/>
    </row>
    <row r="899" spans="1:5" x14ac:dyDescent="0.25">
      <c r="A899" s="10"/>
      <c r="B899" s="10"/>
      <c r="D899" s="9"/>
      <c r="E899" s="9"/>
    </row>
    <row r="900" spans="1:5" x14ac:dyDescent="0.25">
      <c r="A900" s="10"/>
      <c r="B900" s="10"/>
      <c r="D900" s="9"/>
      <c r="E900" s="9"/>
    </row>
    <row r="901" spans="1:5" x14ac:dyDescent="0.25">
      <c r="A901" s="10"/>
      <c r="B901" s="10"/>
      <c r="D901" s="9"/>
      <c r="E901" s="9"/>
    </row>
    <row r="902" spans="1:5" x14ac:dyDescent="0.25">
      <c r="A902" s="10"/>
      <c r="B902" s="10"/>
      <c r="D902" s="9"/>
      <c r="E902" s="9"/>
    </row>
    <row r="903" spans="1:5" x14ac:dyDescent="0.25">
      <c r="A903" s="10"/>
      <c r="B903" s="10"/>
      <c r="D903" s="9"/>
      <c r="E903" s="9"/>
    </row>
    <row r="904" spans="1:5" x14ac:dyDescent="0.25">
      <c r="A904" s="10"/>
      <c r="B904" s="10"/>
      <c r="D904" s="9"/>
      <c r="E904" s="9"/>
    </row>
    <row r="905" spans="1:5" x14ac:dyDescent="0.25">
      <c r="A905" s="10"/>
      <c r="B905" s="10"/>
      <c r="D905" s="9"/>
      <c r="E905" s="9"/>
    </row>
    <row r="906" spans="1:5" x14ac:dyDescent="0.25">
      <c r="A906" s="10"/>
      <c r="B906" s="10"/>
      <c r="D906" s="9"/>
      <c r="E906" s="9"/>
    </row>
    <row r="907" spans="1:5" x14ac:dyDescent="0.25">
      <c r="A907" s="10"/>
      <c r="B907" s="10"/>
      <c r="D907" s="9"/>
      <c r="E907" s="9"/>
    </row>
    <row r="908" spans="1:5" x14ac:dyDescent="0.25">
      <c r="A908" s="10"/>
      <c r="B908" s="10"/>
      <c r="D908" s="9"/>
      <c r="E908" s="9"/>
    </row>
    <row r="909" spans="1:5" x14ac:dyDescent="0.25">
      <c r="A909" s="10"/>
      <c r="B909" s="10"/>
      <c r="D909" s="9"/>
      <c r="E909" s="9"/>
    </row>
    <row r="910" spans="1:5" x14ac:dyDescent="0.25">
      <c r="A910" s="10"/>
      <c r="B910" s="10"/>
      <c r="D910" s="9"/>
      <c r="E910" s="9"/>
    </row>
    <row r="911" spans="1:5" x14ac:dyDescent="0.25">
      <c r="A911" s="10"/>
      <c r="B911" s="10"/>
      <c r="D911" s="9"/>
      <c r="E911" s="9"/>
    </row>
    <row r="912" spans="1:5" x14ac:dyDescent="0.25">
      <c r="A912" s="10"/>
      <c r="B912" s="10"/>
      <c r="D912" s="9"/>
      <c r="E912" s="9"/>
    </row>
    <row r="913" spans="1:5" x14ac:dyDescent="0.25">
      <c r="A913" s="10"/>
      <c r="B913" s="10"/>
      <c r="D913" s="9"/>
      <c r="E913" s="9"/>
    </row>
    <row r="914" spans="1:5" x14ac:dyDescent="0.25">
      <c r="A914" s="10"/>
      <c r="B914" s="10"/>
      <c r="D914" s="9"/>
      <c r="E914" s="9"/>
    </row>
    <row r="915" spans="1:5" x14ac:dyDescent="0.25">
      <c r="A915" s="10"/>
      <c r="B915" s="10"/>
      <c r="D915" s="9"/>
      <c r="E915" s="9"/>
    </row>
    <row r="916" spans="1:5" x14ac:dyDescent="0.25">
      <c r="A916" s="10"/>
      <c r="B916" s="10"/>
      <c r="D916" s="9"/>
      <c r="E916" s="9"/>
    </row>
    <row r="917" spans="1:5" x14ac:dyDescent="0.25">
      <c r="A917" s="10"/>
      <c r="B917" s="10"/>
      <c r="D917" s="9"/>
      <c r="E917" s="9"/>
    </row>
    <row r="918" spans="1:5" x14ac:dyDescent="0.25">
      <c r="A918" s="10"/>
      <c r="B918" s="10"/>
      <c r="D918" s="9"/>
      <c r="E918" s="9"/>
    </row>
    <row r="919" spans="1:5" x14ac:dyDescent="0.25">
      <c r="A919" s="10"/>
      <c r="B919" s="10"/>
      <c r="D919" s="9"/>
      <c r="E919" s="9"/>
    </row>
    <row r="920" spans="1:5" x14ac:dyDescent="0.25">
      <c r="A920" s="10"/>
      <c r="B920" s="10"/>
      <c r="D920" s="9"/>
      <c r="E920" s="9"/>
    </row>
    <row r="921" spans="1:5" x14ac:dyDescent="0.25">
      <c r="A921" s="10"/>
      <c r="B921" s="10"/>
      <c r="D921" s="9"/>
      <c r="E921" s="9"/>
    </row>
    <row r="922" spans="1:5" x14ac:dyDescent="0.25">
      <c r="A922" s="10"/>
      <c r="B922" s="10"/>
      <c r="D922" s="9"/>
      <c r="E922" s="9"/>
    </row>
    <row r="923" spans="1:5" x14ac:dyDescent="0.25">
      <c r="A923" s="10"/>
      <c r="B923" s="10"/>
      <c r="D923" s="9"/>
      <c r="E923" s="9"/>
    </row>
    <row r="924" spans="1:5" x14ac:dyDescent="0.25">
      <c r="A924" s="10"/>
      <c r="B924" s="10"/>
      <c r="D924" s="9"/>
      <c r="E924" s="9"/>
    </row>
    <row r="925" spans="1:5" x14ac:dyDescent="0.25">
      <c r="A925" s="10"/>
      <c r="B925" s="10"/>
      <c r="D925" s="9"/>
      <c r="E925" s="9"/>
    </row>
    <row r="926" spans="1:5" x14ac:dyDescent="0.25">
      <c r="A926" s="10"/>
      <c r="B926" s="10"/>
      <c r="D926" s="9"/>
      <c r="E926" s="9"/>
    </row>
    <row r="927" spans="1:5" x14ac:dyDescent="0.25">
      <c r="A927" s="10"/>
      <c r="B927" s="10"/>
      <c r="D927" s="9"/>
      <c r="E927" s="9"/>
    </row>
    <row r="928" spans="1:5" x14ac:dyDescent="0.25">
      <c r="A928" s="10"/>
      <c r="B928" s="10"/>
      <c r="D928" s="9"/>
      <c r="E928" s="9"/>
    </row>
    <row r="929" spans="1:5" x14ac:dyDescent="0.25">
      <c r="A929" s="10"/>
      <c r="B929" s="10"/>
      <c r="D929" s="9"/>
      <c r="E929" s="9"/>
    </row>
    <row r="930" spans="1:5" x14ac:dyDescent="0.25">
      <c r="A930" s="10"/>
      <c r="B930" s="10"/>
      <c r="D930" s="9"/>
      <c r="E930" s="9"/>
    </row>
    <row r="931" spans="1:5" x14ac:dyDescent="0.25">
      <c r="A931" s="10"/>
      <c r="B931" s="10"/>
      <c r="D931" s="9"/>
      <c r="E931" s="9"/>
    </row>
    <row r="932" spans="1:5" x14ac:dyDescent="0.25">
      <c r="A932" s="10"/>
      <c r="B932" s="10"/>
      <c r="D932" s="9"/>
      <c r="E932" s="9"/>
    </row>
    <row r="933" spans="1:5" x14ac:dyDescent="0.25">
      <c r="A933" s="10"/>
      <c r="B933" s="10"/>
      <c r="D933" s="9"/>
      <c r="E933" s="9"/>
    </row>
    <row r="934" spans="1:5" x14ac:dyDescent="0.25">
      <c r="A934" s="10"/>
      <c r="B934" s="10"/>
      <c r="D934" s="9"/>
      <c r="E934" s="9"/>
    </row>
    <row r="935" spans="1:5" x14ac:dyDescent="0.25">
      <c r="A935" s="10"/>
      <c r="B935" s="10"/>
      <c r="D935" s="9"/>
      <c r="E935" s="9"/>
    </row>
    <row r="936" spans="1:5" x14ac:dyDescent="0.25">
      <c r="A936" s="10"/>
      <c r="B936" s="10"/>
      <c r="D936" s="9"/>
      <c r="E936" s="9"/>
    </row>
    <row r="937" spans="1:5" x14ac:dyDescent="0.25">
      <c r="A937" s="10"/>
      <c r="B937" s="10"/>
      <c r="D937" s="9"/>
      <c r="E937" s="9"/>
    </row>
    <row r="938" spans="1:5" x14ac:dyDescent="0.25">
      <c r="A938" s="10"/>
      <c r="B938" s="10"/>
      <c r="D938" s="9"/>
      <c r="E938" s="9"/>
    </row>
    <row r="939" spans="1:5" x14ac:dyDescent="0.25">
      <c r="A939" s="10"/>
      <c r="B939" s="10"/>
      <c r="D939" s="9"/>
      <c r="E939" s="9"/>
    </row>
    <row r="940" spans="1:5" x14ac:dyDescent="0.25">
      <c r="A940" s="10"/>
      <c r="B940" s="10"/>
      <c r="D940" s="9"/>
      <c r="E940" s="9"/>
    </row>
    <row r="941" spans="1:5" x14ac:dyDescent="0.25">
      <c r="A941" s="10"/>
      <c r="B941" s="10"/>
      <c r="D941" s="9"/>
      <c r="E941" s="9"/>
    </row>
    <row r="942" spans="1:5" x14ac:dyDescent="0.25">
      <c r="A942" s="10"/>
      <c r="B942" s="10"/>
      <c r="D942" s="9"/>
      <c r="E942" s="9"/>
    </row>
    <row r="943" spans="1:5" x14ac:dyDescent="0.25">
      <c r="A943" s="10"/>
      <c r="B943" s="10"/>
      <c r="D943" s="9"/>
      <c r="E943" s="9"/>
    </row>
    <row r="944" spans="1:5" x14ac:dyDescent="0.25">
      <c r="A944" s="10"/>
      <c r="B944" s="10"/>
      <c r="D944" s="9"/>
      <c r="E944" s="9"/>
    </row>
    <row r="945" spans="1:5" x14ac:dyDescent="0.25">
      <c r="A945" s="10"/>
      <c r="B945" s="10"/>
      <c r="D945" s="9"/>
      <c r="E945" s="9"/>
    </row>
    <row r="946" spans="1:5" x14ac:dyDescent="0.25">
      <c r="A946" s="10"/>
      <c r="B946" s="10"/>
      <c r="D946" s="9"/>
      <c r="E946" s="9"/>
    </row>
    <row r="947" spans="1:5" x14ac:dyDescent="0.25">
      <c r="A947" s="10"/>
      <c r="B947" s="10"/>
      <c r="D947" s="9"/>
      <c r="E947" s="9"/>
    </row>
    <row r="948" spans="1:5" x14ac:dyDescent="0.25">
      <c r="A948" s="10"/>
      <c r="B948" s="10"/>
      <c r="D948" s="9"/>
      <c r="E948" s="9"/>
    </row>
    <row r="949" spans="1:5" x14ac:dyDescent="0.25">
      <c r="A949" s="10"/>
      <c r="B949" s="10"/>
      <c r="D949" s="9"/>
      <c r="E949" s="9"/>
    </row>
    <row r="950" spans="1:5" x14ac:dyDescent="0.25">
      <c r="A950" s="10"/>
      <c r="B950" s="10"/>
      <c r="D950" s="9"/>
      <c r="E950" s="9"/>
    </row>
    <row r="951" spans="1:5" x14ac:dyDescent="0.25">
      <c r="A951" s="10"/>
      <c r="B951" s="10"/>
      <c r="D951" s="9"/>
      <c r="E951" s="9"/>
    </row>
    <row r="952" spans="1:5" x14ac:dyDescent="0.25">
      <c r="A952" s="10"/>
      <c r="B952" s="10"/>
      <c r="D952" s="9"/>
      <c r="E952" s="9"/>
    </row>
    <row r="953" spans="1:5" x14ac:dyDescent="0.25">
      <c r="A953" s="10"/>
      <c r="B953" s="10"/>
      <c r="D953" s="9"/>
      <c r="E953" s="9"/>
    </row>
    <row r="954" spans="1:5" x14ac:dyDescent="0.25">
      <c r="A954" s="10"/>
      <c r="B954" s="10"/>
      <c r="D954" s="9"/>
      <c r="E954" s="9"/>
    </row>
    <row r="955" spans="1:5" x14ac:dyDescent="0.25">
      <c r="A955" s="10"/>
      <c r="B955" s="10"/>
      <c r="D955" s="9"/>
      <c r="E955" s="9"/>
    </row>
    <row r="956" spans="1:5" x14ac:dyDescent="0.25">
      <c r="A956" s="10"/>
      <c r="B956" s="10"/>
      <c r="D956" s="9"/>
      <c r="E956" s="9"/>
    </row>
    <row r="957" spans="1:5" x14ac:dyDescent="0.25">
      <c r="A957" s="10"/>
      <c r="B957" s="10"/>
      <c r="D957" s="9"/>
      <c r="E957" s="9"/>
    </row>
    <row r="958" spans="1:5" x14ac:dyDescent="0.25">
      <c r="A958" s="10"/>
      <c r="B958" s="10"/>
      <c r="D958" s="9"/>
      <c r="E958" s="9"/>
    </row>
    <row r="959" spans="1:5" x14ac:dyDescent="0.25">
      <c r="A959" s="10"/>
      <c r="B959" s="10"/>
      <c r="D959" s="9"/>
      <c r="E959" s="9"/>
    </row>
    <row r="960" spans="1:5" x14ac:dyDescent="0.25">
      <c r="A960" s="10"/>
      <c r="B960" s="10"/>
      <c r="D960" s="9"/>
      <c r="E960" s="9"/>
    </row>
    <row r="961" spans="1:5" x14ac:dyDescent="0.25">
      <c r="A961" s="10"/>
      <c r="B961" s="10"/>
      <c r="D961" s="9"/>
      <c r="E961" s="9"/>
    </row>
    <row r="962" spans="1:5" x14ac:dyDescent="0.25">
      <c r="A962" s="10"/>
      <c r="B962" s="10"/>
      <c r="D962" s="9"/>
      <c r="E962" s="9"/>
    </row>
    <row r="963" spans="1:5" x14ac:dyDescent="0.25">
      <c r="A963" s="10"/>
      <c r="B963" s="10"/>
      <c r="D963" s="9"/>
      <c r="E963" s="9"/>
    </row>
    <row r="964" spans="1:5" x14ac:dyDescent="0.25">
      <c r="A964" s="10"/>
      <c r="B964" s="10"/>
      <c r="D964" s="9"/>
      <c r="E964" s="9"/>
    </row>
    <row r="965" spans="1:5" x14ac:dyDescent="0.25">
      <c r="A965" s="10"/>
      <c r="B965" s="10"/>
      <c r="D965" s="9"/>
      <c r="E965" s="9"/>
    </row>
    <row r="966" spans="1:5" x14ac:dyDescent="0.25">
      <c r="A966" s="10"/>
      <c r="B966" s="10"/>
      <c r="D966" s="9"/>
      <c r="E966" s="9"/>
    </row>
    <row r="967" spans="1:5" x14ac:dyDescent="0.25">
      <c r="A967" s="10"/>
      <c r="B967" s="10"/>
      <c r="D967" s="9"/>
      <c r="E967" s="9"/>
    </row>
    <row r="968" spans="1:5" x14ac:dyDescent="0.25">
      <c r="A968" s="10"/>
      <c r="B968" s="10"/>
      <c r="D968" s="9"/>
      <c r="E968" s="9"/>
    </row>
    <row r="969" spans="1:5" x14ac:dyDescent="0.25">
      <c r="A969" s="10"/>
      <c r="B969" s="10"/>
      <c r="D969" s="9"/>
      <c r="E969" s="9"/>
    </row>
    <row r="970" spans="1:5" x14ac:dyDescent="0.25">
      <c r="A970" s="10"/>
      <c r="B970" s="10"/>
      <c r="D970" s="9"/>
      <c r="E970" s="9"/>
    </row>
    <row r="971" spans="1:5" x14ac:dyDescent="0.25">
      <c r="A971" s="10"/>
      <c r="B971" s="10"/>
      <c r="D971" s="9"/>
      <c r="E971" s="9"/>
    </row>
    <row r="972" spans="1:5" x14ac:dyDescent="0.25">
      <c r="A972" s="10"/>
      <c r="B972" s="10"/>
      <c r="D972" s="9"/>
      <c r="E972" s="9"/>
    </row>
    <row r="973" spans="1:5" x14ac:dyDescent="0.25">
      <c r="A973" s="10"/>
      <c r="B973" s="10"/>
      <c r="D973" s="9"/>
      <c r="E973" s="9"/>
    </row>
    <row r="974" spans="1:5" x14ac:dyDescent="0.25">
      <c r="A974" s="10"/>
      <c r="B974" s="10"/>
      <c r="D974" s="9"/>
      <c r="E974" s="9"/>
    </row>
    <row r="975" spans="1:5" x14ac:dyDescent="0.25">
      <c r="A975" s="10"/>
      <c r="B975" s="10"/>
      <c r="D975" s="9"/>
      <c r="E975" s="9"/>
    </row>
    <row r="976" spans="1:5" x14ac:dyDescent="0.25">
      <c r="A976" s="10"/>
      <c r="B976" s="10"/>
      <c r="D976" s="9"/>
      <c r="E976" s="9"/>
    </row>
    <row r="977" spans="1:5" x14ac:dyDescent="0.25">
      <c r="A977" s="10"/>
      <c r="B977" s="10"/>
      <c r="D977" s="9"/>
      <c r="E977" s="9"/>
    </row>
    <row r="978" spans="1:5" x14ac:dyDescent="0.25">
      <c r="A978" s="10"/>
      <c r="B978" s="10"/>
      <c r="D978" s="9"/>
      <c r="E978" s="9"/>
    </row>
    <row r="979" spans="1:5" x14ac:dyDescent="0.25">
      <c r="A979" s="10"/>
      <c r="B979" s="10"/>
      <c r="D979" s="9"/>
      <c r="E979" s="9"/>
    </row>
    <row r="980" spans="1:5" x14ac:dyDescent="0.25">
      <c r="A980" s="10"/>
      <c r="B980" s="10"/>
      <c r="D980" s="9"/>
      <c r="E980" s="9"/>
    </row>
    <row r="981" spans="1:5" x14ac:dyDescent="0.25">
      <c r="A981" s="10"/>
      <c r="B981" s="10"/>
      <c r="D981" s="9"/>
      <c r="E981" s="9"/>
    </row>
    <row r="982" spans="1:5" x14ac:dyDescent="0.25">
      <c r="A982" s="10"/>
      <c r="B982" s="10"/>
      <c r="D982" s="9"/>
      <c r="E982" s="9"/>
    </row>
    <row r="983" spans="1:5" x14ac:dyDescent="0.25">
      <c r="A983" s="10"/>
      <c r="B983" s="10"/>
      <c r="D983" s="9"/>
      <c r="E983" s="9"/>
    </row>
    <row r="984" spans="1:5" x14ac:dyDescent="0.25">
      <c r="A984" s="10"/>
      <c r="B984" s="10"/>
      <c r="D984" s="9"/>
      <c r="E984" s="9"/>
    </row>
    <row r="985" spans="1:5" x14ac:dyDescent="0.25">
      <c r="A985" s="10"/>
      <c r="B985" s="10"/>
      <c r="D985" s="9"/>
      <c r="E985" s="9"/>
    </row>
    <row r="986" spans="1:5" x14ac:dyDescent="0.25">
      <c r="A986" s="10"/>
      <c r="B986" s="10"/>
      <c r="D986" s="9"/>
      <c r="E986" s="9"/>
    </row>
    <row r="987" spans="1:5" x14ac:dyDescent="0.25">
      <c r="A987" s="10"/>
      <c r="B987" s="10"/>
      <c r="D987" s="9"/>
      <c r="E987" s="9"/>
    </row>
    <row r="988" spans="1:5" x14ac:dyDescent="0.25">
      <c r="A988" s="10"/>
      <c r="B988" s="10"/>
      <c r="D988" s="9"/>
      <c r="E988" s="9"/>
    </row>
    <row r="989" spans="1:5" x14ac:dyDescent="0.25">
      <c r="A989" s="10"/>
      <c r="B989" s="10"/>
      <c r="D989" s="9"/>
      <c r="E989" s="9"/>
    </row>
    <row r="990" spans="1:5" x14ac:dyDescent="0.25">
      <c r="A990" s="10"/>
      <c r="B990" s="10"/>
      <c r="D990" s="9"/>
      <c r="E990" s="9"/>
    </row>
    <row r="991" spans="1:5" x14ac:dyDescent="0.25">
      <c r="A991" s="10"/>
      <c r="B991" s="10"/>
      <c r="D991" s="9"/>
      <c r="E991" s="9"/>
    </row>
    <row r="992" spans="1:5" x14ac:dyDescent="0.25">
      <c r="A992" s="10"/>
      <c r="B992" s="10"/>
      <c r="D992" s="9"/>
      <c r="E992" s="9"/>
    </row>
    <row r="993" spans="1:5" x14ac:dyDescent="0.25">
      <c r="A993" s="10"/>
      <c r="B993" s="10"/>
      <c r="D993" s="9"/>
      <c r="E993" s="9"/>
    </row>
    <row r="994" spans="1:5" x14ac:dyDescent="0.25">
      <c r="A994" s="10"/>
      <c r="B994" s="10"/>
      <c r="D994" s="9"/>
      <c r="E994" s="9"/>
    </row>
    <row r="995" spans="1:5" x14ac:dyDescent="0.25">
      <c r="A995" s="10"/>
      <c r="B995" s="10"/>
      <c r="D995" s="9"/>
      <c r="E995" s="9"/>
    </row>
    <row r="996" spans="1:5" x14ac:dyDescent="0.25">
      <c r="A996" s="10"/>
      <c r="B996" s="10"/>
      <c r="D996" s="9"/>
      <c r="E996" s="9"/>
    </row>
    <row r="997" spans="1:5" x14ac:dyDescent="0.25">
      <c r="A997" s="10"/>
      <c r="B997" s="10"/>
      <c r="D997" s="9"/>
      <c r="E997" s="9"/>
    </row>
    <row r="998" spans="1:5" x14ac:dyDescent="0.25">
      <c r="A998" s="10"/>
      <c r="B998" s="10"/>
      <c r="D998" s="9"/>
      <c r="E998" s="9"/>
    </row>
    <row r="999" spans="1:5" x14ac:dyDescent="0.25">
      <c r="A999" s="10"/>
      <c r="B999" s="10"/>
      <c r="D999" s="9"/>
      <c r="E999" s="9"/>
    </row>
    <row r="1000" spans="1:5" x14ac:dyDescent="0.25">
      <c r="A1000" s="10"/>
      <c r="B1000" s="10"/>
      <c r="D1000" s="9"/>
      <c r="E1000" s="9"/>
    </row>
    <row r="1001" spans="1:5" x14ac:dyDescent="0.25">
      <c r="A1001" s="10"/>
      <c r="B1001" s="10"/>
      <c r="D1001" s="9"/>
      <c r="E1001" s="9"/>
    </row>
    <row r="1002" spans="1:5" x14ac:dyDescent="0.25">
      <c r="A1002" s="10"/>
      <c r="B1002" s="10"/>
      <c r="D1002" s="9"/>
      <c r="E1002" s="9"/>
    </row>
    <row r="1003" spans="1:5" x14ac:dyDescent="0.25">
      <c r="A1003" s="10"/>
      <c r="B1003" s="10"/>
      <c r="D1003" s="9"/>
      <c r="E1003" s="9"/>
    </row>
    <row r="1004" spans="1:5" x14ac:dyDescent="0.25">
      <c r="A1004" s="10"/>
      <c r="B1004" s="10"/>
      <c r="D1004" s="9"/>
      <c r="E1004" s="9"/>
    </row>
    <row r="1005" spans="1:5" x14ac:dyDescent="0.25">
      <c r="A1005" s="10"/>
      <c r="B1005" s="10"/>
      <c r="D1005" s="9"/>
      <c r="E1005" s="9"/>
    </row>
    <row r="1006" spans="1:5" x14ac:dyDescent="0.25">
      <c r="A1006" s="10"/>
      <c r="B1006" s="10"/>
      <c r="D1006" s="9"/>
      <c r="E1006" s="9"/>
    </row>
    <row r="1007" spans="1:5" x14ac:dyDescent="0.25">
      <c r="A1007" s="10"/>
      <c r="B1007" s="10"/>
      <c r="D1007" s="9"/>
      <c r="E1007" s="9"/>
    </row>
    <row r="1008" spans="1:5" x14ac:dyDescent="0.25">
      <c r="A1008" s="10"/>
      <c r="B1008" s="10"/>
      <c r="D1008" s="9"/>
      <c r="E1008" s="9"/>
    </row>
    <row r="1009" spans="1:5" x14ac:dyDescent="0.25">
      <c r="A1009" s="10"/>
      <c r="B1009" s="10"/>
      <c r="D1009" s="9"/>
      <c r="E1009" s="9"/>
    </row>
    <row r="1010" spans="1:5" x14ac:dyDescent="0.25">
      <c r="A1010" s="10"/>
      <c r="B1010" s="10"/>
      <c r="D1010" s="9"/>
      <c r="E1010" s="9"/>
    </row>
    <row r="1011" spans="1:5" x14ac:dyDescent="0.25">
      <c r="A1011" s="10"/>
      <c r="B1011" s="10"/>
      <c r="D1011" s="9"/>
      <c r="E1011" s="9"/>
    </row>
    <row r="1012" spans="1:5" x14ac:dyDescent="0.25">
      <c r="A1012" s="10"/>
      <c r="B1012" s="10"/>
      <c r="D1012" s="9"/>
      <c r="E1012" s="9"/>
    </row>
    <row r="1013" spans="1:5" x14ac:dyDescent="0.25">
      <c r="A1013" s="10"/>
      <c r="B1013" s="10"/>
      <c r="D1013" s="9"/>
      <c r="E1013" s="9"/>
    </row>
    <row r="1014" spans="1:5" x14ac:dyDescent="0.25">
      <c r="A1014" s="10"/>
      <c r="B1014" s="10"/>
      <c r="D1014" s="9"/>
      <c r="E1014" s="9"/>
    </row>
    <row r="1015" spans="1:5" x14ac:dyDescent="0.25">
      <c r="A1015" s="10"/>
      <c r="B1015" s="10"/>
      <c r="D1015" s="9"/>
      <c r="E1015" s="9"/>
    </row>
    <row r="1016" spans="1:5" x14ac:dyDescent="0.25">
      <c r="A1016" s="10"/>
      <c r="B1016" s="10"/>
      <c r="D1016" s="9"/>
      <c r="E1016" s="9"/>
    </row>
    <row r="1017" spans="1:5" x14ac:dyDescent="0.25">
      <c r="A1017" s="10"/>
      <c r="B1017" s="10"/>
      <c r="D1017" s="9"/>
      <c r="E1017" s="9"/>
    </row>
    <row r="1018" spans="1:5" x14ac:dyDescent="0.25">
      <c r="A1018" s="10"/>
      <c r="B1018" s="10"/>
      <c r="D1018" s="9"/>
      <c r="E1018" s="9"/>
    </row>
    <row r="1019" spans="1:5" x14ac:dyDescent="0.25">
      <c r="A1019" s="10"/>
      <c r="B1019" s="10"/>
      <c r="D1019" s="9"/>
      <c r="E1019" s="9"/>
    </row>
    <row r="1020" spans="1:5" x14ac:dyDescent="0.25">
      <c r="A1020" s="10"/>
      <c r="B1020" s="10"/>
      <c r="D1020" s="9"/>
      <c r="E1020" s="9"/>
    </row>
    <row r="1021" spans="1:5" x14ac:dyDescent="0.25">
      <c r="A1021" s="10"/>
      <c r="B1021" s="10"/>
      <c r="D1021" s="9"/>
      <c r="E1021" s="9"/>
    </row>
    <row r="1022" spans="1:5" x14ac:dyDescent="0.25">
      <c r="A1022" s="10"/>
      <c r="B1022" s="10"/>
      <c r="D1022" s="9"/>
      <c r="E1022" s="9"/>
    </row>
    <row r="1023" spans="1:5" x14ac:dyDescent="0.25">
      <c r="A1023" s="10"/>
      <c r="B1023" s="10"/>
      <c r="D1023" s="9"/>
      <c r="E1023" s="9"/>
    </row>
    <row r="1024" spans="1:5" x14ac:dyDescent="0.25">
      <c r="A1024" s="10"/>
      <c r="B1024" s="10"/>
      <c r="D1024" s="9"/>
      <c r="E1024" s="9"/>
    </row>
    <row r="1025" spans="1:5" x14ac:dyDescent="0.25">
      <c r="A1025" s="10"/>
      <c r="B1025" s="10"/>
      <c r="D1025" s="9"/>
      <c r="E1025" s="9"/>
    </row>
    <row r="1026" spans="1:5" x14ac:dyDescent="0.25">
      <c r="A1026" s="10"/>
      <c r="B1026" s="10"/>
      <c r="D1026" s="9"/>
      <c r="E1026" s="9"/>
    </row>
    <row r="1027" spans="1:5" x14ac:dyDescent="0.25">
      <c r="A1027" s="10"/>
      <c r="B1027" s="10"/>
      <c r="D1027" s="9"/>
      <c r="E1027" s="9"/>
    </row>
    <row r="1028" spans="1:5" x14ac:dyDescent="0.25">
      <c r="A1028" s="10"/>
      <c r="B1028" s="10"/>
      <c r="D1028" s="9"/>
      <c r="E1028" s="9"/>
    </row>
    <row r="1029" spans="1:5" x14ac:dyDescent="0.25">
      <c r="A1029" s="10"/>
      <c r="B1029" s="10"/>
      <c r="D1029" s="9"/>
      <c r="E1029" s="9"/>
    </row>
    <row r="1030" spans="1:5" x14ac:dyDescent="0.25">
      <c r="A1030" s="10"/>
      <c r="B1030" s="10"/>
      <c r="D1030" s="9"/>
      <c r="E1030" s="9"/>
    </row>
    <row r="1031" spans="1:5" x14ac:dyDescent="0.25">
      <c r="A1031" s="10"/>
      <c r="B1031" s="10"/>
      <c r="D1031" s="9"/>
      <c r="E1031" s="9"/>
    </row>
    <row r="1032" spans="1:5" x14ac:dyDescent="0.25">
      <c r="A1032" s="10"/>
      <c r="B1032" s="10"/>
      <c r="D1032" s="9"/>
      <c r="E1032" s="9"/>
    </row>
    <row r="1033" spans="1:5" x14ac:dyDescent="0.25">
      <c r="A1033" s="10"/>
      <c r="B1033" s="10"/>
      <c r="D1033" s="9"/>
      <c r="E1033" s="9"/>
    </row>
    <row r="1034" spans="1:5" x14ac:dyDescent="0.25">
      <c r="A1034" s="10"/>
      <c r="B1034" s="10"/>
      <c r="D1034" s="9"/>
      <c r="E1034" s="9"/>
    </row>
    <row r="1035" spans="1:5" x14ac:dyDescent="0.25">
      <c r="A1035" s="10"/>
      <c r="B1035" s="10"/>
      <c r="D1035" s="9"/>
      <c r="E1035" s="9"/>
    </row>
    <row r="1036" spans="1:5" x14ac:dyDescent="0.25">
      <c r="A1036" s="10"/>
      <c r="B1036" s="10"/>
      <c r="D1036" s="9"/>
      <c r="E1036" s="9"/>
    </row>
    <row r="1037" spans="1:5" x14ac:dyDescent="0.25">
      <c r="A1037" s="10"/>
      <c r="B1037" s="10"/>
      <c r="D1037" s="9"/>
      <c r="E1037" s="9"/>
    </row>
    <row r="1038" spans="1:5" x14ac:dyDescent="0.25">
      <c r="A1038" s="10"/>
      <c r="B1038" s="10"/>
      <c r="D1038" s="9"/>
      <c r="E1038" s="9"/>
    </row>
    <row r="1039" spans="1:5" x14ac:dyDescent="0.25">
      <c r="A1039" s="10"/>
      <c r="B1039" s="10"/>
      <c r="D1039" s="9"/>
      <c r="E1039" s="9"/>
    </row>
    <row r="1040" spans="1:5" x14ac:dyDescent="0.25">
      <c r="A1040" s="10"/>
      <c r="B1040" s="10"/>
      <c r="D1040" s="9"/>
      <c r="E1040" s="9"/>
    </row>
    <row r="1041" spans="1:5" x14ac:dyDescent="0.25">
      <c r="A1041" s="10"/>
      <c r="B1041" s="10"/>
      <c r="D1041" s="9"/>
      <c r="E1041" s="9"/>
    </row>
    <row r="1042" spans="1:5" x14ac:dyDescent="0.25">
      <c r="A1042" s="10"/>
      <c r="B1042" s="10"/>
      <c r="D1042" s="9"/>
      <c r="E1042" s="9"/>
    </row>
    <row r="1043" spans="1:5" x14ac:dyDescent="0.25">
      <c r="A1043" s="10"/>
      <c r="B1043" s="10"/>
      <c r="D1043" s="9"/>
      <c r="E1043" s="9"/>
    </row>
    <row r="1044" spans="1:5" x14ac:dyDescent="0.25">
      <c r="A1044" s="10"/>
      <c r="B1044" s="10"/>
      <c r="D1044" s="9"/>
      <c r="E1044" s="9"/>
    </row>
    <row r="1045" spans="1:5" x14ac:dyDescent="0.25">
      <c r="A1045" s="10"/>
      <c r="B1045" s="10"/>
      <c r="D1045" s="9"/>
      <c r="E1045" s="9"/>
    </row>
    <row r="1046" spans="1:5" x14ac:dyDescent="0.25">
      <c r="A1046" s="10"/>
      <c r="B1046" s="10"/>
      <c r="D1046" s="9"/>
      <c r="E1046" s="9"/>
    </row>
    <row r="1047" spans="1:5" x14ac:dyDescent="0.25">
      <c r="A1047" s="10"/>
      <c r="B1047" s="10"/>
      <c r="D1047" s="9"/>
      <c r="E1047" s="9"/>
    </row>
    <row r="1048" spans="1:5" x14ac:dyDescent="0.25">
      <c r="A1048" s="10"/>
      <c r="B1048" s="10"/>
      <c r="D1048" s="9"/>
      <c r="E1048" s="9"/>
    </row>
    <row r="1049" spans="1:5" x14ac:dyDescent="0.25">
      <c r="A1049" s="10"/>
      <c r="B1049" s="10"/>
      <c r="D1049" s="9"/>
      <c r="E1049" s="9"/>
    </row>
    <row r="1050" spans="1:5" x14ac:dyDescent="0.25">
      <c r="A1050" s="10"/>
      <c r="B1050" s="10"/>
      <c r="D1050" s="9"/>
      <c r="E1050" s="9"/>
    </row>
    <row r="1051" spans="1:5" x14ac:dyDescent="0.25">
      <c r="A1051" s="10"/>
      <c r="B1051" s="10"/>
      <c r="D1051" s="9"/>
      <c r="E1051" s="9"/>
    </row>
    <row r="1052" spans="1:5" x14ac:dyDescent="0.25">
      <c r="A1052" s="10"/>
      <c r="B1052" s="10"/>
      <c r="D1052" s="9"/>
      <c r="E1052" s="9"/>
    </row>
    <row r="1053" spans="1:5" x14ac:dyDescent="0.25">
      <c r="A1053" s="10"/>
      <c r="B1053" s="10"/>
      <c r="D1053" s="9"/>
      <c r="E1053" s="9"/>
    </row>
    <row r="1054" spans="1:5" x14ac:dyDescent="0.25">
      <c r="A1054" s="10"/>
      <c r="B1054" s="10"/>
      <c r="D1054" s="9"/>
      <c r="E1054" s="9"/>
    </row>
    <row r="1055" spans="1:5" x14ac:dyDescent="0.25">
      <c r="A1055" s="10"/>
      <c r="B1055" s="10"/>
      <c r="D1055" s="9"/>
      <c r="E1055" s="9"/>
    </row>
    <row r="1056" spans="1:5" x14ac:dyDescent="0.25">
      <c r="A1056" s="10"/>
      <c r="B1056" s="10"/>
      <c r="D1056" s="9"/>
      <c r="E1056" s="9"/>
    </row>
    <row r="1057" spans="1:5" x14ac:dyDescent="0.25">
      <c r="A1057" s="10"/>
      <c r="B1057" s="10"/>
      <c r="D1057" s="9"/>
      <c r="E1057" s="9"/>
    </row>
    <row r="1058" spans="1:5" x14ac:dyDescent="0.25">
      <c r="A1058" s="10"/>
      <c r="B1058" s="10"/>
      <c r="D1058" s="9"/>
      <c r="E1058" s="9"/>
    </row>
    <row r="1059" spans="1:5" x14ac:dyDescent="0.25">
      <c r="A1059" s="10"/>
      <c r="B1059" s="10"/>
      <c r="D1059" s="9"/>
      <c r="E1059" s="9"/>
    </row>
    <row r="1060" spans="1:5" x14ac:dyDescent="0.25">
      <c r="A1060" s="10"/>
      <c r="B1060" s="10"/>
      <c r="D1060" s="9"/>
      <c r="E1060" s="9"/>
    </row>
    <row r="1061" spans="1:5" x14ac:dyDescent="0.25">
      <c r="A1061" s="10"/>
      <c r="B1061" s="10"/>
      <c r="D1061" s="9"/>
      <c r="E1061" s="9"/>
    </row>
    <row r="1062" spans="1:5" x14ac:dyDescent="0.25">
      <c r="A1062" s="10"/>
      <c r="B1062" s="10"/>
      <c r="D1062" s="9"/>
      <c r="E1062" s="9"/>
    </row>
    <row r="1063" spans="1:5" x14ac:dyDescent="0.25">
      <c r="A1063" s="10"/>
      <c r="B1063" s="10"/>
      <c r="D1063" s="9"/>
      <c r="E1063" s="9"/>
    </row>
    <row r="1064" spans="1:5" x14ac:dyDescent="0.25">
      <c r="A1064" s="10"/>
      <c r="B1064" s="10"/>
      <c r="D1064" s="9"/>
      <c r="E1064" s="9"/>
    </row>
    <row r="1065" spans="1:5" x14ac:dyDescent="0.25">
      <c r="A1065" s="10"/>
      <c r="B1065" s="10"/>
      <c r="D1065" s="9"/>
      <c r="E1065" s="9"/>
    </row>
    <row r="1066" spans="1:5" x14ac:dyDescent="0.25">
      <c r="A1066" s="10"/>
      <c r="B1066" s="10"/>
      <c r="D1066" s="9"/>
      <c r="E1066" s="9"/>
    </row>
    <row r="1067" spans="1:5" x14ac:dyDescent="0.25">
      <c r="A1067" s="10"/>
      <c r="B1067" s="10"/>
      <c r="D1067" s="9"/>
      <c r="E1067" s="9"/>
    </row>
    <row r="1068" spans="1:5" x14ac:dyDescent="0.25">
      <c r="A1068" s="10"/>
      <c r="B1068" s="10"/>
      <c r="D1068" s="9"/>
      <c r="E1068" s="9"/>
    </row>
    <row r="1069" spans="1:5" x14ac:dyDescent="0.25">
      <c r="A1069" s="10"/>
      <c r="B1069" s="10"/>
      <c r="D1069" s="9"/>
      <c r="E1069" s="9"/>
    </row>
    <row r="1070" spans="1:5" x14ac:dyDescent="0.25">
      <c r="A1070" s="10"/>
      <c r="B1070" s="10"/>
      <c r="D1070" s="9"/>
      <c r="E1070" s="9"/>
    </row>
    <row r="1071" spans="1:5" x14ac:dyDescent="0.25">
      <c r="A1071" s="10"/>
      <c r="B1071" s="10"/>
      <c r="D1071" s="9"/>
      <c r="E1071" s="9"/>
    </row>
    <row r="1072" spans="1:5" x14ac:dyDescent="0.25">
      <c r="A1072" s="10"/>
      <c r="B1072" s="10"/>
      <c r="D1072" s="9"/>
      <c r="E1072" s="9"/>
    </row>
    <row r="1073" spans="1:5" x14ac:dyDescent="0.25">
      <c r="A1073" s="10"/>
      <c r="B1073" s="10"/>
      <c r="D1073" s="9"/>
      <c r="E1073" s="9"/>
    </row>
    <row r="1074" spans="1:5" x14ac:dyDescent="0.25">
      <c r="A1074" s="10"/>
      <c r="B1074" s="10"/>
      <c r="D1074" s="9"/>
      <c r="E1074" s="9"/>
    </row>
    <row r="1075" spans="1:5" x14ac:dyDescent="0.25">
      <c r="A1075" s="10"/>
      <c r="B1075" s="10"/>
      <c r="D1075" s="9"/>
      <c r="E1075" s="9"/>
    </row>
    <row r="1076" spans="1:5" x14ac:dyDescent="0.25">
      <c r="A1076" s="10"/>
      <c r="B1076" s="10"/>
      <c r="D1076" s="9"/>
      <c r="E1076" s="9"/>
    </row>
    <row r="1077" spans="1:5" x14ac:dyDescent="0.25">
      <c r="A1077" s="10"/>
      <c r="B1077" s="10"/>
      <c r="D1077" s="9"/>
      <c r="E1077" s="9"/>
    </row>
    <row r="1078" spans="1:5" x14ac:dyDescent="0.25">
      <c r="A1078" s="10"/>
      <c r="B1078" s="10"/>
      <c r="D1078" s="9"/>
      <c r="E1078" s="9"/>
    </row>
    <row r="1079" spans="1:5" x14ac:dyDescent="0.25">
      <c r="A1079" s="10"/>
      <c r="B1079" s="10"/>
      <c r="D1079" s="9"/>
      <c r="E1079" s="9"/>
    </row>
    <row r="1080" spans="1:5" x14ac:dyDescent="0.25">
      <c r="A1080" s="10"/>
      <c r="B1080" s="10"/>
      <c r="D1080" s="9"/>
      <c r="E1080" s="9"/>
    </row>
    <row r="1081" spans="1:5" x14ac:dyDescent="0.25">
      <c r="A1081" s="10"/>
      <c r="B1081" s="10"/>
      <c r="D1081" s="9"/>
      <c r="E1081" s="9"/>
    </row>
    <row r="1082" spans="1:5" x14ac:dyDescent="0.25">
      <c r="A1082" s="10"/>
      <c r="B1082" s="10"/>
      <c r="D1082" s="9"/>
      <c r="E1082" s="9"/>
    </row>
    <row r="1083" spans="1:5" x14ac:dyDescent="0.25">
      <c r="A1083" s="10"/>
      <c r="B1083" s="10"/>
      <c r="D1083" s="9"/>
      <c r="E1083" s="9"/>
    </row>
    <row r="1084" spans="1:5" x14ac:dyDescent="0.25">
      <c r="A1084" s="10"/>
      <c r="B1084" s="10"/>
      <c r="D1084" s="9"/>
      <c r="E1084" s="9"/>
    </row>
    <row r="1085" spans="1:5" x14ac:dyDescent="0.25">
      <c r="A1085" s="10"/>
      <c r="B1085" s="10"/>
      <c r="D1085" s="9"/>
      <c r="E1085" s="9"/>
    </row>
    <row r="1086" spans="1:5" x14ac:dyDescent="0.25">
      <c r="A1086" s="10"/>
      <c r="B1086" s="10"/>
      <c r="D1086" s="9"/>
      <c r="E1086" s="9"/>
    </row>
    <row r="1087" spans="1:5" x14ac:dyDescent="0.25">
      <c r="A1087" s="10"/>
      <c r="B1087" s="10"/>
      <c r="D1087" s="9"/>
      <c r="E1087" s="9"/>
    </row>
    <row r="1088" spans="1:5" x14ac:dyDescent="0.25">
      <c r="A1088" s="10"/>
      <c r="B1088" s="10"/>
      <c r="D1088" s="9"/>
      <c r="E1088" s="9"/>
    </row>
    <row r="1089" spans="1:5" x14ac:dyDescent="0.25">
      <c r="A1089" s="10"/>
      <c r="B1089" s="10"/>
      <c r="D1089" s="9"/>
      <c r="E1089" s="9"/>
    </row>
    <row r="1090" spans="1:5" x14ac:dyDescent="0.25">
      <c r="A1090" s="10"/>
      <c r="B1090" s="10"/>
      <c r="D1090" s="9"/>
      <c r="E1090" s="9"/>
    </row>
    <row r="1091" spans="1:5" x14ac:dyDescent="0.25">
      <c r="A1091" s="10"/>
      <c r="B1091" s="10"/>
      <c r="D1091" s="9"/>
      <c r="E1091" s="9"/>
    </row>
    <row r="1092" spans="1:5" x14ac:dyDescent="0.25">
      <c r="A1092" s="10"/>
      <c r="B1092" s="10"/>
      <c r="D1092" s="9"/>
      <c r="E1092" s="9"/>
    </row>
    <row r="1093" spans="1:5" x14ac:dyDescent="0.25">
      <c r="A1093" s="10"/>
      <c r="B1093" s="10"/>
      <c r="D1093" s="9"/>
      <c r="E1093" s="9"/>
    </row>
    <row r="1094" spans="1:5" x14ac:dyDescent="0.25">
      <c r="A1094" s="10"/>
      <c r="B1094" s="10"/>
      <c r="D1094" s="9"/>
      <c r="E1094" s="9"/>
    </row>
    <row r="1095" spans="1:5" x14ac:dyDescent="0.25">
      <c r="A1095" s="10"/>
      <c r="B1095" s="10"/>
      <c r="D1095" s="9"/>
      <c r="E1095" s="9"/>
    </row>
    <row r="1096" spans="1:5" x14ac:dyDescent="0.25">
      <c r="A1096" s="10"/>
      <c r="B1096" s="10"/>
      <c r="D1096" s="9"/>
      <c r="E1096" s="9"/>
    </row>
    <row r="1097" spans="1:5" x14ac:dyDescent="0.25">
      <c r="A1097" s="10"/>
      <c r="B1097" s="10"/>
      <c r="D1097" s="9"/>
      <c r="E1097" s="9"/>
    </row>
    <row r="1098" spans="1:5" x14ac:dyDescent="0.25">
      <c r="A1098" s="10"/>
      <c r="B1098" s="10"/>
      <c r="D1098" s="9"/>
      <c r="E1098" s="9"/>
    </row>
    <row r="1099" spans="1:5" x14ac:dyDescent="0.25">
      <c r="A1099" s="10"/>
      <c r="B1099" s="10"/>
      <c r="D1099" s="9"/>
      <c r="E1099" s="9"/>
    </row>
    <row r="1100" spans="1:5" x14ac:dyDescent="0.25">
      <c r="A1100" s="10"/>
      <c r="B1100" s="10"/>
      <c r="D1100" s="9"/>
      <c r="E1100" s="9"/>
    </row>
    <row r="1101" spans="1:5" x14ac:dyDescent="0.25">
      <c r="A1101" s="10"/>
      <c r="B1101" s="10"/>
      <c r="D1101" s="9"/>
      <c r="E1101" s="9"/>
    </row>
    <row r="1102" spans="1:5" x14ac:dyDescent="0.25">
      <c r="A1102" s="10"/>
      <c r="B1102" s="10"/>
      <c r="D1102" s="9"/>
      <c r="E1102" s="9"/>
    </row>
    <row r="1103" spans="1:5" x14ac:dyDescent="0.25">
      <c r="A1103" s="10"/>
      <c r="B1103" s="10"/>
      <c r="D1103" s="9"/>
      <c r="E1103" s="9"/>
    </row>
    <row r="1104" spans="1:5" x14ac:dyDescent="0.25">
      <c r="A1104" s="10"/>
      <c r="B1104" s="10"/>
      <c r="D1104" s="9"/>
      <c r="E1104" s="9"/>
    </row>
    <row r="1105" spans="1:5" x14ac:dyDescent="0.25">
      <c r="A1105" s="10"/>
      <c r="B1105" s="10"/>
      <c r="D1105" s="9"/>
      <c r="E1105" s="9"/>
    </row>
    <row r="1106" spans="1:5" x14ac:dyDescent="0.25">
      <c r="A1106" s="10"/>
      <c r="B1106" s="10"/>
      <c r="D1106" s="9"/>
      <c r="E1106" s="9"/>
    </row>
    <row r="1107" spans="1:5" x14ac:dyDescent="0.25">
      <c r="A1107" s="10"/>
      <c r="B1107" s="10"/>
      <c r="D1107" s="9"/>
      <c r="E1107" s="9"/>
    </row>
    <row r="1108" spans="1:5" x14ac:dyDescent="0.25">
      <c r="A1108" s="10"/>
      <c r="B1108" s="10"/>
      <c r="D1108" s="9"/>
      <c r="E1108" s="9"/>
    </row>
    <row r="1109" spans="1:5" x14ac:dyDescent="0.25">
      <c r="A1109" s="10"/>
      <c r="B1109" s="10"/>
      <c r="D1109" s="9"/>
      <c r="E1109" s="9"/>
    </row>
    <row r="1110" spans="1:5" x14ac:dyDescent="0.25">
      <c r="A1110" s="10"/>
      <c r="B1110" s="10"/>
      <c r="D1110" s="9"/>
      <c r="E1110" s="9"/>
    </row>
    <row r="1111" spans="1:5" x14ac:dyDescent="0.25">
      <c r="A1111" s="10"/>
      <c r="B1111" s="10"/>
      <c r="D1111" s="9"/>
      <c r="E1111" s="9"/>
    </row>
    <row r="1112" spans="1:5" x14ac:dyDescent="0.25">
      <c r="A1112" s="10"/>
      <c r="B1112" s="10"/>
      <c r="D1112" s="9"/>
      <c r="E1112" s="9"/>
    </row>
    <row r="1113" spans="1:5" x14ac:dyDescent="0.25">
      <c r="A1113" s="10"/>
      <c r="B1113" s="10"/>
      <c r="D1113" s="9"/>
      <c r="E1113" s="9"/>
    </row>
    <row r="1114" spans="1:5" x14ac:dyDescent="0.25">
      <c r="A1114" s="10"/>
      <c r="B1114" s="10"/>
      <c r="D1114" s="9"/>
      <c r="E1114" s="9"/>
    </row>
    <row r="1115" spans="1:5" x14ac:dyDescent="0.25">
      <c r="A1115" s="10"/>
      <c r="B1115" s="10"/>
      <c r="D1115" s="9"/>
      <c r="E1115" s="9"/>
    </row>
    <row r="1116" spans="1:5" x14ac:dyDescent="0.25">
      <c r="A1116" s="10"/>
      <c r="B1116" s="10"/>
      <c r="D1116" s="9"/>
      <c r="E1116" s="9"/>
    </row>
    <row r="1117" spans="1:5" x14ac:dyDescent="0.25">
      <c r="A1117" s="10"/>
      <c r="B1117" s="10"/>
      <c r="D1117" s="9"/>
      <c r="E1117" s="9"/>
    </row>
    <row r="1118" spans="1:5" x14ac:dyDescent="0.25">
      <c r="A1118" s="10"/>
      <c r="B1118" s="10"/>
      <c r="D1118" s="9"/>
      <c r="E1118" s="9"/>
    </row>
    <row r="1119" spans="1:5" x14ac:dyDescent="0.25">
      <c r="A1119" s="10"/>
      <c r="B1119" s="10"/>
      <c r="D1119" s="9"/>
      <c r="E1119" s="9"/>
    </row>
    <row r="1120" spans="1:5" x14ac:dyDescent="0.25">
      <c r="A1120" s="10"/>
      <c r="B1120" s="10"/>
      <c r="D1120" s="9"/>
      <c r="E1120" s="9"/>
    </row>
    <row r="1121" spans="1:5" x14ac:dyDescent="0.25">
      <c r="A1121" s="10"/>
      <c r="B1121" s="10"/>
      <c r="D1121" s="9"/>
      <c r="E1121" s="9"/>
    </row>
    <row r="1122" spans="1:5" x14ac:dyDescent="0.25">
      <c r="A1122" s="10"/>
      <c r="B1122" s="10"/>
      <c r="D1122" s="9"/>
      <c r="E1122" s="9"/>
    </row>
    <row r="1123" spans="1:5" x14ac:dyDescent="0.25">
      <c r="A1123" s="10"/>
      <c r="B1123" s="10"/>
      <c r="D1123" s="9"/>
      <c r="E1123" s="9"/>
    </row>
    <row r="1124" spans="1:5" x14ac:dyDescent="0.25">
      <c r="A1124" s="10"/>
      <c r="B1124" s="10"/>
      <c r="D1124" s="9"/>
      <c r="E1124" s="9"/>
    </row>
    <row r="1125" spans="1:5" x14ac:dyDescent="0.25">
      <c r="A1125" s="10"/>
      <c r="B1125" s="10"/>
      <c r="D1125" s="9"/>
      <c r="E1125" s="9"/>
    </row>
    <row r="1126" spans="1:5" x14ac:dyDescent="0.25">
      <c r="A1126" s="10"/>
      <c r="B1126" s="10"/>
      <c r="D1126" s="9"/>
      <c r="E1126" s="9"/>
    </row>
    <row r="1127" spans="1:5" x14ac:dyDescent="0.25">
      <c r="A1127" s="10"/>
      <c r="B1127" s="10"/>
      <c r="D1127" s="9"/>
      <c r="E1127" s="9"/>
    </row>
    <row r="1128" spans="1:5" x14ac:dyDescent="0.25">
      <c r="A1128" s="10"/>
      <c r="B1128" s="10"/>
      <c r="D1128" s="9"/>
      <c r="E1128" s="9"/>
    </row>
    <row r="1129" spans="1:5" x14ac:dyDescent="0.25">
      <c r="A1129" s="10"/>
      <c r="B1129" s="10"/>
      <c r="D1129" s="9"/>
      <c r="E1129" s="9"/>
    </row>
    <row r="1130" spans="1:5" x14ac:dyDescent="0.25">
      <c r="A1130" s="10"/>
      <c r="B1130" s="10"/>
      <c r="D1130" s="9"/>
      <c r="E1130" s="9"/>
    </row>
    <row r="1131" spans="1:5" x14ac:dyDescent="0.25">
      <c r="A1131" s="10"/>
      <c r="B1131" s="10"/>
      <c r="D1131" s="9"/>
      <c r="E1131" s="9"/>
    </row>
    <row r="1132" spans="1:5" x14ac:dyDescent="0.25">
      <c r="A1132" s="10"/>
      <c r="B1132" s="10"/>
      <c r="D1132" s="9"/>
      <c r="E1132" s="9"/>
    </row>
    <row r="1133" spans="1:5" x14ac:dyDescent="0.25">
      <c r="A1133" s="10"/>
      <c r="B1133" s="10"/>
      <c r="D1133" s="9"/>
      <c r="E1133" s="9"/>
    </row>
    <row r="1134" spans="1:5" x14ac:dyDescent="0.25">
      <c r="A1134" s="10"/>
      <c r="B1134" s="10"/>
      <c r="D1134" s="9"/>
      <c r="E1134" s="9"/>
    </row>
    <row r="1135" spans="1:5" x14ac:dyDescent="0.25">
      <c r="A1135" s="10"/>
      <c r="B1135" s="10"/>
      <c r="D1135" s="9"/>
      <c r="E1135" s="9"/>
    </row>
    <row r="1136" spans="1:5" x14ac:dyDescent="0.25">
      <c r="A1136" s="10"/>
      <c r="B1136" s="10"/>
      <c r="D1136" s="9"/>
      <c r="E1136" s="9"/>
    </row>
    <row r="1137" spans="1:5" x14ac:dyDescent="0.25">
      <c r="A1137" s="10"/>
      <c r="B1137" s="10"/>
      <c r="D1137" s="9"/>
      <c r="E1137" s="9"/>
    </row>
    <row r="1138" spans="1:5" x14ac:dyDescent="0.25">
      <c r="A1138" s="10"/>
      <c r="B1138" s="10"/>
      <c r="D1138" s="9"/>
      <c r="E1138" s="9"/>
    </row>
    <row r="1139" spans="1:5" x14ac:dyDescent="0.25">
      <c r="A1139" s="10"/>
      <c r="B1139" s="10"/>
      <c r="D1139" s="9"/>
      <c r="E1139" s="9"/>
    </row>
    <row r="1140" spans="1:5" x14ac:dyDescent="0.25">
      <c r="A1140" s="10"/>
      <c r="B1140" s="10"/>
      <c r="D1140" s="9"/>
      <c r="E1140" s="9"/>
    </row>
    <row r="1141" spans="1:5" x14ac:dyDescent="0.25">
      <c r="A1141" s="10"/>
      <c r="B1141" s="10"/>
      <c r="D1141" s="9"/>
      <c r="E1141" s="9"/>
    </row>
    <row r="1142" spans="1:5" x14ac:dyDescent="0.25">
      <c r="A1142" s="10"/>
      <c r="B1142" s="10"/>
      <c r="D1142" s="9"/>
      <c r="E1142" s="9"/>
    </row>
    <row r="1143" spans="1:5" x14ac:dyDescent="0.25">
      <c r="A1143" s="10"/>
      <c r="B1143" s="10"/>
      <c r="D1143" s="9"/>
      <c r="E1143" s="9"/>
    </row>
    <row r="1144" spans="1:5" x14ac:dyDescent="0.25">
      <c r="A1144" s="10"/>
      <c r="B1144" s="10"/>
      <c r="D1144" s="9"/>
      <c r="E1144" s="9"/>
    </row>
    <row r="1145" spans="1:5" x14ac:dyDescent="0.25">
      <c r="A1145" s="10"/>
      <c r="B1145" s="10"/>
      <c r="D1145" s="9"/>
      <c r="E1145" s="9"/>
    </row>
    <row r="1146" spans="1:5" x14ac:dyDescent="0.25">
      <c r="A1146" s="10"/>
      <c r="B1146" s="10"/>
      <c r="D1146" s="9"/>
      <c r="E1146" s="9"/>
    </row>
    <row r="1147" spans="1:5" x14ac:dyDescent="0.25">
      <c r="A1147" s="10"/>
      <c r="B1147" s="10"/>
      <c r="D1147" s="9"/>
      <c r="E1147" s="9"/>
    </row>
    <row r="1148" spans="1:5" x14ac:dyDescent="0.25">
      <c r="A1148" s="10"/>
      <c r="B1148" s="10"/>
      <c r="D1148" s="9"/>
      <c r="E1148" s="9"/>
    </row>
    <row r="1149" spans="1:5" x14ac:dyDescent="0.25">
      <c r="A1149" s="10"/>
      <c r="B1149" s="10"/>
      <c r="D1149" s="9"/>
      <c r="E1149" s="9"/>
    </row>
    <row r="1150" spans="1:5" x14ac:dyDescent="0.25">
      <c r="A1150" s="10"/>
      <c r="B1150" s="10"/>
      <c r="D1150" s="9"/>
      <c r="E1150" s="9"/>
    </row>
    <row r="1151" spans="1:5" x14ac:dyDescent="0.25">
      <c r="A1151" s="10"/>
      <c r="B1151" s="10"/>
      <c r="D1151" s="9"/>
      <c r="E1151" s="9"/>
    </row>
    <row r="1152" spans="1:5" x14ac:dyDescent="0.25">
      <c r="A1152" s="10"/>
      <c r="B1152" s="10"/>
      <c r="D1152" s="9"/>
      <c r="E1152" s="9"/>
    </row>
    <row r="1153" spans="1:5" x14ac:dyDescent="0.25">
      <c r="A1153" s="10"/>
      <c r="B1153" s="10"/>
      <c r="D1153" s="9"/>
      <c r="E1153" s="9"/>
    </row>
    <row r="1154" spans="1:5" x14ac:dyDescent="0.25">
      <c r="A1154" s="10"/>
      <c r="B1154" s="10"/>
      <c r="D1154" s="9"/>
      <c r="E1154" s="9"/>
    </row>
    <row r="1155" spans="1:5" x14ac:dyDescent="0.25">
      <c r="A1155" s="10"/>
      <c r="B1155" s="10"/>
      <c r="D1155" s="9"/>
      <c r="E1155" s="9"/>
    </row>
    <row r="1156" spans="1:5" x14ac:dyDescent="0.25">
      <c r="A1156" s="10"/>
      <c r="B1156" s="10"/>
      <c r="D1156" s="9"/>
      <c r="E1156" s="9"/>
    </row>
    <row r="1157" spans="1:5" x14ac:dyDescent="0.25">
      <c r="A1157" s="10"/>
      <c r="B1157" s="10"/>
      <c r="D1157" s="9"/>
      <c r="E1157" s="9"/>
    </row>
    <row r="1158" spans="1:5" x14ac:dyDescent="0.25">
      <c r="A1158" s="10"/>
      <c r="B1158" s="10"/>
      <c r="D1158" s="9"/>
      <c r="E1158" s="9"/>
    </row>
    <row r="1159" spans="1:5" x14ac:dyDescent="0.25">
      <c r="A1159" s="10"/>
      <c r="B1159" s="10"/>
      <c r="D1159" s="9"/>
      <c r="E1159" s="9"/>
    </row>
    <row r="1160" spans="1:5" x14ac:dyDescent="0.25">
      <c r="A1160" s="10"/>
      <c r="B1160" s="10"/>
      <c r="D1160" s="9"/>
      <c r="E1160" s="9"/>
    </row>
    <row r="1161" spans="1:5" x14ac:dyDescent="0.25">
      <c r="A1161" s="10"/>
      <c r="B1161" s="10"/>
      <c r="D1161" s="9"/>
      <c r="E1161" s="9"/>
    </row>
    <row r="1162" spans="1:5" x14ac:dyDescent="0.25">
      <c r="A1162" s="10"/>
      <c r="B1162" s="10"/>
      <c r="D1162" s="9"/>
      <c r="E1162" s="9"/>
    </row>
    <row r="1163" spans="1:5" x14ac:dyDescent="0.25">
      <c r="A1163" s="10"/>
      <c r="B1163" s="10"/>
      <c r="D1163" s="9"/>
      <c r="E1163" s="9"/>
    </row>
    <row r="1164" spans="1:5" x14ac:dyDescent="0.25">
      <c r="A1164" s="10"/>
      <c r="B1164" s="10"/>
      <c r="D1164" s="9"/>
      <c r="E1164" s="9"/>
    </row>
    <row r="1165" spans="1:5" x14ac:dyDescent="0.25">
      <c r="A1165" s="10"/>
      <c r="B1165" s="10"/>
      <c r="D1165" s="9"/>
      <c r="E1165" s="9"/>
    </row>
    <row r="1166" spans="1:5" x14ac:dyDescent="0.25">
      <c r="A1166" s="10"/>
      <c r="B1166" s="10"/>
      <c r="D1166" s="9"/>
      <c r="E1166" s="9"/>
    </row>
    <row r="1167" spans="1:5" x14ac:dyDescent="0.25">
      <c r="A1167" s="10"/>
      <c r="B1167" s="10"/>
      <c r="D1167" s="9"/>
      <c r="E1167" s="9"/>
    </row>
    <row r="1168" spans="1:5" x14ac:dyDescent="0.25">
      <c r="A1168" s="10"/>
      <c r="B1168" s="10"/>
      <c r="D1168" s="9"/>
      <c r="E1168" s="9"/>
    </row>
    <row r="1169" spans="1:5" x14ac:dyDescent="0.25">
      <c r="A1169" s="10"/>
      <c r="B1169" s="10"/>
      <c r="D1169" s="9"/>
      <c r="E1169" s="9"/>
    </row>
    <row r="1170" spans="1:5" x14ac:dyDescent="0.25">
      <c r="A1170" s="10"/>
      <c r="B1170" s="10"/>
      <c r="D1170" s="9"/>
      <c r="E1170" s="9"/>
    </row>
    <row r="1171" spans="1:5" x14ac:dyDescent="0.25">
      <c r="A1171" s="10"/>
      <c r="B1171" s="10"/>
      <c r="D1171" s="9"/>
      <c r="E1171" s="9"/>
    </row>
    <row r="1172" spans="1:5" x14ac:dyDescent="0.25">
      <c r="A1172" s="10"/>
      <c r="B1172" s="10"/>
      <c r="D1172" s="9"/>
      <c r="E1172" s="9"/>
    </row>
    <row r="1173" spans="1:5" x14ac:dyDescent="0.25">
      <c r="A1173" s="10"/>
      <c r="B1173" s="10"/>
      <c r="D1173" s="9"/>
      <c r="E1173" s="9"/>
    </row>
    <row r="1174" spans="1:5" x14ac:dyDescent="0.25">
      <c r="A1174" s="10"/>
      <c r="B1174" s="10"/>
      <c r="D1174" s="9"/>
      <c r="E1174" s="9"/>
    </row>
    <row r="1175" spans="1:5" x14ac:dyDescent="0.25">
      <c r="A1175" s="10"/>
      <c r="B1175" s="10"/>
      <c r="D1175" s="9"/>
      <c r="E1175" s="9"/>
    </row>
    <row r="1176" spans="1:5" x14ac:dyDescent="0.25">
      <c r="A1176" s="10"/>
      <c r="B1176" s="10"/>
      <c r="D1176" s="9"/>
      <c r="E1176" s="9"/>
    </row>
    <row r="1177" spans="1:5" x14ac:dyDescent="0.25">
      <c r="A1177" s="10"/>
      <c r="B1177" s="10"/>
      <c r="D1177" s="9"/>
      <c r="E1177" s="9"/>
    </row>
    <row r="1178" spans="1:5" x14ac:dyDescent="0.25">
      <c r="A1178" s="10"/>
      <c r="B1178" s="10"/>
      <c r="D1178" s="9"/>
      <c r="E1178" s="9"/>
    </row>
    <row r="1179" spans="1:5" x14ac:dyDescent="0.25">
      <c r="A1179" s="10"/>
      <c r="B1179" s="10"/>
      <c r="D1179" s="9"/>
      <c r="E1179" s="9"/>
    </row>
    <row r="1180" spans="1:5" x14ac:dyDescent="0.25">
      <c r="A1180" s="10"/>
      <c r="B1180" s="10"/>
      <c r="D1180" s="9"/>
      <c r="E1180" s="9"/>
    </row>
    <row r="1181" spans="1:5" x14ac:dyDescent="0.25">
      <c r="A1181" s="10"/>
      <c r="B1181" s="10"/>
      <c r="D1181" s="9"/>
      <c r="E1181" s="9"/>
    </row>
    <row r="1182" spans="1:5" x14ac:dyDescent="0.25">
      <c r="A1182" s="10"/>
      <c r="B1182" s="10"/>
      <c r="D1182" s="9"/>
      <c r="E1182" s="9"/>
    </row>
    <row r="1183" spans="1:5" x14ac:dyDescent="0.25">
      <c r="A1183" s="10"/>
      <c r="B1183" s="10"/>
      <c r="D1183" s="9"/>
      <c r="E1183" s="9"/>
    </row>
    <row r="1184" spans="1:5" x14ac:dyDescent="0.25">
      <c r="A1184" s="10"/>
      <c r="B1184" s="10"/>
      <c r="D1184" s="9"/>
      <c r="E1184" s="9"/>
    </row>
    <row r="1185" spans="1:5" x14ac:dyDescent="0.25">
      <c r="A1185" s="10"/>
      <c r="B1185" s="10"/>
      <c r="D1185" s="9"/>
      <c r="E1185" s="9"/>
    </row>
    <row r="1186" spans="1:5" x14ac:dyDescent="0.25">
      <c r="A1186" s="10"/>
      <c r="B1186" s="10"/>
      <c r="D1186" s="9"/>
      <c r="E1186" s="9"/>
    </row>
    <row r="1187" spans="1:5" x14ac:dyDescent="0.25">
      <c r="A1187" s="10"/>
      <c r="B1187" s="10"/>
      <c r="D1187" s="9"/>
      <c r="E1187" s="9"/>
    </row>
    <row r="1188" spans="1:5" x14ac:dyDescent="0.25">
      <c r="A1188" s="10"/>
      <c r="B1188" s="10"/>
      <c r="D1188" s="9"/>
      <c r="E1188" s="9"/>
    </row>
    <row r="1189" spans="1:5" x14ac:dyDescent="0.25">
      <c r="A1189" s="10"/>
      <c r="B1189" s="10"/>
      <c r="D1189" s="9"/>
      <c r="E1189" s="9"/>
    </row>
    <row r="1190" spans="1:5" x14ac:dyDescent="0.25">
      <c r="A1190" s="10"/>
      <c r="B1190" s="10"/>
      <c r="D1190" s="9"/>
      <c r="E1190" s="9"/>
    </row>
    <row r="1191" spans="1:5" x14ac:dyDescent="0.25">
      <c r="A1191" s="10"/>
      <c r="B1191" s="10"/>
      <c r="D1191" s="9"/>
      <c r="E1191" s="9"/>
    </row>
    <row r="1192" spans="1:5" x14ac:dyDescent="0.25">
      <c r="A1192" s="10"/>
      <c r="B1192" s="10"/>
      <c r="D1192" s="9"/>
      <c r="E1192" s="9"/>
    </row>
    <row r="1193" spans="1:5" x14ac:dyDescent="0.25">
      <c r="A1193" s="10"/>
      <c r="B1193" s="10"/>
      <c r="D1193" s="9"/>
      <c r="E1193" s="9"/>
    </row>
    <row r="1194" spans="1:5" x14ac:dyDescent="0.25">
      <c r="A1194" s="10"/>
      <c r="B1194" s="10"/>
      <c r="D1194" s="9"/>
      <c r="E1194" s="9"/>
    </row>
    <row r="1195" spans="1:5" x14ac:dyDescent="0.25">
      <c r="A1195" s="10"/>
      <c r="B1195" s="10"/>
      <c r="D1195" s="9"/>
      <c r="E1195" s="9"/>
    </row>
    <row r="1196" spans="1:5" x14ac:dyDescent="0.25">
      <c r="A1196" s="10"/>
      <c r="B1196" s="10"/>
      <c r="D1196" s="9"/>
      <c r="E1196" s="9"/>
    </row>
    <row r="1197" spans="1:5" x14ac:dyDescent="0.25">
      <c r="A1197" s="10"/>
      <c r="B1197" s="10"/>
      <c r="D1197" s="9"/>
      <c r="E1197" s="9"/>
    </row>
    <row r="1198" spans="1:5" x14ac:dyDescent="0.25">
      <c r="A1198" s="10"/>
      <c r="B1198" s="10"/>
      <c r="D1198" s="9"/>
      <c r="E1198" s="9"/>
    </row>
    <row r="1199" spans="1:5" x14ac:dyDescent="0.25">
      <c r="A1199" s="10"/>
      <c r="B1199" s="10"/>
      <c r="D1199" s="9"/>
      <c r="E1199" s="9"/>
    </row>
    <row r="1200" spans="1:5" x14ac:dyDescent="0.25">
      <c r="A1200" s="10"/>
      <c r="B1200" s="10"/>
      <c r="D1200" s="9"/>
      <c r="E1200" s="9"/>
    </row>
    <row r="1201" spans="1:5" x14ac:dyDescent="0.25">
      <c r="A1201" s="10"/>
      <c r="B1201" s="10"/>
      <c r="D1201" s="9"/>
      <c r="E1201" s="9"/>
    </row>
    <row r="1202" spans="1:5" x14ac:dyDescent="0.25">
      <c r="A1202" s="10"/>
      <c r="B1202" s="10"/>
      <c r="D1202" s="9"/>
      <c r="E1202" s="9"/>
    </row>
    <row r="1203" spans="1:5" x14ac:dyDescent="0.25">
      <c r="A1203" s="10"/>
      <c r="B1203" s="10"/>
      <c r="D1203" s="9"/>
      <c r="E1203" s="9"/>
    </row>
    <row r="1204" spans="1:5" x14ac:dyDescent="0.25">
      <c r="A1204" s="10"/>
      <c r="B1204" s="10"/>
      <c r="D1204" s="9"/>
      <c r="E1204" s="9"/>
    </row>
    <row r="1205" spans="1:5" x14ac:dyDescent="0.25">
      <c r="A1205" s="10"/>
      <c r="B1205" s="10"/>
      <c r="D1205" s="9"/>
      <c r="E1205" s="9"/>
    </row>
    <row r="1206" spans="1:5" x14ac:dyDescent="0.25">
      <c r="A1206" s="10"/>
      <c r="B1206" s="10"/>
      <c r="D1206" s="9"/>
      <c r="E1206" s="9"/>
    </row>
    <row r="1207" spans="1:5" x14ac:dyDescent="0.25">
      <c r="A1207" s="10"/>
      <c r="B1207" s="10"/>
      <c r="D1207" s="9"/>
      <c r="E1207" s="9"/>
    </row>
    <row r="1208" spans="1:5" x14ac:dyDescent="0.25">
      <c r="A1208" s="10"/>
      <c r="B1208" s="10"/>
      <c r="D1208" s="9"/>
      <c r="E1208" s="9"/>
    </row>
    <row r="1209" spans="1:5" x14ac:dyDescent="0.25">
      <c r="A1209" s="10"/>
      <c r="B1209" s="10"/>
      <c r="D1209" s="9"/>
      <c r="E1209" s="9"/>
    </row>
    <row r="1210" spans="1:5" x14ac:dyDescent="0.25">
      <c r="A1210" s="10"/>
      <c r="B1210" s="10"/>
      <c r="D1210" s="9"/>
      <c r="E1210" s="9"/>
    </row>
    <row r="1211" spans="1:5" x14ac:dyDescent="0.25">
      <c r="A1211" s="10"/>
      <c r="B1211" s="10"/>
      <c r="D1211" s="9"/>
      <c r="E1211" s="9"/>
    </row>
    <row r="1212" spans="1:5" x14ac:dyDescent="0.25">
      <c r="A1212" s="10"/>
      <c r="B1212" s="10"/>
      <c r="D1212" s="9"/>
      <c r="E1212" s="9"/>
    </row>
    <row r="1213" spans="1:5" x14ac:dyDescent="0.25">
      <c r="A1213" s="10"/>
      <c r="B1213" s="10"/>
      <c r="D1213" s="9"/>
      <c r="E1213" s="9"/>
    </row>
    <row r="1214" spans="1:5" x14ac:dyDescent="0.25">
      <c r="A1214" s="10"/>
      <c r="B1214" s="10"/>
      <c r="D1214" s="9"/>
      <c r="E1214" s="9"/>
    </row>
    <row r="1215" spans="1:5" x14ac:dyDescent="0.25">
      <c r="A1215" s="10"/>
      <c r="B1215" s="10"/>
      <c r="D1215" s="9"/>
      <c r="E1215" s="9"/>
    </row>
    <row r="1216" spans="1:5" x14ac:dyDescent="0.25">
      <c r="A1216" s="10"/>
      <c r="B1216" s="10"/>
      <c r="D1216" s="9"/>
      <c r="E1216" s="9"/>
    </row>
    <row r="1217" spans="1:5" x14ac:dyDescent="0.25">
      <c r="A1217" s="10"/>
      <c r="B1217" s="10"/>
      <c r="D1217" s="9"/>
      <c r="E1217" s="9"/>
    </row>
    <row r="1218" spans="1:5" x14ac:dyDescent="0.25">
      <c r="A1218" s="10"/>
      <c r="B1218" s="10"/>
      <c r="D1218" s="9"/>
      <c r="E1218" s="9"/>
    </row>
    <row r="1219" spans="1:5" x14ac:dyDescent="0.25">
      <c r="A1219" s="10"/>
      <c r="B1219" s="10"/>
      <c r="D1219" s="9"/>
      <c r="E1219" s="9"/>
    </row>
    <row r="1220" spans="1:5" x14ac:dyDescent="0.25">
      <c r="A1220" s="10"/>
      <c r="B1220" s="10"/>
      <c r="D1220" s="9"/>
      <c r="E1220" s="9"/>
    </row>
    <row r="1221" spans="1:5" x14ac:dyDescent="0.25">
      <c r="A1221" s="10"/>
      <c r="B1221" s="10"/>
      <c r="D1221" s="9"/>
      <c r="E1221" s="9"/>
    </row>
    <row r="1222" spans="1:5" x14ac:dyDescent="0.25">
      <c r="A1222" s="10"/>
      <c r="B1222" s="10"/>
      <c r="D1222" s="9"/>
      <c r="E1222" s="9"/>
    </row>
    <row r="1223" spans="1:5" x14ac:dyDescent="0.25">
      <c r="A1223" s="10"/>
      <c r="B1223" s="10"/>
      <c r="D1223" s="9"/>
      <c r="E1223" s="9"/>
    </row>
    <row r="1224" spans="1:5" x14ac:dyDescent="0.25">
      <c r="A1224" s="10"/>
      <c r="B1224" s="10"/>
      <c r="D1224" s="9"/>
      <c r="E1224" s="9"/>
    </row>
    <row r="1225" spans="1:5" x14ac:dyDescent="0.25">
      <c r="A1225" s="10"/>
      <c r="B1225" s="10"/>
      <c r="D1225" s="9"/>
      <c r="E1225" s="9"/>
    </row>
    <row r="1226" spans="1:5" x14ac:dyDescent="0.25">
      <c r="A1226" s="10"/>
      <c r="B1226" s="10"/>
      <c r="D1226" s="9"/>
      <c r="E1226" s="9"/>
    </row>
    <row r="1227" spans="1:5" x14ac:dyDescent="0.25">
      <c r="A1227" s="10"/>
      <c r="B1227" s="10"/>
      <c r="D1227" s="9"/>
      <c r="E1227" s="9"/>
    </row>
    <row r="1228" spans="1:5" x14ac:dyDescent="0.25">
      <c r="A1228" s="10"/>
      <c r="B1228" s="10"/>
      <c r="D1228" s="9"/>
      <c r="E1228" s="9"/>
    </row>
    <row r="1229" spans="1:5" x14ac:dyDescent="0.25">
      <c r="A1229" s="10"/>
      <c r="B1229" s="10"/>
      <c r="D1229" s="9"/>
      <c r="E1229" s="9"/>
    </row>
    <row r="1230" spans="1:5" x14ac:dyDescent="0.25">
      <c r="A1230" s="10"/>
      <c r="B1230" s="10"/>
      <c r="D1230" s="9"/>
      <c r="E1230" s="9"/>
    </row>
    <row r="1231" spans="1:5" x14ac:dyDescent="0.25">
      <c r="A1231" s="10"/>
      <c r="B1231" s="10"/>
      <c r="D1231" s="9"/>
      <c r="E1231" s="9"/>
    </row>
    <row r="1232" spans="1:5" x14ac:dyDescent="0.25">
      <c r="A1232" s="10"/>
      <c r="B1232" s="10"/>
      <c r="D1232" s="9"/>
      <c r="E1232" s="9"/>
    </row>
    <row r="1233" spans="1:5" x14ac:dyDescent="0.25">
      <c r="A1233" s="10"/>
      <c r="B1233" s="10"/>
      <c r="D1233" s="9"/>
      <c r="E1233" s="9"/>
    </row>
    <row r="1234" spans="1:5" x14ac:dyDescent="0.25">
      <c r="A1234" s="10"/>
      <c r="B1234" s="10"/>
      <c r="D1234" s="9"/>
      <c r="E1234" s="9"/>
    </row>
    <row r="1235" spans="1:5" x14ac:dyDescent="0.25">
      <c r="A1235" s="10"/>
      <c r="B1235" s="10"/>
      <c r="D1235" s="9"/>
      <c r="E1235" s="9"/>
    </row>
    <row r="1236" spans="1:5" x14ac:dyDescent="0.25">
      <c r="A1236" s="10"/>
      <c r="B1236" s="10"/>
      <c r="D1236" s="9"/>
      <c r="E1236" s="9"/>
    </row>
    <row r="1237" spans="1:5" x14ac:dyDescent="0.25">
      <c r="A1237" s="10"/>
      <c r="B1237" s="10"/>
      <c r="D1237" s="9"/>
      <c r="E1237" s="9"/>
    </row>
    <row r="1238" spans="1:5" x14ac:dyDescent="0.25">
      <c r="A1238" s="10"/>
      <c r="B1238" s="10"/>
      <c r="D1238" s="9"/>
      <c r="E1238" s="9"/>
    </row>
    <row r="1239" spans="1:5" x14ac:dyDescent="0.25">
      <c r="A1239" s="10"/>
      <c r="B1239" s="10"/>
      <c r="D1239" s="9"/>
      <c r="E1239" s="9"/>
    </row>
    <row r="1240" spans="1:5" x14ac:dyDescent="0.25">
      <c r="A1240" s="10"/>
      <c r="B1240" s="10"/>
      <c r="D1240" s="9"/>
      <c r="E1240" s="9"/>
    </row>
    <row r="1241" spans="1:5" x14ac:dyDescent="0.25">
      <c r="A1241" s="10"/>
      <c r="B1241" s="10"/>
      <c r="D1241" s="9"/>
      <c r="E1241" s="9"/>
    </row>
    <row r="1242" spans="1:5" x14ac:dyDescent="0.25">
      <c r="A1242" s="10"/>
      <c r="B1242" s="10"/>
      <c r="D1242" s="9"/>
      <c r="E1242" s="9"/>
    </row>
    <row r="1243" spans="1:5" x14ac:dyDescent="0.25">
      <c r="A1243" s="10"/>
      <c r="B1243" s="10"/>
      <c r="D1243" s="9"/>
      <c r="E1243" s="9"/>
    </row>
    <row r="1244" spans="1:5" x14ac:dyDescent="0.25">
      <c r="A1244" s="10"/>
      <c r="B1244" s="10"/>
      <c r="D1244" s="9"/>
      <c r="E1244" s="9"/>
    </row>
    <row r="1245" spans="1:5" x14ac:dyDescent="0.25">
      <c r="A1245" s="10"/>
      <c r="B1245" s="10"/>
      <c r="D1245" s="9"/>
      <c r="E1245" s="9"/>
    </row>
    <row r="1246" spans="1:5" x14ac:dyDescent="0.25">
      <c r="A1246" s="10"/>
      <c r="B1246" s="10"/>
      <c r="D1246" s="9"/>
      <c r="E1246" s="9"/>
    </row>
    <row r="1247" spans="1:5" x14ac:dyDescent="0.25">
      <c r="A1247" s="10"/>
      <c r="B1247" s="10"/>
      <c r="D1247" s="9"/>
      <c r="E1247" s="9"/>
    </row>
    <row r="1248" spans="1:5" x14ac:dyDescent="0.25">
      <c r="A1248" s="10"/>
      <c r="B1248" s="10"/>
      <c r="D1248" s="9"/>
      <c r="E1248" s="9"/>
    </row>
    <row r="1249" spans="1:5" x14ac:dyDescent="0.25">
      <c r="A1249" s="10"/>
      <c r="B1249" s="10"/>
      <c r="D1249" s="9"/>
      <c r="E1249" s="9"/>
    </row>
    <row r="1250" spans="1:5" x14ac:dyDescent="0.25">
      <c r="A1250" s="10"/>
      <c r="B1250" s="10"/>
      <c r="D1250" s="9"/>
      <c r="E1250" s="9"/>
    </row>
    <row r="1251" spans="1:5" x14ac:dyDescent="0.25">
      <c r="A1251" s="10"/>
      <c r="B1251" s="10"/>
      <c r="D1251" s="9"/>
      <c r="E1251" s="9"/>
    </row>
    <row r="1252" spans="1:5" x14ac:dyDescent="0.25">
      <c r="A1252" s="10"/>
      <c r="B1252" s="10"/>
      <c r="D1252" s="9"/>
      <c r="E1252" s="9"/>
    </row>
    <row r="1253" spans="1:5" x14ac:dyDescent="0.25">
      <c r="A1253" s="10"/>
      <c r="B1253" s="10"/>
      <c r="D1253" s="9"/>
      <c r="E1253" s="9"/>
    </row>
    <row r="1254" spans="1:5" x14ac:dyDescent="0.25">
      <c r="A1254" s="10"/>
      <c r="B1254" s="10"/>
      <c r="D1254" s="9"/>
      <c r="E1254" s="9"/>
    </row>
    <row r="1255" spans="1:5" x14ac:dyDescent="0.25">
      <c r="A1255" s="10"/>
      <c r="B1255" s="10"/>
      <c r="D1255" s="9"/>
      <c r="E1255" s="9"/>
    </row>
    <row r="1256" spans="1:5" x14ac:dyDescent="0.25">
      <c r="A1256" s="10"/>
      <c r="B1256" s="10"/>
      <c r="D1256" s="9"/>
      <c r="E1256" s="9"/>
    </row>
    <row r="1257" spans="1:5" x14ac:dyDescent="0.25">
      <c r="A1257" s="10"/>
      <c r="B1257" s="10"/>
      <c r="D1257" s="9"/>
      <c r="E1257" s="9"/>
    </row>
    <row r="1258" spans="1:5" x14ac:dyDescent="0.25">
      <c r="A1258" s="10"/>
      <c r="B1258" s="10"/>
      <c r="D1258" s="9"/>
      <c r="E1258" s="9"/>
    </row>
    <row r="1259" spans="1:5" x14ac:dyDescent="0.25">
      <c r="A1259" s="10"/>
      <c r="B1259" s="10"/>
      <c r="D1259" s="9"/>
      <c r="E1259" s="9"/>
    </row>
    <row r="1260" spans="1:5" x14ac:dyDescent="0.25">
      <c r="A1260" s="10"/>
      <c r="B1260" s="10"/>
      <c r="D1260" s="9"/>
      <c r="E1260" s="9"/>
    </row>
    <row r="1261" spans="1:5" x14ac:dyDescent="0.25">
      <c r="A1261" s="10"/>
      <c r="B1261" s="10"/>
      <c r="D1261" s="9"/>
      <c r="E1261" s="9"/>
    </row>
    <row r="1262" spans="1:5" x14ac:dyDescent="0.25">
      <c r="A1262" s="10"/>
      <c r="B1262" s="10"/>
      <c r="D1262" s="9"/>
      <c r="E1262" s="9"/>
    </row>
    <row r="1263" spans="1:5" x14ac:dyDescent="0.25">
      <c r="A1263" s="10"/>
      <c r="B1263" s="10"/>
      <c r="D1263" s="9"/>
      <c r="E1263" s="9"/>
    </row>
    <row r="1264" spans="1:5" x14ac:dyDescent="0.25">
      <c r="A1264" s="10"/>
      <c r="B1264" s="10"/>
      <c r="D1264" s="9"/>
      <c r="E1264" s="9"/>
    </row>
    <row r="1265" spans="1:5" x14ac:dyDescent="0.25">
      <c r="A1265" s="10"/>
      <c r="B1265" s="10"/>
      <c r="D1265" s="9"/>
      <c r="E1265" s="9"/>
    </row>
    <row r="1266" spans="1:5" x14ac:dyDescent="0.25">
      <c r="A1266" s="10"/>
      <c r="B1266" s="10"/>
      <c r="D1266" s="9"/>
      <c r="E1266" s="9"/>
    </row>
    <row r="1267" spans="1:5" x14ac:dyDescent="0.25">
      <c r="A1267" s="10"/>
      <c r="B1267" s="10"/>
      <c r="D1267" s="9"/>
      <c r="E1267" s="9"/>
    </row>
    <row r="1268" spans="1:5" x14ac:dyDescent="0.25">
      <c r="A1268" s="10"/>
      <c r="B1268" s="10"/>
      <c r="D1268" s="9"/>
      <c r="E1268" s="9"/>
    </row>
    <row r="1269" spans="1:5" x14ac:dyDescent="0.25">
      <c r="A1269" s="10"/>
      <c r="B1269" s="10"/>
      <c r="D1269" s="9"/>
      <c r="E1269" s="9"/>
    </row>
    <row r="1270" spans="1:5" x14ac:dyDescent="0.25">
      <c r="A1270" s="10"/>
      <c r="B1270" s="10"/>
      <c r="D1270" s="9"/>
      <c r="E1270" s="9"/>
    </row>
    <row r="1271" spans="1:5" x14ac:dyDescent="0.25">
      <c r="A1271" s="10"/>
      <c r="B1271" s="10"/>
      <c r="D1271" s="9"/>
      <c r="E1271" s="9"/>
    </row>
    <row r="1272" spans="1:5" x14ac:dyDescent="0.25">
      <c r="A1272" s="10"/>
      <c r="B1272" s="10"/>
      <c r="D1272" s="9"/>
      <c r="E1272" s="9"/>
    </row>
    <row r="1273" spans="1:5" x14ac:dyDescent="0.25">
      <c r="A1273" s="10"/>
      <c r="B1273" s="10"/>
      <c r="D1273" s="9"/>
      <c r="E1273" s="9"/>
    </row>
    <row r="1274" spans="1:5" x14ac:dyDescent="0.25">
      <c r="A1274" s="10"/>
      <c r="B1274" s="10"/>
      <c r="D1274" s="9"/>
      <c r="E1274" s="9"/>
    </row>
    <row r="1275" spans="1:5" x14ac:dyDescent="0.25">
      <c r="A1275" s="10"/>
      <c r="B1275" s="10"/>
      <c r="D1275" s="9"/>
      <c r="E1275" s="9"/>
    </row>
    <row r="1276" spans="1:5" x14ac:dyDescent="0.25">
      <c r="A1276" s="10"/>
      <c r="B1276" s="10"/>
      <c r="D1276" s="9"/>
      <c r="E1276" s="9"/>
    </row>
    <row r="1277" spans="1:5" x14ac:dyDescent="0.25">
      <c r="A1277" s="10"/>
      <c r="B1277" s="10"/>
      <c r="D1277" s="9"/>
      <c r="E1277" s="9"/>
    </row>
    <row r="1278" spans="1:5" x14ac:dyDescent="0.25">
      <c r="A1278" s="10"/>
      <c r="B1278" s="10"/>
      <c r="D1278" s="9"/>
      <c r="E1278" s="9"/>
    </row>
    <row r="1279" spans="1:5" x14ac:dyDescent="0.25">
      <c r="A1279" s="10"/>
      <c r="B1279" s="10"/>
      <c r="D1279" s="9"/>
      <c r="E1279" s="9"/>
    </row>
    <row r="1280" spans="1:5" x14ac:dyDescent="0.25">
      <c r="A1280" s="10"/>
      <c r="B1280" s="10"/>
      <c r="D1280" s="9"/>
      <c r="E1280" s="9"/>
    </row>
    <row r="1281" spans="1:5" x14ac:dyDescent="0.25">
      <c r="A1281" s="10"/>
      <c r="B1281" s="10"/>
      <c r="D1281" s="9"/>
      <c r="E1281" s="9"/>
    </row>
    <row r="1282" spans="1:5" x14ac:dyDescent="0.25">
      <c r="A1282" s="10"/>
      <c r="B1282" s="10"/>
      <c r="D1282" s="9"/>
      <c r="E1282" s="9"/>
    </row>
    <row r="1283" spans="1:5" x14ac:dyDescent="0.25">
      <c r="A1283" s="10"/>
      <c r="B1283" s="10"/>
      <c r="D1283" s="9"/>
      <c r="E1283" s="9"/>
    </row>
    <row r="1284" spans="1:5" x14ac:dyDescent="0.25">
      <c r="A1284" s="10"/>
      <c r="B1284" s="10"/>
      <c r="D1284" s="9"/>
      <c r="E1284" s="9"/>
    </row>
    <row r="1285" spans="1:5" x14ac:dyDescent="0.25">
      <c r="A1285" s="10"/>
      <c r="B1285" s="10"/>
      <c r="D1285" s="9"/>
      <c r="E1285" s="9"/>
    </row>
    <row r="1286" spans="1:5" x14ac:dyDescent="0.25">
      <c r="A1286" s="10"/>
      <c r="B1286" s="10"/>
      <c r="D1286" s="9"/>
      <c r="E1286" s="9"/>
    </row>
    <row r="1287" spans="1:5" x14ac:dyDescent="0.25">
      <c r="A1287" s="10"/>
      <c r="B1287" s="10"/>
      <c r="D1287" s="9"/>
      <c r="E1287" s="9"/>
    </row>
    <row r="1288" spans="1:5" x14ac:dyDescent="0.25">
      <c r="A1288" s="10"/>
      <c r="B1288" s="10"/>
      <c r="D1288" s="9"/>
      <c r="E1288" s="9"/>
    </row>
    <row r="1289" spans="1:5" x14ac:dyDescent="0.25">
      <c r="A1289" s="10"/>
      <c r="B1289" s="10"/>
      <c r="D1289" s="9"/>
      <c r="E1289" s="9"/>
    </row>
    <row r="1290" spans="1:5" x14ac:dyDescent="0.25">
      <c r="A1290" s="10"/>
      <c r="B1290" s="10"/>
      <c r="D1290" s="9"/>
      <c r="E1290" s="9"/>
    </row>
    <row r="1291" spans="1:5" x14ac:dyDescent="0.25">
      <c r="A1291" s="10"/>
      <c r="B1291" s="10"/>
      <c r="D1291" s="9"/>
      <c r="E1291" s="9"/>
    </row>
    <row r="1292" spans="1:5" x14ac:dyDescent="0.25">
      <c r="A1292" s="10"/>
      <c r="B1292" s="10"/>
      <c r="D1292" s="9"/>
      <c r="E1292" s="9"/>
    </row>
    <row r="1293" spans="1:5" x14ac:dyDescent="0.25">
      <c r="A1293" s="10"/>
      <c r="B1293" s="10"/>
      <c r="D1293" s="9"/>
      <c r="E1293" s="9"/>
    </row>
    <row r="1294" spans="1:5" x14ac:dyDescent="0.25">
      <c r="A1294" s="10"/>
      <c r="B1294" s="10"/>
      <c r="D1294" s="9"/>
      <c r="E1294" s="9"/>
    </row>
    <row r="1295" spans="1:5" x14ac:dyDescent="0.25">
      <c r="A1295" s="10"/>
      <c r="B1295" s="10"/>
      <c r="D1295" s="9"/>
      <c r="E1295" s="9"/>
    </row>
    <row r="1296" spans="1:5" x14ac:dyDescent="0.25">
      <c r="A1296" s="10"/>
      <c r="B1296" s="10"/>
      <c r="D1296" s="9"/>
      <c r="E1296" s="9"/>
    </row>
    <row r="1297" spans="1:5" x14ac:dyDescent="0.25">
      <c r="A1297" s="10"/>
      <c r="B1297" s="10"/>
      <c r="D1297" s="9"/>
      <c r="E1297" s="9"/>
    </row>
    <row r="1298" spans="1:5" x14ac:dyDescent="0.25">
      <c r="A1298" s="10"/>
      <c r="B1298" s="10"/>
      <c r="D1298" s="9"/>
      <c r="E1298" s="9"/>
    </row>
    <row r="1299" spans="1:5" x14ac:dyDescent="0.25">
      <c r="A1299" s="10"/>
      <c r="B1299" s="10"/>
      <c r="D1299" s="9"/>
      <c r="E1299" s="9"/>
    </row>
    <row r="1300" spans="1:5" x14ac:dyDescent="0.25">
      <c r="A1300" s="10"/>
      <c r="B1300" s="10"/>
      <c r="D1300" s="9"/>
      <c r="E1300" s="9"/>
    </row>
    <row r="1301" spans="1:5" x14ac:dyDescent="0.25">
      <c r="A1301" s="10"/>
      <c r="B1301" s="10"/>
      <c r="D1301" s="9"/>
      <c r="E1301" s="9"/>
    </row>
    <row r="1302" spans="1:5" x14ac:dyDescent="0.25">
      <c r="A1302" s="10"/>
      <c r="B1302" s="10"/>
      <c r="D1302" s="9"/>
      <c r="E1302" s="9"/>
    </row>
    <row r="1303" spans="1:5" x14ac:dyDescent="0.25">
      <c r="A1303" s="10"/>
      <c r="B1303" s="10"/>
      <c r="D1303" s="9"/>
      <c r="E1303" s="9"/>
    </row>
    <row r="1304" spans="1:5" x14ac:dyDescent="0.25">
      <c r="A1304" s="10"/>
      <c r="B1304" s="10"/>
      <c r="D1304" s="9"/>
      <c r="E1304" s="9"/>
    </row>
    <row r="1305" spans="1:5" x14ac:dyDescent="0.25">
      <c r="A1305" s="10"/>
      <c r="B1305" s="10"/>
      <c r="D1305" s="9"/>
      <c r="E1305" s="9"/>
    </row>
    <row r="1306" spans="1:5" x14ac:dyDescent="0.25">
      <c r="A1306" s="10"/>
      <c r="B1306" s="10"/>
      <c r="D1306" s="9"/>
      <c r="E1306" s="9"/>
    </row>
    <row r="1307" spans="1:5" x14ac:dyDescent="0.25">
      <c r="A1307" s="10"/>
      <c r="B1307" s="10"/>
      <c r="D1307" s="9"/>
      <c r="E1307" s="9"/>
    </row>
    <row r="1308" spans="1:5" x14ac:dyDescent="0.25">
      <c r="A1308" s="10"/>
      <c r="B1308" s="10"/>
      <c r="D1308" s="9"/>
      <c r="E1308" s="9"/>
    </row>
    <row r="1309" spans="1:5" x14ac:dyDescent="0.25">
      <c r="A1309" s="10"/>
      <c r="B1309" s="10"/>
      <c r="D1309" s="9"/>
      <c r="E1309" s="9"/>
    </row>
    <row r="1310" spans="1:5" x14ac:dyDescent="0.25">
      <c r="A1310" s="10"/>
      <c r="B1310" s="10"/>
      <c r="D1310" s="9"/>
      <c r="E1310" s="9"/>
    </row>
    <row r="1311" spans="1:5" x14ac:dyDescent="0.25">
      <c r="A1311" s="10"/>
      <c r="B1311" s="10"/>
      <c r="D1311" s="9"/>
      <c r="E1311" s="9"/>
    </row>
    <row r="1312" spans="1:5" x14ac:dyDescent="0.25">
      <c r="A1312" s="10"/>
      <c r="B1312" s="10"/>
      <c r="D1312" s="9"/>
      <c r="E1312" s="9"/>
    </row>
    <row r="1313" spans="1:5" x14ac:dyDescent="0.25">
      <c r="A1313" s="10"/>
      <c r="B1313" s="10"/>
      <c r="D1313" s="9"/>
      <c r="E1313" s="9"/>
    </row>
    <row r="1314" spans="1:5" x14ac:dyDescent="0.25">
      <c r="A1314" s="10"/>
      <c r="B1314" s="10"/>
      <c r="D1314" s="9"/>
      <c r="E1314" s="9"/>
    </row>
    <row r="1315" spans="1:5" x14ac:dyDescent="0.25">
      <c r="A1315" s="10"/>
      <c r="B1315" s="10"/>
      <c r="D1315" s="9"/>
      <c r="E1315" s="9"/>
    </row>
    <row r="1316" spans="1:5" x14ac:dyDescent="0.25">
      <c r="A1316" s="10"/>
      <c r="B1316" s="10"/>
      <c r="D1316" s="9"/>
      <c r="E1316" s="9"/>
    </row>
    <row r="1317" spans="1:5" x14ac:dyDescent="0.25">
      <c r="A1317" s="10"/>
      <c r="B1317" s="10"/>
      <c r="D1317" s="9"/>
      <c r="E1317" s="9"/>
    </row>
    <row r="1318" spans="1:5" x14ac:dyDescent="0.25">
      <c r="A1318" s="10"/>
      <c r="B1318" s="10"/>
      <c r="D1318" s="9"/>
      <c r="E1318" s="9"/>
    </row>
    <row r="1319" spans="1:5" x14ac:dyDescent="0.25">
      <c r="A1319" s="10"/>
      <c r="B1319" s="10"/>
      <c r="D1319" s="9"/>
      <c r="E1319" s="9"/>
    </row>
    <row r="1320" spans="1:5" x14ac:dyDescent="0.25">
      <c r="A1320" s="10"/>
      <c r="B1320" s="10"/>
      <c r="D1320" s="9"/>
      <c r="E1320" s="9"/>
    </row>
    <row r="1321" spans="1:5" x14ac:dyDescent="0.25">
      <c r="A1321" s="10"/>
      <c r="B1321" s="10"/>
      <c r="D1321" s="9"/>
      <c r="E1321" s="9"/>
    </row>
    <row r="1322" spans="1:5" x14ac:dyDescent="0.25">
      <c r="A1322" s="10"/>
      <c r="B1322" s="10"/>
      <c r="D1322" s="9"/>
      <c r="E1322" s="9"/>
    </row>
    <row r="1323" spans="1:5" x14ac:dyDescent="0.25">
      <c r="A1323" s="10"/>
      <c r="B1323" s="10"/>
      <c r="D1323" s="9"/>
      <c r="E1323" s="9"/>
    </row>
    <row r="1324" spans="1:5" x14ac:dyDescent="0.25">
      <c r="A1324" s="10"/>
      <c r="B1324" s="10"/>
      <c r="D1324" s="9"/>
      <c r="E1324" s="9"/>
    </row>
    <row r="1325" spans="1:5" x14ac:dyDescent="0.25">
      <c r="A1325" s="10"/>
      <c r="B1325" s="10"/>
      <c r="D1325" s="9"/>
      <c r="E1325" s="9"/>
    </row>
    <row r="1326" spans="1:5" x14ac:dyDescent="0.25">
      <c r="A1326" s="10"/>
      <c r="B1326" s="10"/>
      <c r="D1326" s="9"/>
      <c r="E1326" s="9"/>
    </row>
    <row r="1327" spans="1:5" x14ac:dyDescent="0.25">
      <c r="A1327" s="10"/>
      <c r="B1327" s="10"/>
      <c r="D1327" s="9"/>
      <c r="E1327" s="9"/>
    </row>
    <row r="1328" spans="1:5" x14ac:dyDescent="0.25">
      <c r="A1328" s="10"/>
      <c r="B1328" s="10"/>
      <c r="D1328" s="9"/>
      <c r="E1328" s="9"/>
    </row>
    <row r="1329" spans="1:5" x14ac:dyDescent="0.25">
      <c r="A1329" s="10"/>
      <c r="B1329" s="10"/>
      <c r="D1329" s="9"/>
      <c r="E1329" s="9"/>
    </row>
    <row r="1330" spans="1:5" x14ac:dyDescent="0.25">
      <c r="A1330" s="10"/>
      <c r="B1330" s="10"/>
      <c r="D1330" s="9"/>
      <c r="E1330" s="9"/>
    </row>
    <row r="1331" spans="1:5" x14ac:dyDescent="0.25">
      <c r="A1331" s="10"/>
      <c r="B1331" s="10"/>
      <c r="D1331" s="9"/>
      <c r="E1331" s="9"/>
    </row>
    <row r="1332" spans="1:5" x14ac:dyDescent="0.25">
      <c r="A1332" s="10"/>
      <c r="B1332" s="10"/>
      <c r="D1332" s="9"/>
      <c r="E1332" s="9"/>
    </row>
    <row r="1333" spans="1:5" x14ac:dyDescent="0.25">
      <c r="A1333" s="10"/>
      <c r="B1333" s="10"/>
      <c r="D1333" s="9"/>
      <c r="E1333" s="9"/>
    </row>
    <row r="1334" spans="1:5" x14ac:dyDescent="0.25">
      <c r="A1334" s="10"/>
      <c r="B1334" s="10"/>
      <c r="D1334" s="9"/>
      <c r="E1334" s="9"/>
    </row>
    <row r="1335" spans="1:5" x14ac:dyDescent="0.25">
      <c r="A1335" s="10"/>
      <c r="B1335" s="10"/>
      <c r="D1335" s="9"/>
      <c r="E1335" s="9"/>
    </row>
    <row r="1336" spans="1:5" x14ac:dyDescent="0.25">
      <c r="A1336" s="10"/>
      <c r="B1336" s="10"/>
      <c r="D1336" s="9"/>
      <c r="E1336" s="9"/>
    </row>
    <row r="1337" spans="1:5" x14ac:dyDescent="0.25">
      <c r="A1337" s="10"/>
      <c r="B1337" s="10"/>
      <c r="D1337" s="9"/>
      <c r="E1337" s="9"/>
    </row>
    <row r="1338" spans="1:5" x14ac:dyDescent="0.25">
      <c r="A1338" s="10"/>
      <c r="B1338" s="10"/>
      <c r="D1338" s="9"/>
      <c r="E1338" s="9"/>
    </row>
    <row r="1339" spans="1:5" x14ac:dyDescent="0.25">
      <c r="A1339" s="10"/>
      <c r="B1339" s="10"/>
      <c r="D1339" s="9"/>
      <c r="E1339" s="9"/>
    </row>
    <row r="1340" spans="1:5" x14ac:dyDescent="0.25">
      <c r="A1340" s="10"/>
      <c r="B1340" s="10"/>
      <c r="D1340" s="9"/>
      <c r="E1340" s="9"/>
    </row>
    <row r="1341" spans="1:5" x14ac:dyDescent="0.25">
      <c r="A1341" s="10"/>
      <c r="B1341" s="10"/>
      <c r="D1341" s="9"/>
      <c r="E1341" s="9"/>
    </row>
    <row r="1342" spans="1:5" x14ac:dyDescent="0.25">
      <c r="A1342" s="10"/>
      <c r="B1342" s="10"/>
      <c r="D1342" s="9"/>
      <c r="E1342" s="9"/>
    </row>
    <row r="1343" spans="1:5" x14ac:dyDescent="0.25">
      <c r="A1343" s="10"/>
      <c r="B1343" s="10"/>
      <c r="D1343" s="9"/>
      <c r="E1343" s="9"/>
    </row>
    <row r="1344" spans="1:5" x14ac:dyDescent="0.25">
      <c r="A1344" s="10"/>
      <c r="B1344" s="10"/>
      <c r="D1344" s="9"/>
      <c r="E1344" s="9"/>
    </row>
    <row r="1345" spans="1:5" x14ac:dyDescent="0.25">
      <c r="A1345" s="10"/>
      <c r="B1345" s="10"/>
      <c r="D1345" s="9"/>
      <c r="E1345" s="9"/>
    </row>
    <row r="1346" spans="1:5" x14ac:dyDescent="0.25">
      <c r="A1346" s="10"/>
      <c r="B1346" s="10"/>
      <c r="D1346" s="9"/>
      <c r="E1346" s="9"/>
    </row>
    <row r="1347" spans="1:5" x14ac:dyDescent="0.25">
      <c r="A1347" s="10"/>
      <c r="B1347" s="10"/>
      <c r="D1347" s="9"/>
      <c r="E1347" s="9"/>
    </row>
    <row r="1348" spans="1:5" x14ac:dyDescent="0.25">
      <c r="A1348" s="10"/>
      <c r="B1348" s="10"/>
      <c r="D1348" s="9"/>
      <c r="E1348" s="9"/>
    </row>
    <row r="1349" spans="1:5" x14ac:dyDescent="0.25">
      <c r="A1349" s="10"/>
      <c r="B1349" s="10"/>
      <c r="D1349" s="9"/>
      <c r="E1349" s="9"/>
    </row>
    <row r="1350" spans="1:5" x14ac:dyDescent="0.25">
      <c r="A1350" s="10"/>
      <c r="B1350" s="10"/>
      <c r="D1350" s="9"/>
      <c r="E1350" s="9"/>
    </row>
    <row r="1351" spans="1:5" x14ac:dyDescent="0.25">
      <c r="A1351" s="10"/>
      <c r="B1351" s="10"/>
      <c r="D1351" s="9"/>
      <c r="E1351" s="9"/>
    </row>
    <row r="1352" spans="1:5" x14ac:dyDescent="0.25">
      <c r="A1352" s="10"/>
      <c r="B1352" s="10"/>
      <c r="D1352" s="9"/>
      <c r="E1352" s="9"/>
    </row>
    <row r="1353" spans="1:5" x14ac:dyDescent="0.25">
      <c r="A1353" s="10"/>
      <c r="B1353" s="10"/>
      <c r="D1353" s="9"/>
      <c r="E1353" s="9"/>
    </row>
    <row r="1354" spans="1:5" x14ac:dyDescent="0.25">
      <c r="A1354" s="10"/>
      <c r="B1354" s="10"/>
      <c r="D1354" s="9"/>
      <c r="E1354" s="9"/>
    </row>
    <row r="1355" spans="1:5" x14ac:dyDescent="0.25">
      <c r="A1355" s="10"/>
      <c r="B1355" s="10"/>
      <c r="D1355" s="9"/>
      <c r="E1355" s="9"/>
    </row>
    <row r="1356" spans="1:5" x14ac:dyDescent="0.25">
      <c r="A1356" s="10"/>
      <c r="B1356" s="10"/>
      <c r="D1356" s="9"/>
      <c r="E1356" s="9"/>
    </row>
    <row r="1357" spans="1:5" x14ac:dyDescent="0.25">
      <c r="A1357" s="10"/>
      <c r="B1357" s="10"/>
      <c r="D1357" s="9"/>
      <c r="E1357" s="9"/>
    </row>
    <row r="1358" spans="1:5" x14ac:dyDescent="0.25">
      <c r="A1358" s="10"/>
      <c r="B1358" s="10"/>
      <c r="D1358" s="9"/>
      <c r="E1358" s="9"/>
    </row>
    <row r="1359" spans="1:5" x14ac:dyDescent="0.25">
      <c r="A1359" s="10"/>
      <c r="B1359" s="10"/>
      <c r="D1359" s="9"/>
      <c r="E1359" s="9"/>
    </row>
    <row r="1360" spans="1:5" x14ac:dyDescent="0.25">
      <c r="A1360" s="10"/>
      <c r="B1360" s="10"/>
      <c r="D1360" s="9"/>
      <c r="E1360" s="9"/>
    </row>
    <row r="1361" spans="1:5" x14ac:dyDescent="0.25">
      <c r="A1361" s="10"/>
      <c r="B1361" s="10"/>
      <c r="D1361" s="9"/>
      <c r="E1361" s="9"/>
    </row>
    <row r="1362" spans="1:5" x14ac:dyDescent="0.25">
      <c r="A1362" s="10"/>
      <c r="B1362" s="10"/>
      <c r="D1362" s="9"/>
      <c r="E1362" s="9"/>
    </row>
    <row r="1363" spans="1:5" x14ac:dyDescent="0.25">
      <c r="A1363" s="10"/>
      <c r="B1363" s="10"/>
      <c r="D1363" s="9"/>
      <c r="E1363" s="9"/>
    </row>
    <row r="1364" spans="1:5" x14ac:dyDescent="0.25">
      <c r="A1364" s="10"/>
      <c r="B1364" s="10"/>
      <c r="D1364" s="9"/>
      <c r="E1364" s="9"/>
    </row>
    <row r="1365" spans="1:5" x14ac:dyDescent="0.25">
      <c r="A1365" s="10"/>
      <c r="B1365" s="10"/>
      <c r="D1365" s="9"/>
      <c r="E1365" s="9"/>
    </row>
    <row r="1366" spans="1:5" x14ac:dyDescent="0.25">
      <c r="A1366" s="10"/>
      <c r="B1366" s="10"/>
      <c r="D1366" s="9"/>
      <c r="E1366" s="9"/>
    </row>
    <row r="1367" spans="1:5" x14ac:dyDescent="0.25">
      <c r="A1367" s="10"/>
      <c r="B1367" s="10"/>
      <c r="D1367" s="9"/>
      <c r="E1367" s="9"/>
    </row>
    <row r="1368" spans="1:5" x14ac:dyDescent="0.25">
      <c r="A1368" s="10"/>
      <c r="B1368" s="10"/>
      <c r="D1368" s="9"/>
      <c r="E1368" s="9"/>
    </row>
    <row r="1369" spans="1:5" x14ac:dyDescent="0.25">
      <c r="A1369" s="10"/>
      <c r="B1369" s="10"/>
      <c r="D1369" s="9"/>
      <c r="E1369" s="9"/>
    </row>
    <row r="1370" spans="1:5" x14ac:dyDescent="0.25">
      <c r="A1370" s="10"/>
      <c r="B1370" s="10"/>
      <c r="D1370" s="9"/>
      <c r="E1370" s="9"/>
    </row>
    <row r="1371" spans="1:5" x14ac:dyDescent="0.25">
      <c r="A1371" s="10"/>
      <c r="B1371" s="10"/>
      <c r="D1371" s="9"/>
      <c r="E1371" s="9"/>
    </row>
    <row r="1372" spans="1:5" x14ac:dyDescent="0.25">
      <c r="A1372" s="10"/>
      <c r="B1372" s="10"/>
      <c r="D1372" s="9"/>
      <c r="E1372" s="9"/>
    </row>
    <row r="1373" spans="1:5" x14ac:dyDescent="0.25">
      <c r="A1373" s="10"/>
      <c r="B1373" s="10"/>
      <c r="D1373" s="9"/>
      <c r="E1373" s="9"/>
    </row>
    <row r="1374" spans="1:5" x14ac:dyDescent="0.25">
      <c r="A1374" s="10"/>
      <c r="B1374" s="10"/>
      <c r="D1374" s="9"/>
      <c r="E1374" s="9"/>
    </row>
    <row r="1375" spans="1:5" x14ac:dyDescent="0.25">
      <c r="A1375" s="10"/>
      <c r="B1375" s="10"/>
      <c r="D1375" s="9"/>
      <c r="E1375" s="9"/>
    </row>
    <row r="1376" spans="1:5" x14ac:dyDescent="0.25">
      <c r="A1376" s="10"/>
      <c r="B1376" s="10"/>
      <c r="D1376" s="9"/>
      <c r="E1376" s="9"/>
    </row>
    <row r="1377" spans="1:5" x14ac:dyDescent="0.25">
      <c r="A1377" s="10"/>
      <c r="B1377" s="10"/>
      <c r="D1377" s="9"/>
      <c r="E1377" s="9"/>
    </row>
    <row r="1378" spans="1:5" x14ac:dyDescent="0.25">
      <c r="A1378" s="10"/>
      <c r="B1378" s="10"/>
      <c r="D1378" s="9"/>
      <c r="E1378" s="9"/>
    </row>
    <row r="1379" spans="1:5" x14ac:dyDescent="0.25">
      <c r="A1379" s="10"/>
      <c r="B1379" s="10"/>
      <c r="D1379" s="9"/>
      <c r="E1379" s="9"/>
    </row>
    <row r="1380" spans="1:5" x14ac:dyDescent="0.25">
      <c r="A1380" s="10"/>
      <c r="B1380" s="10"/>
      <c r="D1380" s="9"/>
      <c r="E1380" s="9"/>
    </row>
    <row r="1381" spans="1:5" x14ac:dyDescent="0.25">
      <c r="A1381" s="10"/>
      <c r="B1381" s="10"/>
      <c r="D1381" s="9"/>
      <c r="E1381" s="9"/>
    </row>
    <row r="1382" spans="1:5" x14ac:dyDescent="0.25">
      <c r="A1382" s="10"/>
      <c r="B1382" s="10"/>
      <c r="D1382" s="9"/>
      <c r="E1382" s="9"/>
    </row>
    <row r="1383" spans="1:5" x14ac:dyDescent="0.25">
      <c r="A1383" s="10"/>
      <c r="B1383" s="10"/>
      <c r="D1383" s="9"/>
      <c r="E1383" s="9"/>
    </row>
    <row r="1384" spans="1:5" x14ac:dyDescent="0.25">
      <c r="A1384" s="10"/>
      <c r="B1384" s="10"/>
      <c r="D1384" s="9"/>
      <c r="E1384" s="9"/>
    </row>
    <row r="1385" spans="1:5" x14ac:dyDescent="0.25">
      <c r="A1385" s="10"/>
      <c r="B1385" s="10"/>
      <c r="D1385" s="9"/>
      <c r="E1385" s="9"/>
    </row>
    <row r="1386" spans="1:5" x14ac:dyDescent="0.25">
      <c r="A1386" s="10"/>
      <c r="B1386" s="10"/>
      <c r="D1386" s="9"/>
      <c r="E1386" s="9"/>
    </row>
    <row r="1387" spans="1:5" x14ac:dyDescent="0.25">
      <c r="A1387" s="10"/>
      <c r="B1387" s="10"/>
      <c r="D1387" s="9"/>
      <c r="E1387" s="9"/>
    </row>
    <row r="1388" spans="1:5" x14ac:dyDescent="0.25">
      <c r="A1388" s="10"/>
      <c r="B1388" s="10"/>
      <c r="D1388" s="9"/>
      <c r="E1388" s="9"/>
    </row>
    <row r="1389" spans="1:5" x14ac:dyDescent="0.25">
      <c r="A1389" s="10"/>
      <c r="B1389" s="10"/>
      <c r="D1389" s="9"/>
      <c r="E1389" s="9"/>
    </row>
    <row r="1390" spans="1:5" x14ac:dyDescent="0.25">
      <c r="A1390" s="10"/>
      <c r="B1390" s="10"/>
      <c r="D1390" s="9"/>
      <c r="E1390" s="9"/>
    </row>
    <row r="1391" spans="1:5" x14ac:dyDescent="0.25">
      <c r="A1391" s="10"/>
      <c r="B1391" s="10"/>
      <c r="D1391" s="9"/>
      <c r="E1391" s="9"/>
    </row>
    <row r="1392" spans="1:5" x14ac:dyDescent="0.25">
      <c r="A1392" s="10"/>
      <c r="B1392" s="10"/>
      <c r="D1392" s="9"/>
      <c r="E1392" s="9"/>
    </row>
    <row r="1393" spans="1:5" x14ac:dyDescent="0.25">
      <c r="A1393" s="10"/>
      <c r="B1393" s="10"/>
      <c r="D1393" s="9"/>
      <c r="E1393" s="9"/>
    </row>
    <row r="1394" spans="1:5" x14ac:dyDescent="0.25">
      <c r="A1394" s="10"/>
      <c r="B1394" s="10"/>
      <c r="D1394" s="9"/>
      <c r="E1394" s="9"/>
    </row>
    <row r="1395" spans="1:5" x14ac:dyDescent="0.25">
      <c r="A1395" s="10"/>
      <c r="B1395" s="10"/>
      <c r="D1395" s="9"/>
      <c r="E1395" s="9"/>
    </row>
    <row r="1396" spans="1:5" x14ac:dyDescent="0.25">
      <c r="A1396" s="10"/>
      <c r="B1396" s="10"/>
      <c r="D1396" s="9"/>
      <c r="E1396" s="9"/>
    </row>
    <row r="1397" spans="1:5" x14ac:dyDescent="0.25">
      <c r="A1397" s="10"/>
      <c r="B1397" s="10"/>
      <c r="D1397" s="9"/>
      <c r="E1397" s="9"/>
    </row>
    <row r="1398" spans="1:5" x14ac:dyDescent="0.25">
      <c r="A1398" s="10"/>
      <c r="B1398" s="10"/>
      <c r="D1398" s="9"/>
      <c r="E1398" s="9"/>
    </row>
    <row r="1399" spans="1:5" x14ac:dyDescent="0.25">
      <c r="A1399" s="10"/>
      <c r="B1399" s="10"/>
      <c r="D1399" s="9"/>
      <c r="E1399" s="9"/>
    </row>
    <row r="1400" spans="1:5" x14ac:dyDescent="0.25">
      <c r="A1400" s="10"/>
      <c r="B1400" s="10"/>
      <c r="D1400" s="9"/>
      <c r="E1400" s="9"/>
    </row>
    <row r="1401" spans="1:5" x14ac:dyDescent="0.25">
      <c r="A1401" s="10"/>
      <c r="B1401" s="10"/>
      <c r="D1401" s="9"/>
      <c r="E1401" s="9"/>
    </row>
    <row r="1402" spans="1:5" x14ac:dyDescent="0.25">
      <c r="A1402" s="10"/>
      <c r="B1402" s="10"/>
      <c r="D1402" s="9"/>
      <c r="E1402" s="9"/>
    </row>
    <row r="1403" spans="1:5" x14ac:dyDescent="0.25">
      <c r="A1403" s="10"/>
      <c r="B1403" s="10"/>
      <c r="D1403" s="9"/>
      <c r="E1403" s="9"/>
    </row>
    <row r="1404" spans="1:5" x14ac:dyDescent="0.25">
      <c r="A1404" s="10"/>
      <c r="B1404" s="10"/>
      <c r="D1404" s="9"/>
      <c r="E1404" s="9"/>
    </row>
    <row r="1405" spans="1:5" x14ac:dyDescent="0.25">
      <c r="A1405" s="10"/>
      <c r="B1405" s="10"/>
      <c r="D1405" s="9"/>
      <c r="E1405" s="9"/>
    </row>
    <row r="1406" spans="1:5" x14ac:dyDescent="0.25">
      <c r="A1406" s="10"/>
      <c r="B1406" s="10"/>
      <c r="D1406" s="9"/>
      <c r="E1406" s="9"/>
    </row>
    <row r="1407" spans="1:5" x14ac:dyDescent="0.25">
      <c r="A1407" s="10"/>
      <c r="B1407" s="10"/>
      <c r="D1407" s="9"/>
      <c r="E1407" s="9"/>
    </row>
    <row r="1408" spans="1:5" x14ac:dyDescent="0.25">
      <c r="A1408" s="10"/>
      <c r="B1408" s="10"/>
      <c r="D1408" s="9"/>
      <c r="E1408" s="9"/>
    </row>
    <row r="1409" spans="1:5" x14ac:dyDescent="0.25">
      <c r="A1409" s="10"/>
      <c r="B1409" s="10"/>
      <c r="D1409" s="9"/>
      <c r="E1409" s="9"/>
    </row>
    <row r="1410" spans="1:5" x14ac:dyDescent="0.25">
      <c r="A1410" s="10"/>
      <c r="B1410" s="10"/>
      <c r="D1410" s="9"/>
      <c r="E1410" s="9"/>
    </row>
    <row r="1411" spans="1:5" x14ac:dyDescent="0.25">
      <c r="A1411" s="10"/>
      <c r="B1411" s="10"/>
      <c r="D1411" s="9"/>
      <c r="E1411" s="9"/>
    </row>
    <row r="1412" spans="1:5" x14ac:dyDescent="0.25">
      <c r="A1412" s="10"/>
      <c r="B1412" s="10"/>
      <c r="D1412" s="9"/>
      <c r="E1412" s="9"/>
    </row>
    <row r="1413" spans="1:5" x14ac:dyDescent="0.25">
      <c r="A1413" s="10"/>
      <c r="B1413" s="10"/>
      <c r="D1413" s="9"/>
      <c r="E1413" s="9"/>
    </row>
    <row r="1414" spans="1:5" x14ac:dyDescent="0.25">
      <c r="A1414" s="10"/>
      <c r="B1414" s="10"/>
      <c r="D1414" s="9"/>
      <c r="E1414" s="9"/>
    </row>
    <row r="1415" spans="1:5" x14ac:dyDescent="0.25">
      <c r="A1415" s="10"/>
      <c r="B1415" s="10"/>
      <c r="D1415" s="9"/>
      <c r="E1415" s="9"/>
    </row>
    <row r="1416" spans="1:5" x14ac:dyDescent="0.25">
      <c r="A1416" s="10"/>
      <c r="B1416" s="10"/>
      <c r="D1416" s="9"/>
      <c r="E1416" s="9"/>
    </row>
    <row r="1417" spans="1:5" x14ac:dyDescent="0.25">
      <c r="A1417" s="10"/>
      <c r="B1417" s="10"/>
      <c r="D1417" s="9"/>
      <c r="E1417" s="9"/>
    </row>
    <row r="1418" spans="1:5" x14ac:dyDescent="0.25">
      <c r="A1418" s="10"/>
      <c r="B1418" s="10"/>
      <c r="D1418" s="9"/>
      <c r="E1418" s="9"/>
    </row>
    <row r="1419" spans="1:5" x14ac:dyDescent="0.25">
      <c r="A1419" s="10"/>
      <c r="B1419" s="10"/>
      <c r="D1419" s="9"/>
      <c r="E1419" s="9"/>
    </row>
    <row r="1420" spans="1:5" x14ac:dyDescent="0.25">
      <c r="A1420" s="10"/>
      <c r="B1420" s="10"/>
      <c r="D1420" s="9"/>
      <c r="E1420" s="9"/>
    </row>
    <row r="1421" spans="1:5" x14ac:dyDescent="0.25">
      <c r="A1421" s="10"/>
      <c r="B1421" s="10"/>
      <c r="D1421" s="9"/>
      <c r="E1421" s="9"/>
    </row>
    <row r="1422" spans="1:5" x14ac:dyDescent="0.25">
      <c r="A1422" s="10"/>
      <c r="B1422" s="10"/>
      <c r="D1422" s="9"/>
      <c r="E1422" s="9"/>
    </row>
    <row r="1423" spans="1:5" x14ac:dyDescent="0.25">
      <c r="A1423" s="10"/>
      <c r="B1423" s="10"/>
      <c r="D1423" s="9"/>
      <c r="E1423" s="9"/>
    </row>
    <row r="1424" spans="1:5" x14ac:dyDescent="0.25">
      <c r="A1424" s="10"/>
      <c r="B1424" s="10"/>
      <c r="D1424" s="9"/>
      <c r="E1424" s="9"/>
    </row>
    <row r="1425" spans="1:5" x14ac:dyDescent="0.25">
      <c r="A1425" s="10"/>
      <c r="B1425" s="10"/>
      <c r="D1425" s="9"/>
      <c r="E1425" s="9"/>
    </row>
    <row r="1426" spans="1:5" x14ac:dyDescent="0.25">
      <c r="A1426" s="10"/>
      <c r="B1426" s="10"/>
      <c r="D1426" s="9"/>
      <c r="E1426" s="9"/>
    </row>
    <row r="1427" spans="1:5" x14ac:dyDescent="0.25">
      <c r="A1427" s="10"/>
      <c r="B1427" s="10"/>
      <c r="D1427" s="9"/>
      <c r="E1427" s="9"/>
    </row>
    <row r="1428" spans="1:5" x14ac:dyDescent="0.25">
      <c r="A1428" s="10"/>
      <c r="B1428" s="10"/>
      <c r="D1428" s="9"/>
      <c r="E1428" s="9"/>
    </row>
    <row r="1429" spans="1:5" x14ac:dyDescent="0.25">
      <c r="A1429" s="10"/>
      <c r="B1429" s="10"/>
      <c r="D1429" s="9"/>
      <c r="E1429" s="9"/>
    </row>
    <row r="1430" spans="1:5" x14ac:dyDescent="0.25">
      <c r="A1430" s="10"/>
      <c r="B1430" s="10"/>
      <c r="D1430" s="9"/>
      <c r="E1430" s="9"/>
    </row>
    <row r="1431" spans="1:5" x14ac:dyDescent="0.25">
      <c r="A1431" s="10"/>
      <c r="B1431" s="10"/>
      <c r="D1431" s="9"/>
      <c r="E1431" s="9"/>
    </row>
    <row r="1432" spans="1:5" x14ac:dyDescent="0.25">
      <c r="A1432" s="10"/>
      <c r="B1432" s="10"/>
      <c r="D1432" s="9"/>
      <c r="E1432" s="9"/>
    </row>
    <row r="1433" spans="1:5" x14ac:dyDescent="0.25">
      <c r="A1433" s="10"/>
      <c r="B1433" s="10"/>
      <c r="D1433" s="9"/>
      <c r="E1433" s="9"/>
    </row>
    <row r="1434" spans="1:5" x14ac:dyDescent="0.25">
      <c r="A1434" s="10"/>
      <c r="B1434" s="10"/>
      <c r="D1434" s="9"/>
      <c r="E1434" s="9"/>
    </row>
    <row r="1435" spans="1:5" x14ac:dyDescent="0.25">
      <c r="A1435" s="10"/>
      <c r="B1435" s="10"/>
      <c r="D1435" s="9"/>
      <c r="E1435" s="9"/>
    </row>
    <row r="1436" spans="1:5" x14ac:dyDescent="0.25">
      <c r="A1436" s="10"/>
      <c r="B1436" s="10"/>
      <c r="D1436" s="9"/>
      <c r="E1436" s="9"/>
    </row>
    <row r="1437" spans="1:5" x14ac:dyDescent="0.25">
      <c r="A1437" s="10"/>
      <c r="B1437" s="10"/>
      <c r="D1437" s="9"/>
      <c r="E1437" s="9"/>
    </row>
    <row r="1438" spans="1:5" x14ac:dyDescent="0.25">
      <c r="A1438" s="10"/>
      <c r="B1438" s="10"/>
      <c r="D1438" s="9"/>
      <c r="E1438" s="9"/>
    </row>
    <row r="1439" spans="1:5" x14ac:dyDescent="0.25">
      <c r="A1439" s="10"/>
      <c r="B1439" s="10"/>
      <c r="D1439" s="9"/>
      <c r="E1439" s="9"/>
    </row>
    <row r="1440" spans="1:5" x14ac:dyDescent="0.25">
      <c r="A1440" s="10"/>
      <c r="B1440" s="10"/>
      <c r="D1440" s="9"/>
      <c r="E1440" s="9"/>
    </row>
    <row r="1441" spans="1:5" x14ac:dyDescent="0.25">
      <c r="A1441" s="10"/>
      <c r="B1441" s="10"/>
      <c r="D1441" s="9"/>
      <c r="E1441" s="9"/>
    </row>
    <row r="1442" spans="1:5" x14ac:dyDescent="0.25">
      <c r="A1442" s="10"/>
      <c r="B1442" s="10"/>
      <c r="D1442" s="9"/>
      <c r="E1442" s="9"/>
    </row>
    <row r="1443" spans="1:5" x14ac:dyDescent="0.25">
      <c r="A1443" s="10"/>
      <c r="B1443" s="10"/>
      <c r="D1443" s="9"/>
      <c r="E1443" s="9"/>
    </row>
    <row r="1444" spans="1:5" x14ac:dyDescent="0.25">
      <c r="A1444" s="10"/>
      <c r="B1444" s="10"/>
      <c r="D1444" s="9"/>
      <c r="E1444" s="9"/>
    </row>
    <row r="1445" spans="1:5" x14ac:dyDescent="0.25">
      <c r="A1445" s="10"/>
      <c r="B1445" s="10"/>
      <c r="D1445" s="9"/>
      <c r="E1445" s="9"/>
    </row>
    <row r="1446" spans="1:5" x14ac:dyDescent="0.25">
      <c r="A1446" s="10"/>
      <c r="B1446" s="10"/>
      <c r="D1446" s="9"/>
      <c r="E1446" s="9"/>
    </row>
    <row r="1447" spans="1:5" x14ac:dyDescent="0.25">
      <c r="A1447" s="10"/>
      <c r="B1447" s="10"/>
      <c r="D1447" s="9"/>
      <c r="E1447" s="9"/>
    </row>
    <row r="1448" spans="1:5" x14ac:dyDescent="0.25">
      <c r="A1448" s="10"/>
      <c r="B1448" s="10"/>
      <c r="D1448" s="9"/>
      <c r="E1448" s="9"/>
    </row>
    <row r="1449" spans="1:5" x14ac:dyDescent="0.25">
      <c r="A1449" s="10"/>
      <c r="B1449" s="10"/>
      <c r="D1449" s="9"/>
      <c r="E1449" s="9"/>
    </row>
    <row r="1450" spans="1:5" x14ac:dyDescent="0.25">
      <c r="A1450" s="10"/>
      <c r="B1450" s="10"/>
      <c r="D1450" s="9"/>
      <c r="E1450" s="9"/>
    </row>
    <row r="1451" spans="1:5" x14ac:dyDescent="0.25">
      <c r="A1451" s="10"/>
      <c r="B1451" s="10"/>
      <c r="D1451" s="9"/>
      <c r="E1451" s="9"/>
    </row>
    <row r="1452" spans="1:5" x14ac:dyDescent="0.25">
      <c r="A1452" s="10"/>
      <c r="B1452" s="10"/>
      <c r="D1452" s="9"/>
      <c r="E1452" s="9"/>
    </row>
    <row r="1453" spans="1:5" x14ac:dyDescent="0.25">
      <c r="A1453" s="10"/>
      <c r="B1453" s="10"/>
      <c r="D1453" s="9"/>
      <c r="E1453" s="9"/>
    </row>
    <row r="1454" spans="1:5" x14ac:dyDescent="0.25">
      <c r="A1454" s="10"/>
      <c r="B1454" s="10"/>
      <c r="D1454" s="9"/>
      <c r="E1454" s="9"/>
    </row>
    <row r="1455" spans="1:5" x14ac:dyDescent="0.25">
      <c r="A1455" s="10"/>
      <c r="B1455" s="10"/>
      <c r="D1455" s="9"/>
      <c r="E1455" s="9"/>
    </row>
    <row r="1456" spans="1:5" x14ac:dyDescent="0.25">
      <c r="A1456" s="10"/>
      <c r="B1456" s="10"/>
      <c r="D1456" s="9"/>
      <c r="E1456" s="9"/>
    </row>
    <row r="1457" spans="1:5" x14ac:dyDescent="0.25">
      <c r="A1457" s="10"/>
      <c r="B1457" s="10"/>
      <c r="D1457" s="9"/>
      <c r="E1457" s="9"/>
    </row>
    <row r="1458" spans="1:5" x14ac:dyDescent="0.25">
      <c r="A1458" s="10"/>
      <c r="B1458" s="10"/>
      <c r="D1458" s="9"/>
      <c r="E1458" s="9"/>
    </row>
    <row r="1459" spans="1:5" x14ac:dyDescent="0.25">
      <c r="A1459" s="10"/>
      <c r="B1459" s="10"/>
      <c r="D1459" s="9"/>
      <c r="E1459" s="9"/>
    </row>
    <row r="1460" spans="1:5" x14ac:dyDescent="0.25">
      <c r="A1460" s="10"/>
      <c r="B1460" s="10"/>
      <c r="D1460" s="9"/>
      <c r="E1460" s="9"/>
    </row>
    <row r="1461" spans="1:5" x14ac:dyDescent="0.25">
      <c r="A1461" s="10"/>
      <c r="B1461" s="10"/>
      <c r="D1461" s="9"/>
      <c r="E1461" s="9"/>
    </row>
    <row r="1462" spans="1:5" x14ac:dyDescent="0.25">
      <c r="A1462" s="10"/>
      <c r="B1462" s="10"/>
      <c r="D1462" s="9"/>
      <c r="E1462" s="9"/>
    </row>
    <row r="1463" spans="1:5" x14ac:dyDescent="0.25">
      <c r="A1463" s="10"/>
      <c r="B1463" s="10"/>
      <c r="D1463" s="9"/>
      <c r="E1463" s="9"/>
    </row>
    <row r="1464" spans="1:5" x14ac:dyDescent="0.25">
      <c r="A1464" s="10"/>
      <c r="B1464" s="10"/>
      <c r="D1464" s="9"/>
      <c r="E1464" s="9"/>
    </row>
    <row r="1465" spans="1:5" x14ac:dyDescent="0.25">
      <c r="A1465" s="10"/>
      <c r="B1465" s="10"/>
      <c r="D1465" s="9"/>
      <c r="E1465" s="9"/>
    </row>
    <row r="1466" spans="1:5" x14ac:dyDescent="0.25">
      <c r="A1466" s="10"/>
      <c r="B1466" s="10"/>
      <c r="D1466" s="9"/>
      <c r="E1466" s="9"/>
    </row>
    <row r="1467" spans="1:5" x14ac:dyDescent="0.25">
      <c r="A1467" s="10"/>
      <c r="B1467" s="10"/>
      <c r="D1467" s="9"/>
      <c r="E1467" s="9"/>
    </row>
    <row r="1468" spans="1:5" x14ac:dyDescent="0.25">
      <c r="A1468" s="10"/>
      <c r="B1468" s="10"/>
      <c r="D1468" s="9"/>
      <c r="E1468" s="9"/>
    </row>
    <row r="1469" spans="1:5" x14ac:dyDescent="0.25">
      <c r="A1469" s="10"/>
      <c r="B1469" s="10"/>
      <c r="D1469" s="9"/>
      <c r="E1469" s="9"/>
    </row>
    <row r="1470" spans="1:5" x14ac:dyDescent="0.25">
      <c r="A1470" s="10"/>
      <c r="B1470" s="10"/>
      <c r="D1470" s="9"/>
      <c r="E1470" s="9"/>
    </row>
    <row r="1471" spans="1:5" x14ac:dyDescent="0.25">
      <c r="A1471" s="10"/>
      <c r="B1471" s="10"/>
      <c r="D1471" s="9"/>
      <c r="E1471" s="9"/>
    </row>
    <row r="1472" spans="1:5" x14ac:dyDescent="0.25">
      <c r="A1472" s="10"/>
      <c r="B1472" s="10"/>
      <c r="D1472" s="9"/>
      <c r="E1472" s="9"/>
    </row>
    <row r="1473" spans="1:5" x14ac:dyDescent="0.25">
      <c r="A1473" s="10"/>
      <c r="B1473" s="10"/>
      <c r="D1473" s="9"/>
      <c r="E1473" s="9"/>
    </row>
    <row r="1474" spans="1:5" x14ac:dyDescent="0.25">
      <c r="A1474" s="10"/>
      <c r="B1474" s="10"/>
      <c r="D1474" s="9"/>
      <c r="E1474" s="9"/>
    </row>
    <row r="1475" spans="1:5" x14ac:dyDescent="0.25">
      <c r="A1475" s="10"/>
      <c r="B1475" s="10"/>
      <c r="D1475" s="9"/>
      <c r="E1475" s="9"/>
    </row>
    <row r="1476" spans="1:5" x14ac:dyDescent="0.25">
      <c r="A1476" s="10"/>
      <c r="B1476" s="10"/>
      <c r="D1476" s="9"/>
      <c r="E1476" s="9"/>
    </row>
    <row r="1477" spans="1:5" x14ac:dyDescent="0.25">
      <c r="A1477" s="10"/>
      <c r="B1477" s="10"/>
      <c r="D1477" s="9"/>
      <c r="E1477" s="9"/>
    </row>
    <row r="1478" spans="1:5" x14ac:dyDescent="0.25">
      <c r="A1478" s="10"/>
      <c r="B1478" s="10"/>
      <c r="D1478" s="9"/>
      <c r="E1478" s="9"/>
    </row>
    <row r="1479" spans="1:5" x14ac:dyDescent="0.25">
      <c r="A1479" s="10"/>
      <c r="B1479" s="10"/>
      <c r="D1479" s="9"/>
      <c r="E1479" s="9"/>
    </row>
    <row r="1480" spans="1:5" x14ac:dyDescent="0.25">
      <c r="A1480" s="10"/>
      <c r="B1480" s="10"/>
      <c r="D1480" s="9"/>
      <c r="E1480" s="9"/>
    </row>
    <row r="1481" spans="1:5" x14ac:dyDescent="0.25">
      <c r="A1481" s="10"/>
      <c r="B1481" s="10"/>
      <c r="D1481" s="9"/>
      <c r="E1481" s="9"/>
    </row>
    <row r="1482" spans="1:5" x14ac:dyDescent="0.25">
      <c r="A1482" s="10"/>
      <c r="B1482" s="10"/>
      <c r="D1482" s="9"/>
      <c r="E1482" s="9"/>
    </row>
    <row r="1483" spans="1:5" x14ac:dyDescent="0.25">
      <c r="A1483" s="10"/>
      <c r="B1483" s="10"/>
      <c r="D1483" s="9"/>
      <c r="E1483" s="9"/>
    </row>
    <row r="1484" spans="1:5" x14ac:dyDescent="0.25">
      <c r="A1484" s="10"/>
      <c r="B1484" s="10"/>
      <c r="D1484" s="9"/>
      <c r="E1484" s="9"/>
    </row>
    <row r="1485" spans="1:5" x14ac:dyDescent="0.25">
      <c r="A1485" s="10"/>
      <c r="B1485" s="10"/>
      <c r="D1485" s="9"/>
      <c r="E1485" s="9"/>
    </row>
    <row r="1486" spans="1:5" x14ac:dyDescent="0.25">
      <c r="A1486" s="10"/>
      <c r="B1486" s="10"/>
      <c r="D1486" s="9"/>
      <c r="E1486" s="9"/>
    </row>
    <row r="1487" spans="1:5" x14ac:dyDescent="0.25">
      <c r="A1487" s="10"/>
      <c r="B1487" s="10"/>
      <c r="D1487" s="9"/>
      <c r="E1487" s="9"/>
    </row>
    <row r="1488" spans="1:5" x14ac:dyDescent="0.25">
      <c r="A1488" s="10"/>
      <c r="B1488" s="10"/>
      <c r="D1488" s="9"/>
      <c r="E1488" s="9"/>
    </row>
    <row r="1489" spans="1:5" x14ac:dyDescent="0.25">
      <c r="A1489" s="10"/>
      <c r="B1489" s="10"/>
      <c r="D1489" s="9"/>
      <c r="E1489" s="9"/>
    </row>
    <row r="1490" spans="1:5" x14ac:dyDescent="0.25">
      <c r="A1490" s="10"/>
      <c r="B1490" s="10"/>
      <c r="D1490" s="9"/>
      <c r="E1490" s="9"/>
    </row>
    <row r="1491" spans="1:5" x14ac:dyDescent="0.25">
      <c r="A1491" s="10"/>
      <c r="B1491" s="10"/>
      <c r="D1491" s="9"/>
      <c r="E1491" s="9"/>
    </row>
    <row r="1492" spans="1:5" x14ac:dyDescent="0.25">
      <c r="A1492" s="10"/>
      <c r="B1492" s="10"/>
      <c r="D1492" s="9"/>
      <c r="E1492" s="9"/>
    </row>
    <row r="1493" spans="1:5" x14ac:dyDescent="0.25">
      <c r="A1493" s="10"/>
      <c r="B1493" s="10"/>
      <c r="D1493" s="9"/>
      <c r="E1493" s="9"/>
    </row>
    <row r="1494" spans="1:5" x14ac:dyDescent="0.25">
      <c r="A1494" s="10"/>
      <c r="B1494" s="10"/>
      <c r="D1494" s="9"/>
      <c r="E1494" s="9"/>
    </row>
    <row r="1495" spans="1:5" x14ac:dyDescent="0.25">
      <c r="A1495" s="10"/>
      <c r="B1495" s="10"/>
      <c r="D1495" s="9"/>
      <c r="E1495" s="9"/>
    </row>
    <row r="1496" spans="1:5" x14ac:dyDescent="0.25">
      <c r="A1496" s="10"/>
      <c r="B1496" s="10"/>
      <c r="D1496" s="9"/>
      <c r="E1496" s="9"/>
    </row>
    <row r="1497" spans="1:5" x14ac:dyDescent="0.25">
      <c r="A1497" s="10"/>
      <c r="B1497" s="10"/>
      <c r="D1497" s="9"/>
      <c r="E1497" s="9"/>
    </row>
    <row r="1498" spans="1:5" x14ac:dyDescent="0.25">
      <c r="A1498" s="10"/>
      <c r="B1498" s="10"/>
      <c r="D1498" s="9"/>
      <c r="E1498" s="9"/>
    </row>
    <row r="1499" spans="1:5" x14ac:dyDescent="0.25">
      <c r="A1499" s="10"/>
      <c r="B1499" s="10"/>
      <c r="D1499" s="9"/>
      <c r="E1499" s="9"/>
    </row>
    <row r="1500" spans="1:5" x14ac:dyDescent="0.25">
      <c r="A1500" s="10"/>
      <c r="B1500" s="10"/>
      <c r="D1500" s="9"/>
      <c r="E1500" s="9"/>
    </row>
    <row r="1501" spans="1:5" x14ac:dyDescent="0.25">
      <c r="A1501" s="10"/>
      <c r="B1501" s="10"/>
      <c r="D1501" s="9"/>
      <c r="E1501" s="9"/>
    </row>
    <row r="1502" spans="1:5" x14ac:dyDescent="0.25">
      <c r="A1502" s="10"/>
      <c r="B1502" s="10"/>
      <c r="D1502" s="9"/>
      <c r="E1502" s="9"/>
    </row>
    <row r="1503" spans="1:5" x14ac:dyDescent="0.25">
      <c r="A1503" s="10"/>
      <c r="B1503" s="10"/>
      <c r="D1503" s="9"/>
      <c r="E1503" s="9"/>
    </row>
    <row r="1504" spans="1:5" x14ac:dyDescent="0.25">
      <c r="A1504" s="10"/>
      <c r="B1504" s="10"/>
      <c r="D1504" s="9"/>
      <c r="E1504" s="9"/>
    </row>
    <row r="1505" spans="1:5" x14ac:dyDescent="0.25">
      <c r="A1505" s="10"/>
      <c r="B1505" s="10"/>
      <c r="D1505" s="9"/>
      <c r="E1505" s="9"/>
    </row>
    <row r="1506" spans="1:5" x14ac:dyDescent="0.25">
      <c r="A1506" s="10"/>
      <c r="B1506" s="10"/>
      <c r="D1506" s="9"/>
      <c r="E1506" s="9"/>
    </row>
    <row r="1507" spans="1:5" x14ac:dyDescent="0.25">
      <c r="A1507" s="10"/>
      <c r="B1507" s="10"/>
      <c r="D1507" s="9"/>
      <c r="E1507" s="9"/>
    </row>
    <row r="1508" spans="1:5" x14ac:dyDescent="0.25">
      <c r="A1508" s="10"/>
      <c r="B1508" s="10"/>
      <c r="D1508" s="9"/>
      <c r="E1508" s="9"/>
    </row>
    <row r="1509" spans="1:5" x14ac:dyDescent="0.25">
      <c r="A1509" s="10"/>
      <c r="B1509" s="10"/>
      <c r="D1509" s="9"/>
      <c r="E1509" s="9"/>
    </row>
    <row r="1510" spans="1:5" x14ac:dyDescent="0.25">
      <c r="A1510" s="10"/>
      <c r="B1510" s="10"/>
      <c r="D1510" s="9"/>
      <c r="E1510" s="9"/>
    </row>
    <row r="1511" spans="1:5" x14ac:dyDescent="0.25">
      <c r="A1511" s="10"/>
      <c r="B1511" s="10"/>
      <c r="D1511" s="9"/>
      <c r="E1511" s="9"/>
    </row>
    <row r="1512" spans="1:5" x14ac:dyDescent="0.25">
      <c r="A1512" s="10"/>
      <c r="B1512" s="10"/>
      <c r="D1512" s="9"/>
      <c r="E1512" s="9"/>
    </row>
    <row r="1513" spans="1:5" x14ac:dyDescent="0.25">
      <c r="A1513" s="10"/>
      <c r="B1513" s="10"/>
      <c r="D1513" s="9"/>
      <c r="E1513" s="9"/>
    </row>
    <row r="1514" spans="1:5" x14ac:dyDescent="0.25">
      <c r="A1514" s="10"/>
      <c r="B1514" s="10"/>
      <c r="D1514" s="9"/>
      <c r="E1514" s="9"/>
    </row>
    <row r="1515" spans="1:5" x14ac:dyDescent="0.25">
      <c r="A1515" s="10"/>
      <c r="B1515" s="10"/>
      <c r="D1515" s="9"/>
      <c r="E1515" s="9"/>
    </row>
    <row r="1516" spans="1:5" x14ac:dyDescent="0.25">
      <c r="A1516" s="10"/>
      <c r="B1516" s="10"/>
      <c r="D1516" s="9"/>
      <c r="E1516" s="9"/>
    </row>
    <row r="1517" spans="1:5" x14ac:dyDescent="0.25">
      <c r="A1517" s="10"/>
      <c r="B1517" s="10"/>
      <c r="D1517" s="9"/>
      <c r="E1517" s="9"/>
    </row>
    <row r="1518" spans="1:5" x14ac:dyDescent="0.25">
      <c r="A1518" s="10"/>
      <c r="B1518" s="10"/>
      <c r="D1518" s="9"/>
      <c r="E1518" s="9"/>
    </row>
    <row r="1519" spans="1:5" x14ac:dyDescent="0.25">
      <c r="A1519" s="10"/>
      <c r="B1519" s="10"/>
      <c r="D1519" s="9"/>
      <c r="E1519" s="9"/>
    </row>
    <row r="1520" spans="1:5" x14ac:dyDescent="0.25">
      <c r="A1520" s="10"/>
      <c r="B1520" s="10"/>
      <c r="D1520" s="9"/>
      <c r="E1520" s="9"/>
    </row>
    <row r="1521" spans="1:5" x14ac:dyDescent="0.25">
      <c r="A1521" s="10"/>
      <c r="B1521" s="10"/>
      <c r="D1521" s="9"/>
      <c r="E1521" s="9"/>
    </row>
    <row r="1522" spans="1:5" x14ac:dyDescent="0.25">
      <c r="A1522" s="10"/>
      <c r="B1522" s="10"/>
      <c r="D1522" s="9"/>
      <c r="E1522" s="9"/>
    </row>
    <row r="1523" spans="1:5" x14ac:dyDescent="0.25">
      <c r="A1523" s="10"/>
      <c r="B1523" s="10"/>
      <c r="D1523" s="9"/>
      <c r="E1523" s="9"/>
    </row>
    <row r="1524" spans="1:5" x14ac:dyDescent="0.25">
      <c r="A1524" s="10"/>
      <c r="B1524" s="10"/>
      <c r="D1524" s="9"/>
      <c r="E1524" s="9"/>
    </row>
    <row r="1525" spans="1:5" x14ac:dyDescent="0.25">
      <c r="A1525" s="10"/>
      <c r="B1525" s="10"/>
      <c r="D1525" s="9"/>
      <c r="E1525" s="9"/>
    </row>
    <row r="1526" spans="1:5" x14ac:dyDescent="0.25">
      <c r="A1526" s="10"/>
      <c r="B1526" s="10"/>
      <c r="D1526" s="9"/>
      <c r="E1526" s="9"/>
    </row>
    <row r="1527" spans="1:5" x14ac:dyDescent="0.25">
      <c r="A1527" s="10"/>
      <c r="B1527" s="10"/>
      <c r="D1527" s="9"/>
      <c r="E1527" s="9"/>
    </row>
    <row r="1528" spans="1:5" x14ac:dyDescent="0.25">
      <c r="A1528" s="10"/>
      <c r="B1528" s="10"/>
      <c r="D1528" s="9"/>
      <c r="E1528" s="9"/>
    </row>
    <row r="1529" spans="1:5" x14ac:dyDescent="0.25">
      <c r="A1529" s="10"/>
      <c r="B1529" s="10"/>
      <c r="D1529" s="9"/>
      <c r="E1529" s="9"/>
    </row>
    <row r="1530" spans="1:5" x14ac:dyDescent="0.25">
      <c r="A1530" s="10"/>
      <c r="B1530" s="10"/>
      <c r="D1530" s="9"/>
      <c r="E1530" s="9"/>
    </row>
    <row r="1531" spans="1:5" x14ac:dyDescent="0.25">
      <c r="A1531" s="10"/>
      <c r="B1531" s="10"/>
      <c r="D1531" s="9"/>
      <c r="E1531" s="9"/>
    </row>
    <row r="1532" spans="1:5" x14ac:dyDescent="0.25">
      <c r="A1532" s="10"/>
      <c r="B1532" s="10"/>
      <c r="D1532" s="9"/>
      <c r="E1532" s="9"/>
    </row>
    <row r="1533" spans="1:5" x14ac:dyDescent="0.25">
      <c r="A1533" s="10"/>
      <c r="B1533" s="10"/>
      <c r="D1533" s="9"/>
      <c r="E1533" s="9"/>
    </row>
    <row r="1534" spans="1:5" x14ac:dyDescent="0.25">
      <c r="A1534" s="10"/>
      <c r="B1534" s="10"/>
      <c r="D1534" s="9"/>
      <c r="E1534" s="9"/>
    </row>
    <row r="1535" spans="1:5" x14ac:dyDescent="0.25">
      <c r="A1535" s="10"/>
      <c r="B1535" s="10"/>
      <c r="D1535" s="9"/>
      <c r="E1535" s="9"/>
    </row>
    <row r="1536" spans="1:5" x14ac:dyDescent="0.25">
      <c r="A1536" s="10"/>
      <c r="B1536" s="10"/>
      <c r="D1536" s="9"/>
      <c r="E1536" s="9"/>
    </row>
    <row r="1537" spans="1:5" x14ac:dyDescent="0.25">
      <c r="A1537" s="10"/>
      <c r="B1537" s="10"/>
      <c r="D1537" s="9"/>
      <c r="E1537" s="9"/>
    </row>
    <row r="1538" spans="1:5" x14ac:dyDescent="0.25">
      <c r="A1538" s="10"/>
      <c r="B1538" s="10"/>
      <c r="D1538" s="9"/>
      <c r="E1538" s="9"/>
    </row>
    <row r="1539" spans="1:5" x14ac:dyDescent="0.25">
      <c r="A1539" s="10"/>
      <c r="B1539" s="10"/>
      <c r="D1539" s="9"/>
      <c r="E1539" s="9"/>
    </row>
    <row r="1540" spans="1:5" x14ac:dyDescent="0.25">
      <c r="A1540" s="10"/>
      <c r="B1540" s="10"/>
      <c r="D1540" s="9"/>
      <c r="E1540" s="9"/>
    </row>
    <row r="1541" spans="1:5" x14ac:dyDescent="0.25">
      <c r="A1541" s="10"/>
      <c r="B1541" s="10"/>
      <c r="D1541" s="9"/>
      <c r="E1541" s="9"/>
    </row>
    <row r="1542" spans="1:5" x14ac:dyDescent="0.25">
      <c r="A1542" s="10"/>
      <c r="B1542" s="10"/>
      <c r="D1542" s="9"/>
      <c r="E1542" s="9"/>
    </row>
    <row r="1543" spans="1:5" x14ac:dyDescent="0.25">
      <c r="A1543" s="10"/>
      <c r="B1543" s="10"/>
      <c r="D1543" s="9"/>
      <c r="E1543" s="9"/>
    </row>
    <row r="1544" spans="1:5" x14ac:dyDescent="0.25">
      <c r="A1544" s="10"/>
      <c r="B1544" s="10"/>
      <c r="D1544" s="9"/>
      <c r="E1544" s="9"/>
    </row>
    <row r="1545" spans="1:5" x14ac:dyDescent="0.25">
      <c r="A1545" s="10"/>
      <c r="B1545" s="10"/>
      <c r="D1545" s="9"/>
      <c r="E1545" s="9"/>
    </row>
    <row r="1546" spans="1:5" x14ac:dyDescent="0.25">
      <c r="A1546" s="10"/>
      <c r="B1546" s="10"/>
      <c r="D1546" s="9"/>
      <c r="E1546" s="9"/>
    </row>
    <row r="1547" spans="1:5" x14ac:dyDescent="0.25">
      <c r="A1547" s="10"/>
      <c r="B1547" s="10"/>
      <c r="D1547" s="9"/>
      <c r="E1547" s="9"/>
    </row>
    <row r="1548" spans="1:5" x14ac:dyDescent="0.25">
      <c r="A1548" s="10"/>
      <c r="B1548" s="10"/>
      <c r="D1548" s="9"/>
      <c r="E1548" s="9"/>
    </row>
    <row r="1549" spans="1:5" x14ac:dyDescent="0.25">
      <c r="A1549" s="10"/>
      <c r="B1549" s="10"/>
      <c r="D1549" s="9"/>
      <c r="E1549" s="9"/>
    </row>
    <row r="1550" spans="1:5" x14ac:dyDescent="0.25">
      <c r="A1550" s="10"/>
      <c r="B1550" s="10"/>
      <c r="D1550" s="9"/>
      <c r="E1550" s="9"/>
    </row>
    <row r="1551" spans="1:5" x14ac:dyDescent="0.25">
      <c r="A1551" s="10"/>
      <c r="B1551" s="10"/>
      <c r="D1551" s="9"/>
      <c r="E1551" s="9"/>
    </row>
    <row r="1552" spans="1:5" x14ac:dyDescent="0.25">
      <c r="A1552" s="10"/>
      <c r="B1552" s="10"/>
      <c r="D1552" s="9"/>
      <c r="E1552" s="9"/>
    </row>
    <row r="1553" spans="1:5" x14ac:dyDescent="0.25">
      <c r="A1553" s="10"/>
      <c r="B1553" s="10"/>
      <c r="D1553" s="9"/>
      <c r="E1553" s="9"/>
    </row>
    <row r="1554" spans="1:5" x14ac:dyDescent="0.25">
      <c r="A1554" s="10"/>
      <c r="B1554" s="10"/>
      <c r="D1554" s="9"/>
      <c r="E1554" s="9"/>
    </row>
    <row r="1555" spans="1:5" x14ac:dyDescent="0.25">
      <c r="A1555" s="10"/>
      <c r="B1555" s="10"/>
      <c r="D1555" s="9"/>
      <c r="E1555" s="9"/>
    </row>
    <row r="1556" spans="1:5" x14ac:dyDescent="0.25">
      <c r="A1556" s="10"/>
      <c r="B1556" s="10"/>
      <c r="D1556" s="9"/>
      <c r="E1556" s="9"/>
    </row>
    <row r="1557" spans="1:5" x14ac:dyDescent="0.25">
      <c r="A1557" s="10"/>
      <c r="B1557" s="10"/>
      <c r="D1557" s="9"/>
      <c r="E1557" s="9"/>
    </row>
    <row r="1558" spans="1:5" x14ac:dyDescent="0.25">
      <c r="A1558" s="10"/>
      <c r="B1558" s="10"/>
      <c r="D1558" s="9"/>
      <c r="E1558" s="9"/>
    </row>
    <row r="1559" spans="1:5" x14ac:dyDescent="0.25">
      <c r="A1559" s="10"/>
      <c r="B1559" s="10"/>
      <c r="D1559" s="9"/>
      <c r="E1559" s="9"/>
    </row>
    <row r="1560" spans="1:5" x14ac:dyDescent="0.25">
      <c r="A1560" s="10"/>
      <c r="B1560" s="10"/>
      <c r="D1560" s="9"/>
      <c r="E1560" s="9"/>
    </row>
    <row r="1561" spans="1:5" x14ac:dyDescent="0.25">
      <c r="A1561" s="10"/>
      <c r="B1561" s="10"/>
      <c r="D1561" s="9"/>
      <c r="E1561" s="9"/>
    </row>
    <row r="1562" spans="1:5" x14ac:dyDescent="0.25">
      <c r="A1562" s="10"/>
      <c r="B1562" s="10"/>
      <c r="D1562" s="9"/>
      <c r="E1562" s="9"/>
    </row>
    <row r="1563" spans="1:5" x14ac:dyDescent="0.25">
      <c r="A1563" s="10"/>
      <c r="B1563" s="10"/>
      <c r="D1563" s="9"/>
      <c r="E1563" s="9"/>
    </row>
    <row r="1564" spans="1:5" x14ac:dyDescent="0.25">
      <c r="A1564" s="10"/>
      <c r="B1564" s="10"/>
      <c r="D1564" s="9"/>
      <c r="E1564" s="9"/>
    </row>
    <row r="1565" spans="1:5" x14ac:dyDescent="0.25">
      <c r="A1565" s="10"/>
      <c r="B1565" s="10"/>
      <c r="D1565" s="9"/>
      <c r="E1565" s="9"/>
    </row>
    <row r="1566" spans="1:5" x14ac:dyDescent="0.25">
      <c r="A1566" s="10"/>
      <c r="B1566" s="10"/>
      <c r="D1566" s="9"/>
      <c r="E1566" s="9"/>
    </row>
    <row r="1567" spans="1:5" x14ac:dyDescent="0.25">
      <c r="A1567" s="10"/>
      <c r="B1567" s="10"/>
      <c r="D1567" s="9"/>
      <c r="E1567" s="9"/>
    </row>
    <row r="1568" spans="1:5" x14ac:dyDescent="0.25">
      <c r="A1568" s="10"/>
      <c r="B1568" s="10"/>
      <c r="D1568" s="9"/>
      <c r="E1568" s="9"/>
    </row>
    <row r="1569" spans="1:5" x14ac:dyDescent="0.25">
      <c r="A1569" s="10"/>
      <c r="B1569" s="10"/>
      <c r="D1569" s="9"/>
      <c r="E1569" s="9"/>
    </row>
    <row r="1570" spans="1:5" x14ac:dyDescent="0.25">
      <c r="A1570" s="10"/>
      <c r="B1570" s="10"/>
      <c r="D1570" s="9"/>
      <c r="E1570" s="9"/>
    </row>
    <row r="1571" spans="1:5" x14ac:dyDescent="0.25">
      <c r="A1571" s="10"/>
      <c r="B1571" s="10"/>
      <c r="D1571" s="9"/>
      <c r="E1571" s="9"/>
    </row>
    <row r="1572" spans="1:5" x14ac:dyDescent="0.25">
      <c r="A1572" s="10"/>
      <c r="B1572" s="10"/>
      <c r="D1572" s="9"/>
      <c r="E1572" s="9"/>
    </row>
    <row r="1573" spans="1:5" x14ac:dyDescent="0.25">
      <c r="A1573" s="10"/>
      <c r="B1573" s="10"/>
      <c r="D1573" s="9"/>
      <c r="E1573" s="9"/>
    </row>
    <row r="1574" spans="1:5" x14ac:dyDescent="0.25">
      <c r="A1574" s="10"/>
      <c r="B1574" s="10"/>
      <c r="D1574" s="9"/>
      <c r="E1574" s="9"/>
    </row>
    <row r="1575" spans="1:5" x14ac:dyDescent="0.25">
      <c r="A1575" s="10"/>
      <c r="B1575" s="10"/>
      <c r="D1575" s="9"/>
      <c r="E1575" s="9"/>
    </row>
    <row r="1576" spans="1:5" x14ac:dyDescent="0.25">
      <c r="A1576" s="10"/>
      <c r="B1576" s="10"/>
      <c r="D1576" s="9"/>
      <c r="E1576" s="9"/>
    </row>
    <row r="1577" spans="1:5" x14ac:dyDescent="0.25">
      <c r="A1577" s="10"/>
      <c r="B1577" s="10"/>
      <c r="D1577" s="9"/>
      <c r="E1577" s="9"/>
    </row>
    <row r="1578" spans="1:5" x14ac:dyDescent="0.25">
      <c r="A1578" s="10"/>
      <c r="B1578" s="10"/>
      <c r="D1578" s="9"/>
      <c r="E1578" s="9"/>
    </row>
    <row r="1579" spans="1:5" x14ac:dyDescent="0.25">
      <c r="A1579" s="10"/>
      <c r="B1579" s="10"/>
      <c r="D1579" s="9"/>
      <c r="E1579" s="9"/>
    </row>
    <row r="1580" spans="1:5" x14ac:dyDescent="0.25">
      <c r="A1580" s="10"/>
      <c r="B1580" s="10"/>
      <c r="D1580" s="9"/>
      <c r="E1580" s="9"/>
    </row>
    <row r="1581" spans="1:5" x14ac:dyDescent="0.25">
      <c r="A1581" s="10"/>
      <c r="B1581" s="10"/>
      <c r="D1581" s="9"/>
      <c r="E1581" s="9"/>
    </row>
    <row r="1582" spans="1:5" x14ac:dyDescent="0.25">
      <c r="A1582" s="10"/>
      <c r="B1582" s="10"/>
      <c r="D1582" s="9"/>
      <c r="E1582" s="9"/>
    </row>
    <row r="1583" spans="1:5" x14ac:dyDescent="0.25">
      <c r="A1583" s="10"/>
      <c r="B1583" s="10"/>
      <c r="D1583" s="9"/>
      <c r="E1583" s="9"/>
    </row>
    <row r="1584" spans="1:5" x14ac:dyDescent="0.25">
      <c r="A1584" s="10"/>
      <c r="B1584" s="10"/>
      <c r="D1584" s="9"/>
      <c r="E1584" s="9"/>
    </row>
    <row r="1585" spans="1:5" x14ac:dyDescent="0.25">
      <c r="A1585" s="10"/>
      <c r="B1585" s="10"/>
      <c r="D1585" s="9"/>
      <c r="E1585" s="9"/>
    </row>
    <row r="1586" spans="1:5" x14ac:dyDescent="0.25">
      <c r="A1586" s="10"/>
      <c r="B1586" s="10"/>
      <c r="D1586" s="9"/>
      <c r="E1586" s="9"/>
    </row>
    <row r="1587" spans="1:5" x14ac:dyDescent="0.25">
      <c r="A1587" s="10"/>
      <c r="B1587" s="10"/>
      <c r="D1587" s="9"/>
      <c r="E1587" s="9"/>
    </row>
    <row r="1588" spans="1:5" x14ac:dyDescent="0.25">
      <c r="A1588" s="10"/>
      <c r="B1588" s="10"/>
      <c r="D1588" s="9"/>
      <c r="E1588" s="9"/>
    </row>
    <row r="1589" spans="1:5" x14ac:dyDescent="0.25">
      <c r="A1589" s="10"/>
      <c r="B1589" s="10"/>
      <c r="D1589" s="9"/>
      <c r="E1589" s="9"/>
    </row>
    <row r="1590" spans="1:5" x14ac:dyDescent="0.25">
      <c r="A1590" s="10"/>
      <c r="B1590" s="10"/>
      <c r="D1590" s="9"/>
      <c r="E1590" s="9"/>
    </row>
    <row r="1591" spans="1:5" x14ac:dyDescent="0.25">
      <c r="A1591" s="10"/>
      <c r="B1591" s="10"/>
      <c r="D1591" s="9"/>
      <c r="E1591" s="9"/>
    </row>
    <row r="1592" spans="1:5" x14ac:dyDescent="0.25">
      <c r="A1592" s="10"/>
      <c r="B1592" s="10"/>
      <c r="D1592" s="9"/>
      <c r="E1592" s="9"/>
    </row>
    <row r="1593" spans="1:5" x14ac:dyDescent="0.25">
      <c r="A1593" s="10"/>
      <c r="B1593" s="10"/>
      <c r="D1593" s="9"/>
      <c r="E1593" s="9"/>
    </row>
    <row r="1594" spans="1:5" x14ac:dyDescent="0.25">
      <c r="A1594" s="10"/>
      <c r="B1594" s="10"/>
      <c r="D1594" s="9"/>
      <c r="E1594" s="9"/>
    </row>
    <row r="1595" spans="1:5" x14ac:dyDescent="0.25">
      <c r="A1595" s="10"/>
      <c r="B1595" s="10"/>
      <c r="D1595" s="9"/>
      <c r="E1595" s="9"/>
    </row>
    <row r="1596" spans="1:5" x14ac:dyDescent="0.25">
      <c r="A1596" s="10"/>
      <c r="B1596" s="10"/>
      <c r="D1596" s="9"/>
      <c r="E1596" s="9"/>
    </row>
    <row r="1597" spans="1:5" x14ac:dyDescent="0.25">
      <c r="A1597" s="10"/>
      <c r="B1597" s="10"/>
      <c r="D1597" s="9"/>
      <c r="E1597" s="9"/>
    </row>
    <row r="1598" spans="1:5" x14ac:dyDescent="0.25">
      <c r="A1598" s="10"/>
      <c r="B1598" s="10"/>
      <c r="D1598" s="9"/>
      <c r="E1598" s="9"/>
    </row>
    <row r="1599" spans="1:5" x14ac:dyDescent="0.25">
      <c r="A1599" s="10"/>
      <c r="B1599" s="10"/>
      <c r="D1599" s="9"/>
      <c r="E1599" s="9"/>
    </row>
    <row r="1600" spans="1:5" x14ac:dyDescent="0.25">
      <c r="A1600" s="10"/>
      <c r="B1600" s="10"/>
      <c r="D1600" s="9"/>
      <c r="E1600" s="9"/>
    </row>
    <row r="1601" spans="1:5" x14ac:dyDescent="0.25">
      <c r="A1601" s="10"/>
      <c r="B1601" s="10"/>
      <c r="D1601" s="9"/>
      <c r="E1601" s="9"/>
    </row>
    <row r="1602" spans="1:5" x14ac:dyDescent="0.25">
      <c r="A1602" s="10"/>
      <c r="B1602" s="10"/>
      <c r="D1602" s="9"/>
      <c r="E1602" s="9"/>
    </row>
    <row r="1603" spans="1:5" x14ac:dyDescent="0.25">
      <c r="A1603" s="10"/>
      <c r="B1603" s="10"/>
      <c r="D1603" s="9"/>
      <c r="E1603" s="9"/>
    </row>
    <row r="1604" spans="1:5" x14ac:dyDescent="0.25">
      <c r="A1604" s="10"/>
      <c r="B1604" s="10"/>
      <c r="D1604" s="9"/>
      <c r="E1604" s="9"/>
    </row>
    <row r="1605" spans="1:5" x14ac:dyDescent="0.25">
      <c r="A1605" s="10"/>
      <c r="B1605" s="10"/>
      <c r="D1605" s="9"/>
      <c r="E1605" s="9"/>
    </row>
    <row r="1606" spans="1:5" x14ac:dyDescent="0.25">
      <c r="A1606" s="10"/>
      <c r="B1606" s="10"/>
      <c r="D1606" s="9"/>
      <c r="E1606" s="9"/>
    </row>
    <row r="1607" spans="1:5" x14ac:dyDescent="0.25">
      <c r="A1607" s="10"/>
      <c r="B1607" s="10"/>
      <c r="D1607" s="9"/>
      <c r="E1607" s="9"/>
    </row>
    <row r="1608" spans="1:5" x14ac:dyDescent="0.25">
      <c r="A1608" s="10"/>
      <c r="B1608" s="10"/>
      <c r="D1608" s="9"/>
      <c r="E1608" s="9"/>
    </row>
    <row r="1609" spans="1:5" x14ac:dyDescent="0.25">
      <c r="A1609" s="10"/>
      <c r="B1609" s="10"/>
      <c r="D1609" s="9"/>
      <c r="E1609" s="9"/>
    </row>
    <row r="1610" spans="1:5" x14ac:dyDescent="0.25">
      <c r="A1610" s="10"/>
      <c r="B1610" s="10"/>
      <c r="D1610" s="9"/>
      <c r="E1610" s="9"/>
    </row>
    <row r="1611" spans="1:5" x14ac:dyDescent="0.25">
      <c r="A1611" s="10"/>
      <c r="B1611" s="10"/>
      <c r="D1611" s="9"/>
      <c r="E1611" s="9"/>
    </row>
    <row r="1612" spans="1:5" x14ac:dyDescent="0.25">
      <c r="A1612" s="10"/>
      <c r="B1612" s="10"/>
      <c r="D1612" s="9"/>
      <c r="E1612" s="9"/>
    </row>
    <row r="1613" spans="1:5" x14ac:dyDescent="0.25">
      <c r="A1613" s="10"/>
      <c r="B1613" s="10"/>
      <c r="D1613" s="9"/>
      <c r="E1613" s="9"/>
    </row>
    <row r="1614" spans="1:5" x14ac:dyDescent="0.25">
      <c r="A1614" s="10"/>
      <c r="B1614" s="10"/>
      <c r="D1614" s="9"/>
      <c r="E1614" s="9"/>
    </row>
    <row r="1615" spans="1:5" x14ac:dyDescent="0.25">
      <c r="A1615" s="10"/>
      <c r="B1615" s="10"/>
      <c r="D1615" s="9"/>
      <c r="E1615" s="9"/>
    </row>
    <row r="1616" spans="1:5" x14ac:dyDescent="0.25">
      <c r="A1616" s="10"/>
      <c r="B1616" s="10"/>
      <c r="D1616" s="9"/>
      <c r="E1616" s="9"/>
    </row>
    <row r="1617" spans="1:5" x14ac:dyDescent="0.25">
      <c r="A1617" s="10"/>
      <c r="B1617" s="10"/>
      <c r="D1617" s="9"/>
      <c r="E1617" s="9"/>
    </row>
    <row r="1618" spans="1:5" x14ac:dyDescent="0.25">
      <c r="A1618" s="10"/>
      <c r="B1618" s="10"/>
      <c r="D1618" s="9"/>
      <c r="E1618" s="9"/>
    </row>
    <row r="1619" spans="1:5" x14ac:dyDescent="0.25">
      <c r="A1619" s="10"/>
      <c r="B1619" s="10"/>
      <c r="D1619" s="9"/>
      <c r="E1619" s="9"/>
    </row>
    <row r="1620" spans="1:5" x14ac:dyDescent="0.25">
      <c r="A1620" s="10"/>
      <c r="B1620" s="10"/>
      <c r="D1620" s="9"/>
      <c r="E1620" s="9"/>
    </row>
    <row r="1621" spans="1:5" x14ac:dyDescent="0.25">
      <c r="A1621" s="10"/>
      <c r="B1621" s="10"/>
      <c r="D1621" s="9"/>
      <c r="E1621" s="9"/>
    </row>
    <row r="1622" spans="1:5" x14ac:dyDescent="0.25">
      <c r="A1622" s="10"/>
      <c r="B1622" s="10"/>
      <c r="D1622" s="9"/>
      <c r="E1622" s="9"/>
    </row>
    <row r="1623" spans="1:5" x14ac:dyDescent="0.25">
      <c r="A1623" s="10"/>
      <c r="B1623" s="10"/>
      <c r="D1623" s="9"/>
      <c r="E1623" s="9"/>
    </row>
    <row r="1624" spans="1:5" x14ac:dyDescent="0.25">
      <c r="A1624" s="10"/>
      <c r="B1624" s="10"/>
      <c r="D1624" s="9"/>
      <c r="E1624" s="9"/>
    </row>
    <row r="1625" spans="1:5" x14ac:dyDescent="0.25">
      <c r="A1625" s="10"/>
      <c r="B1625" s="10"/>
      <c r="D1625" s="9"/>
      <c r="E1625" s="9"/>
    </row>
    <row r="1626" spans="1:5" x14ac:dyDescent="0.25">
      <c r="A1626" s="10"/>
      <c r="B1626" s="10"/>
      <c r="D1626" s="9"/>
      <c r="E1626" s="9"/>
    </row>
    <row r="1627" spans="1:5" x14ac:dyDescent="0.25">
      <c r="A1627" s="10"/>
      <c r="B1627" s="10"/>
      <c r="D1627" s="9"/>
      <c r="E1627" s="9"/>
    </row>
    <row r="1628" spans="1:5" x14ac:dyDescent="0.25">
      <c r="A1628" s="10"/>
      <c r="B1628" s="10"/>
      <c r="D1628" s="9"/>
      <c r="E1628" s="9"/>
    </row>
    <row r="1629" spans="1:5" x14ac:dyDescent="0.25">
      <c r="A1629" s="10"/>
      <c r="B1629" s="10"/>
      <c r="D1629" s="9"/>
      <c r="E1629" s="9"/>
    </row>
    <row r="1630" spans="1:5" x14ac:dyDescent="0.25">
      <c r="A1630" s="10"/>
      <c r="B1630" s="10"/>
      <c r="D1630" s="9"/>
      <c r="E1630" s="9"/>
    </row>
    <row r="1631" spans="1:5" x14ac:dyDescent="0.25">
      <c r="A1631" s="10"/>
      <c r="B1631" s="10"/>
      <c r="D1631" s="9"/>
      <c r="E1631" s="9"/>
    </row>
    <row r="1632" spans="1:5" x14ac:dyDescent="0.25">
      <c r="A1632" s="10"/>
      <c r="B1632" s="10"/>
      <c r="D1632" s="9"/>
      <c r="E1632" s="9"/>
    </row>
    <row r="1633" spans="1:5" x14ac:dyDescent="0.25">
      <c r="A1633" s="10"/>
      <c r="B1633" s="10"/>
      <c r="D1633" s="9"/>
      <c r="E1633" s="9"/>
    </row>
    <row r="1634" spans="1:5" x14ac:dyDescent="0.25">
      <c r="A1634" s="10"/>
      <c r="B1634" s="10"/>
      <c r="D1634" s="9"/>
      <c r="E1634" s="9"/>
    </row>
    <row r="1635" spans="1:5" x14ac:dyDescent="0.25">
      <c r="A1635" s="10"/>
      <c r="B1635" s="10"/>
      <c r="D1635" s="9"/>
      <c r="E1635" s="9"/>
    </row>
    <row r="1636" spans="1:5" x14ac:dyDescent="0.25">
      <c r="A1636" s="10"/>
      <c r="B1636" s="10"/>
      <c r="D1636" s="9"/>
      <c r="E1636" s="9"/>
    </row>
    <row r="1637" spans="1:5" x14ac:dyDescent="0.25">
      <c r="A1637" s="10"/>
      <c r="B1637" s="10"/>
      <c r="D1637" s="9"/>
      <c r="E1637" s="9"/>
    </row>
    <row r="1638" spans="1:5" x14ac:dyDescent="0.25">
      <c r="A1638" s="10"/>
      <c r="B1638" s="10"/>
      <c r="D1638" s="9"/>
      <c r="E1638" s="9"/>
    </row>
    <row r="1639" spans="1:5" x14ac:dyDescent="0.25">
      <c r="A1639" s="10"/>
      <c r="B1639" s="10"/>
      <c r="D1639" s="9"/>
      <c r="E1639" s="9"/>
    </row>
    <row r="1640" spans="1:5" x14ac:dyDescent="0.25">
      <c r="A1640" s="10"/>
      <c r="B1640" s="10"/>
      <c r="D1640" s="9"/>
      <c r="E1640" s="9"/>
    </row>
    <row r="1641" spans="1:5" x14ac:dyDescent="0.25">
      <c r="A1641" s="10"/>
      <c r="B1641" s="10"/>
      <c r="D1641" s="9"/>
      <c r="E1641" s="9"/>
    </row>
    <row r="1642" spans="1:5" x14ac:dyDescent="0.25">
      <c r="A1642" s="10"/>
      <c r="B1642" s="10"/>
      <c r="D1642" s="9"/>
      <c r="E1642" s="9"/>
    </row>
    <row r="1643" spans="1:5" x14ac:dyDescent="0.25">
      <c r="A1643" s="10"/>
      <c r="B1643" s="10"/>
      <c r="D1643" s="9"/>
      <c r="E1643" s="9"/>
    </row>
    <row r="1644" spans="1:5" x14ac:dyDescent="0.25">
      <c r="A1644" s="10"/>
      <c r="B1644" s="10"/>
      <c r="D1644" s="9"/>
      <c r="E1644" s="9"/>
    </row>
    <row r="1645" spans="1:5" x14ac:dyDescent="0.25">
      <c r="A1645" s="10"/>
      <c r="B1645" s="10"/>
      <c r="D1645" s="9"/>
      <c r="E1645" s="9"/>
    </row>
    <row r="1646" spans="1:5" x14ac:dyDescent="0.25">
      <c r="A1646" s="10"/>
      <c r="B1646" s="10"/>
      <c r="D1646" s="9"/>
      <c r="E1646" s="9"/>
    </row>
    <row r="1647" spans="1:5" x14ac:dyDescent="0.25">
      <c r="A1647" s="10"/>
      <c r="B1647" s="10"/>
      <c r="D1647" s="9"/>
      <c r="E1647" s="9"/>
    </row>
    <row r="1648" spans="1:5" x14ac:dyDescent="0.25">
      <c r="A1648" s="10"/>
      <c r="B1648" s="10"/>
      <c r="D1648" s="9"/>
      <c r="E1648" s="9"/>
    </row>
    <row r="1649" spans="1:5" x14ac:dyDescent="0.25">
      <c r="A1649" s="10"/>
      <c r="B1649" s="10"/>
      <c r="D1649" s="9"/>
      <c r="E1649" s="9"/>
    </row>
    <row r="1650" spans="1:5" x14ac:dyDescent="0.25">
      <c r="A1650" s="10"/>
      <c r="B1650" s="10"/>
      <c r="D1650" s="9"/>
      <c r="E1650" s="9"/>
    </row>
    <row r="1651" spans="1:5" x14ac:dyDescent="0.25">
      <c r="A1651" s="10"/>
      <c r="B1651" s="10"/>
      <c r="D1651" s="9"/>
      <c r="E1651" s="9"/>
    </row>
    <row r="1652" spans="1:5" x14ac:dyDescent="0.25">
      <c r="A1652" s="10"/>
      <c r="B1652" s="10"/>
      <c r="D1652" s="9"/>
      <c r="E1652" s="9"/>
    </row>
    <row r="1653" spans="1:5" x14ac:dyDescent="0.25">
      <c r="A1653" s="10"/>
      <c r="B1653" s="10"/>
      <c r="D1653" s="9"/>
      <c r="E1653" s="9"/>
    </row>
    <row r="1654" spans="1:5" x14ac:dyDescent="0.25">
      <c r="A1654" s="10"/>
      <c r="B1654" s="10"/>
      <c r="D1654" s="9"/>
      <c r="E1654" s="9"/>
    </row>
    <row r="1655" spans="1:5" x14ac:dyDescent="0.25">
      <c r="A1655" s="10"/>
      <c r="B1655" s="10"/>
      <c r="D1655" s="9"/>
      <c r="E1655" s="9"/>
    </row>
    <row r="1656" spans="1:5" x14ac:dyDescent="0.25">
      <c r="A1656" s="10"/>
      <c r="B1656" s="10"/>
      <c r="D1656" s="9"/>
      <c r="E1656" s="9"/>
    </row>
    <row r="1657" spans="1:5" x14ac:dyDescent="0.25">
      <c r="A1657" s="10"/>
      <c r="B1657" s="10"/>
      <c r="D1657" s="9"/>
      <c r="E1657" s="9"/>
    </row>
    <row r="1658" spans="1:5" x14ac:dyDescent="0.25">
      <c r="A1658" s="10"/>
      <c r="B1658" s="10"/>
      <c r="D1658" s="9"/>
      <c r="E1658" s="9"/>
    </row>
    <row r="1659" spans="1:5" x14ac:dyDescent="0.25">
      <c r="A1659" s="10"/>
      <c r="B1659" s="10"/>
      <c r="D1659" s="9"/>
      <c r="E1659" s="9"/>
    </row>
    <row r="1660" spans="1:5" x14ac:dyDescent="0.25">
      <c r="A1660" s="10"/>
      <c r="B1660" s="10"/>
      <c r="D1660" s="9"/>
      <c r="E1660" s="9"/>
    </row>
    <row r="1661" spans="1:5" x14ac:dyDescent="0.25">
      <c r="A1661" s="10"/>
      <c r="B1661" s="10"/>
      <c r="D1661" s="9"/>
      <c r="E1661" s="9"/>
    </row>
    <row r="1662" spans="1:5" x14ac:dyDescent="0.25">
      <c r="A1662" s="10"/>
      <c r="B1662" s="10"/>
      <c r="D1662" s="9"/>
      <c r="E1662" s="9"/>
    </row>
    <row r="1663" spans="1:5" x14ac:dyDescent="0.25">
      <c r="A1663" s="10"/>
      <c r="B1663" s="10"/>
      <c r="D1663" s="9"/>
      <c r="E1663" s="9"/>
    </row>
    <row r="1664" spans="1:5" x14ac:dyDescent="0.25">
      <c r="A1664" s="10"/>
      <c r="B1664" s="10"/>
      <c r="D1664" s="9"/>
      <c r="E1664" s="9"/>
    </row>
    <row r="1665" spans="1:5" x14ac:dyDescent="0.25">
      <c r="A1665" s="10"/>
      <c r="B1665" s="10"/>
      <c r="D1665" s="9"/>
      <c r="E1665" s="9"/>
    </row>
    <row r="1666" spans="1:5" x14ac:dyDescent="0.25">
      <c r="A1666" s="10"/>
      <c r="B1666" s="10"/>
      <c r="D1666" s="9"/>
      <c r="E1666" s="9"/>
    </row>
    <row r="1667" spans="1:5" x14ac:dyDescent="0.25">
      <c r="A1667" s="10"/>
      <c r="B1667" s="10"/>
      <c r="D1667" s="9"/>
      <c r="E1667" s="9"/>
    </row>
    <row r="1668" spans="1:5" x14ac:dyDescent="0.25">
      <c r="A1668" s="10"/>
      <c r="B1668" s="10"/>
      <c r="D1668" s="9"/>
      <c r="E1668" s="9"/>
    </row>
    <row r="1669" spans="1:5" x14ac:dyDescent="0.25">
      <c r="A1669" s="10"/>
      <c r="B1669" s="10"/>
      <c r="D1669" s="9"/>
      <c r="E1669" s="9"/>
    </row>
    <row r="1670" spans="1:5" x14ac:dyDescent="0.25">
      <c r="A1670" s="10"/>
      <c r="B1670" s="10"/>
      <c r="D1670" s="9"/>
      <c r="E1670" s="9"/>
    </row>
    <row r="1671" spans="1:5" x14ac:dyDescent="0.25">
      <c r="A1671" s="10"/>
      <c r="B1671" s="10"/>
      <c r="D1671" s="9"/>
      <c r="E1671" s="9"/>
    </row>
    <row r="1672" spans="1:5" x14ac:dyDescent="0.25">
      <c r="A1672" s="10"/>
      <c r="B1672" s="10"/>
      <c r="D1672" s="9"/>
      <c r="E1672" s="9"/>
    </row>
    <row r="1673" spans="1:5" x14ac:dyDescent="0.25">
      <c r="A1673" s="10"/>
      <c r="B1673" s="10"/>
      <c r="D1673" s="9"/>
      <c r="E1673" s="9"/>
    </row>
    <row r="1674" spans="1:5" x14ac:dyDescent="0.25">
      <c r="A1674" s="10"/>
      <c r="B1674" s="10"/>
      <c r="D1674" s="9"/>
      <c r="E1674" s="9"/>
    </row>
    <row r="1675" spans="1:5" x14ac:dyDescent="0.25">
      <c r="A1675" s="10"/>
      <c r="B1675" s="10"/>
      <c r="D1675" s="9"/>
      <c r="E1675" s="9"/>
    </row>
    <row r="1676" spans="1:5" x14ac:dyDescent="0.25">
      <c r="A1676" s="10"/>
      <c r="B1676" s="10"/>
      <c r="D1676" s="9"/>
      <c r="E1676" s="9"/>
    </row>
    <row r="1677" spans="1:5" x14ac:dyDescent="0.25">
      <c r="A1677" s="10"/>
      <c r="B1677" s="10"/>
      <c r="D1677" s="9"/>
      <c r="E1677" s="9"/>
    </row>
    <row r="1678" spans="1:5" x14ac:dyDescent="0.25">
      <c r="A1678" s="10"/>
      <c r="B1678" s="10"/>
      <c r="D1678" s="9"/>
      <c r="E1678" s="9"/>
    </row>
    <row r="1679" spans="1:5" x14ac:dyDescent="0.25">
      <c r="A1679" s="10"/>
      <c r="B1679" s="10"/>
      <c r="D1679" s="9"/>
      <c r="E1679" s="9"/>
    </row>
    <row r="1680" spans="1:5" x14ac:dyDescent="0.25">
      <c r="A1680" s="10"/>
      <c r="B1680" s="10"/>
      <c r="D1680" s="9"/>
      <c r="E1680" s="9"/>
    </row>
    <row r="1681" spans="1:5" x14ac:dyDescent="0.25">
      <c r="A1681" s="10"/>
      <c r="B1681" s="10"/>
      <c r="D1681" s="9"/>
      <c r="E1681" s="9"/>
    </row>
    <row r="1682" spans="1:5" x14ac:dyDescent="0.25">
      <c r="A1682" s="10"/>
      <c r="B1682" s="10"/>
      <c r="D1682" s="9"/>
      <c r="E1682" s="9"/>
    </row>
    <row r="1683" spans="1:5" x14ac:dyDescent="0.25">
      <c r="A1683" s="10"/>
      <c r="B1683" s="10"/>
      <c r="D1683" s="9"/>
      <c r="E1683" s="9"/>
    </row>
    <row r="1684" spans="1:5" x14ac:dyDescent="0.25">
      <c r="A1684" s="10"/>
      <c r="B1684" s="10"/>
      <c r="D1684" s="9"/>
      <c r="E1684" s="9"/>
    </row>
    <row r="1685" spans="1:5" x14ac:dyDescent="0.25">
      <c r="A1685" s="10"/>
      <c r="B1685" s="10"/>
      <c r="D1685" s="9"/>
      <c r="E1685" s="9"/>
    </row>
    <row r="1686" spans="1:5" x14ac:dyDescent="0.25">
      <c r="A1686" s="10"/>
      <c r="B1686" s="10"/>
      <c r="D1686" s="9"/>
      <c r="E1686" s="9"/>
    </row>
    <row r="1687" spans="1:5" x14ac:dyDescent="0.25">
      <c r="A1687" s="10"/>
      <c r="B1687" s="10"/>
      <c r="D1687" s="9"/>
      <c r="E1687" s="9"/>
    </row>
    <row r="1688" spans="1:5" x14ac:dyDescent="0.25">
      <c r="A1688" s="10"/>
      <c r="B1688" s="10"/>
      <c r="D1688" s="9"/>
      <c r="E1688" s="9"/>
    </row>
    <row r="1689" spans="1:5" x14ac:dyDescent="0.25">
      <c r="A1689" s="10"/>
      <c r="B1689" s="10"/>
      <c r="D1689" s="9"/>
      <c r="E1689" s="9"/>
    </row>
    <row r="1690" spans="1:5" x14ac:dyDescent="0.25">
      <c r="A1690" s="10"/>
      <c r="B1690" s="10"/>
      <c r="D1690" s="9"/>
      <c r="E1690" s="9"/>
    </row>
    <row r="1691" spans="1:5" x14ac:dyDescent="0.25">
      <c r="A1691" s="10"/>
      <c r="B1691" s="10"/>
      <c r="D1691" s="9"/>
      <c r="E1691" s="9"/>
    </row>
    <row r="1692" spans="1:5" x14ac:dyDescent="0.25">
      <c r="A1692" s="10"/>
      <c r="B1692" s="10"/>
      <c r="D1692" s="9"/>
      <c r="E1692" s="9"/>
    </row>
    <row r="1693" spans="1:5" x14ac:dyDescent="0.25">
      <c r="A1693" s="10"/>
      <c r="B1693" s="10"/>
      <c r="D1693" s="9"/>
      <c r="E1693" s="9"/>
    </row>
    <row r="1694" spans="1:5" x14ac:dyDescent="0.25">
      <c r="A1694" s="10"/>
      <c r="B1694" s="10"/>
      <c r="D1694" s="9"/>
      <c r="E1694" s="9"/>
    </row>
    <row r="1695" spans="1:5" x14ac:dyDescent="0.25">
      <c r="A1695" s="10"/>
      <c r="B1695" s="10"/>
      <c r="D1695" s="9"/>
      <c r="E1695" s="9"/>
    </row>
    <row r="1696" spans="1:5" x14ac:dyDescent="0.25">
      <c r="A1696" s="10"/>
      <c r="B1696" s="10"/>
      <c r="D1696" s="9"/>
      <c r="E1696" s="9"/>
    </row>
    <row r="1697" spans="1:5" x14ac:dyDescent="0.25">
      <c r="A1697" s="10"/>
      <c r="B1697" s="10"/>
      <c r="D1697" s="9"/>
      <c r="E1697" s="9"/>
    </row>
    <row r="1698" spans="1:5" x14ac:dyDescent="0.25">
      <c r="A1698" s="10"/>
      <c r="B1698" s="10"/>
      <c r="D1698" s="9"/>
      <c r="E1698" s="9"/>
    </row>
    <row r="1699" spans="1:5" x14ac:dyDescent="0.25">
      <c r="A1699" s="10"/>
      <c r="B1699" s="10"/>
      <c r="D1699" s="9"/>
      <c r="E1699" s="9"/>
    </row>
    <row r="1700" spans="1:5" x14ac:dyDescent="0.25">
      <c r="A1700" s="10"/>
      <c r="B1700" s="10"/>
      <c r="D1700" s="9"/>
      <c r="E1700" s="9"/>
    </row>
    <row r="1701" spans="1:5" x14ac:dyDescent="0.25">
      <c r="A1701" s="10"/>
      <c r="B1701" s="10"/>
      <c r="D1701" s="9"/>
      <c r="E1701" s="9"/>
    </row>
    <row r="1702" spans="1:5" x14ac:dyDescent="0.25">
      <c r="A1702" s="10"/>
      <c r="B1702" s="10"/>
      <c r="D1702" s="9"/>
      <c r="E1702" s="9"/>
    </row>
    <row r="1703" spans="1:5" x14ac:dyDescent="0.25">
      <c r="A1703" s="10"/>
      <c r="B1703" s="10"/>
      <c r="D1703" s="9"/>
      <c r="E1703" s="9"/>
    </row>
    <row r="1704" spans="1:5" x14ac:dyDescent="0.25">
      <c r="A1704" s="10"/>
      <c r="B1704" s="10"/>
      <c r="D1704" s="9"/>
      <c r="E1704" s="9"/>
    </row>
    <row r="1705" spans="1:5" x14ac:dyDescent="0.25">
      <c r="A1705" s="10"/>
      <c r="B1705" s="10"/>
      <c r="D1705" s="9"/>
      <c r="E1705" s="9"/>
    </row>
    <row r="1706" spans="1:5" x14ac:dyDescent="0.25">
      <c r="A1706" s="10"/>
      <c r="B1706" s="10"/>
      <c r="D1706" s="9"/>
      <c r="E1706" s="9"/>
    </row>
    <row r="1707" spans="1:5" x14ac:dyDescent="0.25">
      <c r="A1707" s="10"/>
      <c r="B1707" s="10"/>
      <c r="D1707" s="9"/>
      <c r="E1707" s="9"/>
    </row>
    <row r="1708" spans="1:5" x14ac:dyDescent="0.25">
      <c r="A1708" s="10"/>
      <c r="B1708" s="10"/>
      <c r="D1708" s="9"/>
      <c r="E1708" s="9"/>
    </row>
    <row r="1709" spans="1:5" x14ac:dyDescent="0.25">
      <c r="A1709" s="10"/>
      <c r="B1709" s="10"/>
      <c r="D1709" s="9"/>
      <c r="E1709" s="9"/>
    </row>
    <row r="1710" spans="1:5" x14ac:dyDescent="0.25">
      <c r="A1710" s="10"/>
      <c r="B1710" s="10"/>
      <c r="D1710" s="9"/>
      <c r="E1710" s="9"/>
    </row>
    <row r="1711" spans="1:5" x14ac:dyDescent="0.25">
      <c r="A1711" s="10"/>
      <c r="B1711" s="10"/>
      <c r="D1711" s="9"/>
      <c r="E1711" s="9"/>
    </row>
    <row r="1712" spans="1:5" x14ac:dyDescent="0.25">
      <c r="A1712" s="10"/>
      <c r="B1712" s="10"/>
      <c r="D1712" s="9"/>
      <c r="E1712" s="9"/>
    </row>
    <row r="1713" spans="1:5" x14ac:dyDescent="0.25">
      <c r="A1713" s="10"/>
      <c r="B1713" s="10"/>
      <c r="D1713" s="9"/>
      <c r="E1713" s="9"/>
    </row>
    <row r="1714" spans="1:5" x14ac:dyDescent="0.25">
      <c r="A1714" s="10"/>
      <c r="B1714" s="10"/>
      <c r="D1714" s="9"/>
      <c r="E1714" s="9"/>
    </row>
    <row r="1715" spans="1:5" x14ac:dyDescent="0.25">
      <c r="A1715" s="10"/>
      <c r="B1715" s="10"/>
      <c r="D1715" s="9"/>
      <c r="E1715" s="9"/>
    </row>
    <row r="1716" spans="1:5" x14ac:dyDescent="0.25">
      <c r="A1716" s="10"/>
      <c r="B1716" s="10"/>
      <c r="D1716" s="9"/>
      <c r="E1716" s="9"/>
    </row>
    <row r="1717" spans="1:5" x14ac:dyDescent="0.25">
      <c r="A1717" s="10"/>
      <c r="B1717" s="10"/>
      <c r="D1717" s="9"/>
      <c r="E1717" s="9"/>
    </row>
    <row r="1718" spans="1:5" x14ac:dyDescent="0.25">
      <c r="A1718" s="10"/>
      <c r="B1718" s="10"/>
      <c r="D1718" s="9"/>
      <c r="E1718" s="9"/>
    </row>
    <row r="1719" spans="1:5" x14ac:dyDescent="0.25">
      <c r="A1719" s="10"/>
      <c r="B1719" s="10"/>
      <c r="D1719" s="9"/>
      <c r="E1719" s="9"/>
    </row>
    <row r="1720" spans="1:5" x14ac:dyDescent="0.25">
      <c r="A1720" s="10"/>
      <c r="B1720" s="10"/>
      <c r="D1720" s="9"/>
      <c r="E1720" s="9"/>
    </row>
    <row r="1721" spans="1:5" x14ac:dyDescent="0.25">
      <c r="A1721" s="10"/>
      <c r="B1721" s="10"/>
      <c r="D1721" s="9"/>
      <c r="E1721" s="9"/>
    </row>
    <row r="1722" spans="1:5" x14ac:dyDescent="0.25">
      <c r="A1722" s="10"/>
      <c r="B1722" s="10"/>
      <c r="D1722" s="9"/>
      <c r="E1722" s="9"/>
    </row>
    <row r="1723" spans="1:5" x14ac:dyDescent="0.25">
      <c r="A1723" s="10"/>
      <c r="B1723" s="10"/>
      <c r="D1723" s="9"/>
      <c r="E1723" s="9"/>
    </row>
    <row r="1724" spans="1:5" x14ac:dyDescent="0.25">
      <c r="A1724" s="10"/>
      <c r="B1724" s="10"/>
      <c r="D1724" s="9"/>
      <c r="E1724" s="9"/>
    </row>
    <row r="1725" spans="1:5" x14ac:dyDescent="0.25">
      <c r="A1725" s="10"/>
      <c r="B1725" s="10"/>
      <c r="D1725" s="9"/>
      <c r="E1725" s="9"/>
    </row>
    <row r="1726" spans="1:5" x14ac:dyDescent="0.25">
      <c r="A1726" s="10"/>
      <c r="B1726" s="10"/>
      <c r="D1726" s="9"/>
      <c r="E1726" s="9"/>
    </row>
    <row r="1727" spans="1:5" x14ac:dyDescent="0.25">
      <c r="A1727" s="10"/>
      <c r="B1727" s="10"/>
      <c r="D1727" s="9"/>
      <c r="E1727" s="9"/>
    </row>
    <row r="1728" spans="1:5" x14ac:dyDescent="0.25">
      <c r="A1728" s="10"/>
      <c r="B1728" s="10"/>
      <c r="D1728" s="9"/>
      <c r="E1728" s="9"/>
    </row>
    <row r="1729" spans="1:5" x14ac:dyDescent="0.25">
      <c r="A1729" s="10"/>
      <c r="B1729" s="10"/>
      <c r="D1729" s="9"/>
      <c r="E1729" s="9"/>
    </row>
    <row r="1730" spans="1:5" x14ac:dyDescent="0.25">
      <c r="A1730" s="10"/>
      <c r="B1730" s="10"/>
      <c r="D1730" s="9"/>
      <c r="E1730" s="9"/>
    </row>
    <row r="1731" spans="1:5" x14ac:dyDescent="0.25">
      <c r="A1731" s="10"/>
      <c r="B1731" s="10"/>
      <c r="D1731" s="9"/>
      <c r="E1731" s="9"/>
    </row>
    <row r="1732" spans="1:5" x14ac:dyDescent="0.25">
      <c r="A1732" s="10"/>
      <c r="B1732" s="10"/>
      <c r="D1732" s="9"/>
      <c r="E1732" s="9"/>
    </row>
    <row r="1733" spans="1:5" x14ac:dyDescent="0.25">
      <c r="A1733" s="10"/>
      <c r="B1733" s="10"/>
      <c r="D1733" s="9"/>
      <c r="E1733" s="9"/>
    </row>
    <row r="1734" spans="1:5" x14ac:dyDescent="0.25">
      <c r="A1734" s="10"/>
      <c r="B1734" s="10"/>
      <c r="D1734" s="9"/>
      <c r="E1734" s="9"/>
    </row>
    <row r="1735" spans="1:5" x14ac:dyDescent="0.25">
      <c r="A1735" s="10"/>
      <c r="B1735" s="10"/>
      <c r="D1735" s="9"/>
      <c r="E1735" s="9"/>
    </row>
    <row r="1736" spans="1:5" x14ac:dyDescent="0.25">
      <c r="A1736" s="10"/>
      <c r="B1736" s="10"/>
      <c r="D1736" s="9"/>
      <c r="E1736" s="9"/>
    </row>
    <row r="1737" spans="1:5" x14ac:dyDescent="0.25">
      <c r="A1737" s="10"/>
      <c r="B1737" s="10"/>
      <c r="D1737" s="9"/>
      <c r="E1737" s="9"/>
    </row>
    <row r="1738" spans="1:5" x14ac:dyDescent="0.25">
      <c r="A1738" s="10"/>
      <c r="B1738" s="10"/>
      <c r="D1738" s="9"/>
      <c r="E1738" s="9"/>
    </row>
    <row r="1739" spans="1:5" x14ac:dyDescent="0.25">
      <c r="A1739" s="10"/>
      <c r="B1739" s="10"/>
      <c r="D1739" s="9"/>
      <c r="E1739" s="9"/>
    </row>
    <row r="1740" spans="1:5" x14ac:dyDescent="0.25">
      <c r="A1740" s="10"/>
      <c r="B1740" s="10"/>
      <c r="D1740" s="9"/>
      <c r="E1740" s="9"/>
    </row>
    <row r="1741" spans="1:5" x14ac:dyDescent="0.25">
      <c r="A1741" s="10"/>
      <c r="B1741" s="10"/>
      <c r="D1741" s="9"/>
      <c r="E1741" s="9"/>
    </row>
    <row r="1742" spans="1:5" x14ac:dyDescent="0.25">
      <c r="A1742" s="10"/>
      <c r="B1742" s="10"/>
      <c r="D1742" s="9"/>
      <c r="E1742" s="9"/>
    </row>
    <row r="1743" spans="1:5" x14ac:dyDescent="0.25">
      <c r="A1743" s="10"/>
      <c r="B1743" s="10"/>
      <c r="D1743" s="9"/>
      <c r="E1743" s="9"/>
    </row>
    <row r="1744" spans="1:5" x14ac:dyDescent="0.25">
      <c r="A1744" s="10"/>
      <c r="B1744" s="10"/>
      <c r="D1744" s="9"/>
      <c r="E1744" s="9"/>
    </row>
    <row r="1745" spans="1:5" x14ac:dyDescent="0.25">
      <c r="A1745" s="10"/>
      <c r="B1745" s="10"/>
      <c r="D1745" s="9"/>
      <c r="E1745" s="9"/>
    </row>
    <row r="1746" spans="1:5" x14ac:dyDescent="0.25">
      <c r="A1746" s="10"/>
      <c r="B1746" s="10"/>
      <c r="D1746" s="9"/>
      <c r="E1746" s="9"/>
    </row>
    <row r="1747" spans="1:5" x14ac:dyDescent="0.25">
      <c r="A1747" s="10"/>
      <c r="B1747" s="10"/>
      <c r="D1747" s="9"/>
      <c r="E1747" s="9"/>
    </row>
    <row r="1748" spans="1:5" x14ac:dyDescent="0.25">
      <c r="A1748" s="10"/>
      <c r="B1748" s="10"/>
      <c r="D1748" s="9"/>
      <c r="E1748" s="9"/>
    </row>
    <row r="1749" spans="1:5" x14ac:dyDescent="0.25">
      <c r="A1749" s="10"/>
      <c r="B1749" s="10"/>
      <c r="D1749" s="9"/>
      <c r="E1749" s="9"/>
    </row>
    <row r="1750" spans="1:5" x14ac:dyDescent="0.25">
      <c r="A1750" s="10"/>
      <c r="B1750" s="10"/>
      <c r="D1750" s="9"/>
      <c r="E1750" s="9"/>
    </row>
    <row r="1751" spans="1:5" x14ac:dyDescent="0.25">
      <c r="A1751" s="10"/>
      <c r="B1751" s="10"/>
      <c r="D1751" s="9"/>
      <c r="E1751" s="9"/>
    </row>
    <row r="1752" spans="1:5" x14ac:dyDescent="0.25">
      <c r="A1752" s="10"/>
      <c r="B1752" s="10"/>
      <c r="D1752" s="9"/>
      <c r="E1752" s="9"/>
    </row>
    <row r="1753" spans="1:5" x14ac:dyDescent="0.25">
      <c r="A1753" s="10"/>
      <c r="B1753" s="10"/>
      <c r="D1753" s="9"/>
      <c r="E1753" s="9"/>
    </row>
    <row r="1754" spans="1:5" x14ac:dyDescent="0.25">
      <c r="A1754" s="10"/>
      <c r="B1754" s="10"/>
      <c r="D1754" s="9"/>
      <c r="E1754" s="9"/>
    </row>
    <row r="1755" spans="1:5" x14ac:dyDescent="0.25">
      <c r="A1755" s="10"/>
      <c r="B1755" s="10"/>
      <c r="D1755" s="9"/>
      <c r="E1755" s="9"/>
    </row>
    <row r="1756" spans="1:5" x14ac:dyDescent="0.25">
      <c r="A1756" s="10"/>
      <c r="B1756" s="10"/>
      <c r="D1756" s="9"/>
      <c r="E1756" s="9"/>
    </row>
    <row r="1757" spans="1:5" x14ac:dyDescent="0.25">
      <c r="A1757" s="10"/>
      <c r="B1757" s="10"/>
      <c r="D1757" s="9"/>
      <c r="E1757" s="9"/>
    </row>
    <row r="1758" spans="1:5" x14ac:dyDescent="0.25">
      <c r="A1758" s="10"/>
      <c r="B1758" s="10"/>
      <c r="D1758" s="9"/>
      <c r="E1758" s="9"/>
    </row>
    <row r="1759" spans="1:5" x14ac:dyDescent="0.25">
      <c r="A1759" s="10"/>
      <c r="B1759" s="10"/>
      <c r="D1759" s="9"/>
      <c r="E1759" s="9"/>
    </row>
    <row r="1760" spans="1:5" x14ac:dyDescent="0.25">
      <c r="A1760" s="10"/>
      <c r="B1760" s="10"/>
      <c r="D1760" s="9"/>
      <c r="E1760" s="9"/>
    </row>
    <row r="1761" spans="1:5" x14ac:dyDescent="0.25">
      <c r="A1761" s="10"/>
      <c r="B1761" s="10"/>
      <c r="D1761" s="9"/>
      <c r="E1761" s="9"/>
    </row>
    <row r="1762" spans="1:5" x14ac:dyDescent="0.25">
      <c r="A1762" s="10"/>
      <c r="B1762" s="10"/>
      <c r="D1762" s="9"/>
      <c r="E1762" s="9"/>
    </row>
    <row r="1763" spans="1:5" x14ac:dyDescent="0.25">
      <c r="A1763" s="10"/>
      <c r="B1763" s="10"/>
      <c r="D1763" s="9"/>
      <c r="E1763" s="9"/>
    </row>
    <row r="1764" spans="1:5" x14ac:dyDescent="0.25">
      <c r="A1764" s="10"/>
      <c r="B1764" s="10"/>
      <c r="D1764" s="9"/>
      <c r="E1764" s="9"/>
    </row>
    <row r="1765" spans="1:5" x14ac:dyDescent="0.25">
      <c r="A1765" s="10"/>
      <c r="B1765" s="10"/>
      <c r="D1765" s="9"/>
      <c r="E1765" s="9"/>
    </row>
    <row r="1766" spans="1:5" x14ac:dyDescent="0.25">
      <c r="A1766" s="10"/>
      <c r="B1766" s="10"/>
      <c r="D1766" s="9"/>
      <c r="E1766" s="9"/>
    </row>
    <row r="1767" spans="1:5" x14ac:dyDescent="0.25">
      <c r="A1767" s="10"/>
      <c r="B1767" s="10"/>
      <c r="D1767" s="9"/>
      <c r="E1767" s="9"/>
    </row>
    <row r="1768" spans="1:5" x14ac:dyDescent="0.25">
      <c r="A1768" s="10"/>
      <c r="B1768" s="10"/>
      <c r="D1768" s="9"/>
      <c r="E1768" s="9"/>
    </row>
    <row r="1769" spans="1:5" x14ac:dyDescent="0.25">
      <c r="A1769" s="10"/>
      <c r="B1769" s="10"/>
      <c r="D1769" s="9"/>
      <c r="E1769" s="9"/>
    </row>
    <row r="1770" spans="1:5" x14ac:dyDescent="0.25">
      <c r="A1770" s="10"/>
      <c r="B1770" s="10"/>
      <c r="D1770" s="9"/>
      <c r="E1770" s="9"/>
    </row>
    <row r="1771" spans="1:5" x14ac:dyDescent="0.25">
      <c r="A1771" s="10"/>
      <c r="B1771" s="10"/>
      <c r="D1771" s="9"/>
      <c r="E1771" s="9"/>
    </row>
    <row r="1772" spans="1:5" x14ac:dyDescent="0.25">
      <c r="A1772" s="10"/>
      <c r="B1772" s="10"/>
      <c r="D1772" s="9"/>
      <c r="E1772" s="9"/>
    </row>
    <row r="1773" spans="1:5" x14ac:dyDescent="0.25">
      <c r="A1773" s="10"/>
      <c r="B1773" s="10"/>
      <c r="D1773" s="9"/>
      <c r="E1773" s="9"/>
    </row>
    <row r="1774" spans="1:5" x14ac:dyDescent="0.25">
      <c r="A1774" s="10"/>
      <c r="B1774" s="10"/>
      <c r="D1774" s="9"/>
      <c r="E1774" s="9"/>
    </row>
    <row r="1775" spans="1:5" x14ac:dyDescent="0.25">
      <c r="A1775" s="10"/>
      <c r="B1775" s="10"/>
      <c r="D1775" s="9"/>
      <c r="E1775" s="9"/>
    </row>
    <row r="1776" spans="1:5" x14ac:dyDescent="0.25">
      <c r="A1776" s="10"/>
      <c r="B1776" s="10"/>
      <c r="D1776" s="9"/>
      <c r="E1776" s="9"/>
    </row>
    <row r="1777" spans="1:5" x14ac:dyDescent="0.25">
      <c r="A1777" s="10"/>
      <c r="B1777" s="10"/>
      <c r="D1777" s="9"/>
      <c r="E1777" s="9"/>
    </row>
    <row r="1778" spans="1:5" x14ac:dyDescent="0.25">
      <c r="A1778" s="10"/>
      <c r="B1778" s="10"/>
      <c r="D1778" s="9"/>
      <c r="E1778" s="9"/>
    </row>
    <row r="1779" spans="1:5" x14ac:dyDescent="0.25">
      <c r="A1779" s="10"/>
      <c r="B1779" s="10"/>
      <c r="D1779" s="9"/>
      <c r="E1779" s="9"/>
    </row>
    <row r="1780" spans="1:5" x14ac:dyDescent="0.25">
      <c r="A1780" s="10"/>
      <c r="B1780" s="10"/>
      <c r="D1780" s="9"/>
      <c r="E1780" s="9"/>
    </row>
    <row r="1781" spans="1:5" x14ac:dyDescent="0.25">
      <c r="A1781" s="10"/>
      <c r="B1781" s="10"/>
      <c r="D1781" s="9"/>
      <c r="E1781" s="9"/>
    </row>
    <row r="1782" spans="1:5" x14ac:dyDescent="0.25">
      <c r="A1782" s="10"/>
      <c r="B1782" s="10"/>
      <c r="D1782" s="9"/>
      <c r="E1782" s="9"/>
    </row>
    <row r="1783" spans="1:5" x14ac:dyDescent="0.25">
      <c r="A1783" s="10"/>
      <c r="B1783" s="10"/>
      <c r="D1783" s="9"/>
      <c r="E1783" s="9"/>
    </row>
    <row r="1784" spans="1:5" x14ac:dyDescent="0.25">
      <c r="A1784" s="10"/>
      <c r="B1784" s="10"/>
      <c r="D1784" s="9"/>
      <c r="E1784" s="9"/>
    </row>
    <row r="1785" spans="1:5" x14ac:dyDescent="0.25">
      <c r="A1785" s="10"/>
      <c r="B1785" s="10"/>
      <c r="D1785" s="9"/>
      <c r="E1785" s="9"/>
    </row>
    <row r="1786" spans="1:5" x14ac:dyDescent="0.25">
      <c r="A1786" s="10"/>
      <c r="B1786" s="10"/>
      <c r="D1786" s="9"/>
      <c r="E1786" s="9"/>
    </row>
    <row r="1787" spans="1:5" x14ac:dyDescent="0.25">
      <c r="A1787" s="10"/>
      <c r="B1787" s="10"/>
      <c r="D1787" s="9"/>
      <c r="E1787" s="9"/>
    </row>
    <row r="1788" spans="1:5" x14ac:dyDescent="0.25">
      <c r="A1788" s="10"/>
      <c r="B1788" s="10"/>
      <c r="D1788" s="9"/>
      <c r="E1788" s="9"/>
    </row>
    <row r="1789" spans="1:5" x14ac:dyDescent="0.25">
      <c r="A1789" s="10"/>
      <c r="B1789" s="10"/>
      <c r="D1789" s="9"/>
      <c r="E1789" s="9"/>
    </row>
    <row r="1790" spans="1:5" x14ac:dyDescent="0.25">
      <c r="A1790" s="10"/>
      <c r="B1790" s="10"/>
      <c r="D1790" s="9"/>
      <c r="E1790" s="9"/>
    </row>
    <row r="1791" spans="1:5" x14ac:dyDescent="0.25">
      <c r="A1791" s="10"/>
      <c r="B1791" s="10"/>
      <c r="D1791" s="9"/>
      <c r="E1791" s="9"/>
    </row>
    <row r="1792" spans="1:5" x14ac:dyDescent="0.25">
      <c r="A1792" s="10"/>
      <c r="B1792" s="10"/>
      <c r="D1792" s="9"/>
      <c r="E1792" s="9"/>
    </row>
    <row r="1793" spans="1:5" x14ac:dyDescent="0.25">
      <c r="A1793" s="10"/>
      <c r="B1793" s="10"/>
      <c r="D1793" s="9"/>
      <c r="E1793" s="9"/>
    </row>
    <row r="1794" spans="1:5" x14ac:dyDescent="0.25">
      <c r="A1794" s="10"/>
      <c r="B1794" s="10"/>
      <c r="D1794" s="9"/>
      <c r="E1794" s="9"/>
    </row>
    <row r="1795" spans="1:5" x14ac:dyDescent="0.25">
      <c r="A1795" s="10"/>
      <c r="B1795" s="10"/>
      <c r="D1795" s="9"/>
      <c r="E1795" s="9"/>
    </row>
    <row r="1796" spans="1:5" x14ac:dyDescent="0.25">
      <c r="A1796" s="10"/>
      <c r="B1796" s="10"/>
      <c r="D1796" s="9"/>
      <c r="E1796" s="9"/>
    </row>
    <row r="1797" spans="1:5" x14ac:dyDescent="0.25">
      <c r="A1797" s="10"/>
      <c r="B1797" s="10"/>
      <c r="D1797" s="9"/>
      <c r="E1797" s="9"/>
    </row>
    <row r="1798" spans="1:5" x14ac:dyDescent="0.25">
      <c r="A1798" s="10"/>
      <c r="B1798" s="10"/>
      <c r="D1798" s="9"/>
      <c r="E1798" s="9"/>
    </row>
    <row r="1799" spans="1:5" x14ac:dyDescent="0.25">
      <c r="A1799" s="10"/>
      <c r="B1799" s="10"/>
      <c r="D1799" s="9"/>
      <c r="E1799" s="9"/>
    </row>
    <row r="1800" spans="1:5" x14ac:dyDescent="0.25">
      <c r="A1800" s="10"/>
      <c r="B1800" s="10"/>
      <c r="D1800" s="9"/>
      <c r="E1800" s="9"/>
    </row>
    <row r="1801" spans="1:5" x14ac:dyDescent="0.25">
      <c r="A1801" s="10"/>
      <c r="B1801" s="10"/>
      <c r="D1801" s="9"/>
      <c r="E1801" s="9"/>
    </row>
    <row r="1802" spans="1:5" x14ac:dyDescent="0.25">
      <c r="A1802" s="10"/>
      <c r="B1802" s="10"/>
      <c r="D1802" s="9"/>
      <c r="E1802" s="9"/>
    </row>
    <row r="1803" spans="1:5" x14ac:dyDescent="0.25">
      <c r="A1803" s="10"/>
      <c r="B1803" s="10"/>
      <c r="D1803" s="9"/>
      <c r="E1803" s="9"/>
    </row>
    <row r="1804" spans="1:5" x14ac:dyDescent="0.25">
      <c r="A1804" s="10"/>
      <c r="B1804" s="10"/>
      <c r="D1804" s="9"/>
      <c r="E1804" s="9"/>
    </row>
    <row r="1805" spans="1:5" x14ac:dyDescent="0.25">
      <c r="A1805" s="10"/>
      <c r="B1805" s="10"/>
      <c r="D1805" s="9"/>
      <c r="E1805" s="9"/>
    </row>
    <row r="1806" spans="1:5" x14ac:dyDescent="0.25">
      <c r="A1806" s="10"/>
      <c r="B1806" s="10"/>
      <c r="D1806" s="9"/>
      <c r="E1806" s="9"/>
    </row>
    <row r="1807" spans="1:5" x14ac:dyDescent="0.25">
      <c r="A1807" s="10"/>
      <c r="B1807" s="10"/>
      <c r="D1807" s="9"/>
      <c r="E1807" s="9"/>
    </row>
    <row r="1808" spans="1:5" x14ac:dyDescent="0.25">
      <c r="A1808" s="10"/>
      <c r="B1808" s="10"/>
      <c r="D1808" s="9"/>
      <c r="E1808" s="9"/>
    </row>
    <row r="1809" spans="1:5" x14ac:dyDescent="0.25">
      <c r="A1809" s="10"/>
      <c r="B1809" s="10"/>
      <c r="D1809" s="9"/>
      <c r="E1809" s="9"/>
    </row>
    <row r="1810" spans="1:5" x14ac:dyDescent="0.25">
      <c r="A1810" s="10"/>
      <c r="B1810" s="10"/>
      <c r="D1810" s="9"/>
      <c r="E1810" s="9"/>
    </row>
    <row r="1811" spans="1:5" x14ac:dyDescent="0.25">
      <c r="A1811" s="10"/>
      <c r="B1811" s="10"/>
      <c r="D1811" s="9"/>
      <c r="E1811" s="9"/>
    </row>
    <row r="1812" spans="1:5" x14ac:dyDescent="0.25">
      <c r="A1812" s="10"/>
      <c r="B1812" s="10"/>
      <c r="D1812" s="9"/>
      <c r="E1812" s="9"/>
    </row>
    <row r="1813" spans="1:5" x14ac:dyDescent="0.25">
      <c r="A1813" s="10"/>
      <c r="B1813" s="10"/>
      <c r="D1813" s="9"/>
      <c r="E1813" s="9"/>
    </row>
    <row r="1814" spans="1:5" x14ac:dyDescent="0.25">
      <c r="A1814" s="10"/>
      <c r="B1814" s="10"/>
      <c r="D1814" s="9"/>
      <c r="E1814" s="9"/>
    </row>
    <row r="1815" spans="1:5" x14ac:dyDescent="0.25">
      <c r="A1815" s="10"/>
      <c r="B1815" s="10"/>
      <c r="D1815" s="9"/>
      <c r="E1815" s="9"/>
    </row>
    <row r="1816" spans="1:5" x14ac:dyDescent="0.25">
      <c r="A1816" s="10"/>
      <c r="B1816" s="10"/>
      <c r="D1816" s="9"/>
      <c r="E1816" s="9"/>
    </row>
    <row r="1817" spans="1:5" x14ac:dyDescent="0.25">
      <c r="A1817" s="10"/>
      <c r="B1817" s="10"/>
      <c r="D1817" s="9"/>
      <c r="E1817" s="9"/>
    </row>
    <row r="1818" spans="1:5" x14ac:dyDescent="0.25">
      <c r="A1818" s="10"/>
      <c r="B1818" s="10"/>
      <c r="D1818" s="9"/>
      <c r="E1818" s="9"/>
    </row>
    <row r="1819" spans="1:5" x14ac:dyDescent="0.25">
      <c r="A1819" s="10"/>
      <c r="B1819" s="10"/>
      <c r="D1819" s="9"/>
      <c r="E1819" s="9"/>
    </row>
    <row r="1820" spans="1:5" x14ac:dyDescent="0.25">
      <c r="A1820" s="10"/>
      <c r="B1820" s="10"/>
      <c r="D1820" s="9"/>
      <c r="E1820" s="9"/>
    </row>
    <row r="1821" spans="1:5" x14ac:dyDescent="0.25">
      <c r="A1821" s="10"/>
      <c r="B1821" s="10"/>
      <c r="D1821" s="9"/>
      <c r="E1821" s="9"/>
    </row>
    <row r="1822" spans="1:5" x14ac:dyDescent="0.25">
      <c r="A1822" s="10"/>
      <c r="B1822" s="10"/>
      <c r="D1822" s="9"/>
      <c r="E1822" s="9"/>
    </row>
    <row r="1823" spans="1:5" x14ac:dyDescent="0.25">
      <c r="A1823" s="10"/>
      <c r="B1823" s="10"/>
      <c r="D1823" s="9"/>
      <c r="E1823" s="9"/>
    </row>
    <row r="1824" spans="1:5" x14ac:dyDescent="0.25">
      <c r="A1824" s="10"/>
      <c r="B1824" s="10"/>
      <c r="D1824" s="9"/>
      <c r="E1824" s="9"/>
    </row>
    <row r="1825" spans="1:5" x14ac:dyDescent="0.25">
      <c r="A1825" s="10"/>
      <c r="B1825" s="10"/>
      <c r="D1825" s="9"/>
      <c r="E1825" s="9"/>
    </row>
    <row r="1826" spans="1:5" x14ac:dyDescent="0.25">
      <c r="A1826" s="10"/>
      <c r="B1826" s="10"/>
      <c r="D1826" s="9"/>
      <c r="E1826" s="9"/>
    </row>
    <row r="1827" spans="1:5" x14ac:dyDescent="0.25">
      <c r="A1827" s="10"/>
      <c r="B1827" s="10"/>
      <c r="D1827" s="9"/>
      <c r="E1827" s="9"/>
    </row>
    <row r="1828" spans="1:5" x14ac:dyDescent="0.25">
      <c r="A1828" s="10"/>
      <c r="B1828" s="10"/>
      <c r="D1828" s="9"/>
      <c r="E1828" s="9"/>
    </row>
    <row r="1829" spans="1:5" x14ac:dyDescent="0.25">
      <c r="A1829" s="10"/>
      <c r="B1829" s="10"/>
      <c r="D1829" s="9"/>
      <c r="E1829" s="9"/>
    </row>
    <row r="1830" spans="1:5" x14ac:dyDescent="0.25">
      <c r="A1830" s="10"/>
      <c r="B1830" s="10"/>
      <c r="D1830" s="9"/>
      <c r="E1830" s="9"/>
    </row>
    <row r="1831" spans="1:5" x14ac:dyDescent="0.25">
      <c r="A1831" s="10"/>
      <c r="B1831" s="10"/>
      <c r="D1831" s="9"/>
      <c r="E1831" s="9"/>
    </row>
    <row r="1832" spans="1:5" x14ac:dyDescent="0.25">
      <c r="A1832" s="10"/>
      <c r="B1832" s="10"/>
      <c r="D1832" s="9"/>
      <c r="E1832" s="9"/>
    </row>
    <row r="1833" spans="1:5" x14ac:dyDescent="0.25">
      <c r="A1833" s="10"/>
      <c r="B1833" s="10"/>
      <c r="D1833" s="9"/>
      <c r="E1833" s="9"/>
    </row>
    <row r="1834" spans="1:5" x14ac:dyDescent="0.25">
      <c r="A1834" s="10"/>
      <c r="B1834" s="10"/>
      <c r="D1834" s="9"/>
      <c r="E1834" s="9"/>
    </row>
    <row r="1835" spans="1:5" x14ac:dyDescent="0.25">
      <c r="A1835" s="10"/>
      <c r="B1835" s="10"/>
      <c r="D1835" s="9"/>
      <c r="E1835" s="9"/>
    </row>
    <row r="1836" spans="1:5" x14ac:dyDescent="0.25">
      <c r="A1836" s="10"/>
      <c r="B1836" s="10"/>
      <c r="D1836" s="9"/>
      <c r="E1836" s="9"/>
    </row>
    <row r="1837" spans="1:5" x14ac:dyDescent="0.25">
      <c r="A1837" s="10"/>
      <c r="B1837" s="10"/>
      <c r="D1837" s="9"/>
      <c r="E1837" s="9"/>
    </row>
    <row r="1838" spans="1:5" x14ac:dyDescent="0.25">
      <c r="A1838" s="10"/>
      <c r="B1838" s="10"/>
      <c r="D1838" s="9"/>
      <c r="E1838" s="9"/>
    </row>
    <row r="1839" spans="1:5" x14ac:dyDescent="0.25">
      <c r="A1839" s="10"/>
      <c r="B1839" s="10"/>
      <c r="D1839" s="9"/>
      <c r="E1839" s="9"/>
    </row>
    <row r="1840" spans="1:5" x14ac:dyDescent="0.25">
      <c r="A1840" s="10"/>
      <c r="B1840" s="10"/>
      <c r="D1840" s="9"/>
      <c r="E1840" s="9"/>
    </row>
    <row r="1841" spans="1:5" x14ac:dyDescent="0.25">
      <c r="A1841" s="10"/>
      <c r="B1841" s="10"/>
      <c r="D1841" s="9"/>
      <c r="E1841" s="9"/>
    </row>
    <row r="1842" spans="1:5" x14ac:dyDescent="0.25">
      <c r="A1842" s="10"/>
      <c r="B1842" s="10"/>
      <c r="D1842" s="9"/>
      <c r="E1842" s="9"/>
    </row>
    <row r="1843" spans="1:5" x14ac:dyDescent="0.25">
      <c r="A1843" s="10"/>
      <c r="B1843" s="10"/>
      <c r="D1843" s="9"/>
      <c r="E1843" s="9"/>
    </row>
    <row r="1844" spans="1:5" x14ac:dyDescent="0.25">
      <c r="A1844" s="10"/>
      <c r="B1844" s="10"/>
      <c r="D1844" s="9"/>
      <c r="E1844" s="9"/>
    </row>
    <row r="1845" spans="1:5" x14ac:dyDescent="0.25">
      <c r="A1845" s="10"/>
      <c r="B1845" s="10"/>
      <c r="D1845" s="9"/>
      <c r="E1845" s="9"/>
    </row>
    <row r="1846" spans="1:5" x14ac:dyDescent="0.25">
      <c r="A1846" s="10"/>
      <c r="B1846" s="10"/>
      <c r="D1846" s="9"/>
      <c r="E1846" s="9"/>
    </row>
    <row r="1847" spans="1:5" x14ac:dyDescent="0.25">
      <c r="A1847" s="10"/>
      <c r="B1847" s="10"/>
      <c r="D1847" s="9"/>
      <c r="E1847" s="9"/>
    </row>
    <row r="1848" spans="1:5" x14ac:dyDescent="0.25">
      <c r="A1848" s="10"/>
      <c r="B1848" s="10"/>
      <c r="D1848" s="9"/>
      <c r="E1848" s="9"/>
    </row>
    <row r="1849" spans="1:5" x14ac:dyDescent="0.25">
      <c r="A1849" s="10"/>
      <c r="B1849" s="10"/>
      <c r="D1849" s="9"/>
      <c r="E1849" s="9"/>
    </row>
    <row r="1850" spans="1:5" x14ac:dyDescent="0.25">
      <c r="A1850" s="10"/>
      <c r="B1850" s="10"/>
      <c r="D1850" s="9"/>
      <c r="E1850" s="9"/>
    </row>
    <row r="1851" spans="1:5" x14ac:dyDescent="0.25">
      <c r="A1851" s="10"/>
      <c r="B1851" s="10"/>
      <c r="D1851" s="9"/>
      <c r="E1851" s="9"/>
    </row>
    <row r="1852" spans="1:5" x14ac:dyDescent="0.25">
      <c r="A1852" s="10"/>
      <c r="B1852" s="10"/>
      <c r="D1852" s="9"/>
      <c r="E1852" s="9"/>
    </row>
    <row r="1853" spans="1:5" x14ac:dyDescent="0.25">
      <c r="A1853" s="10"/>
      <c r="B1853" s="10"/>
      <c r="D1853" s="9"/>
      <c r="E1853" s="9"/>
    </row>
    <row r="1854" spans="1:5" x14ac:dyDescent="0.25">
      <c r="A1854" s="10"/>
      <c r="B1854" s="10"/>
      <c r="D1854" s="9"/>
      <c r="E1854" s="9"/>
    </row>
    <row r="1855" spans="1:5" x14ac:dyDescent="0.25">
      <c r="A1855" s="10"/>
      <c r="B1855" s="10"/>
      <c r="D1855" s="9"/>
      <c r="E1855" s="9"/>
    </row>
    <row r="1856" spans="1:5" x14ac:dyDescent="0.25">
      <c r="A1856" s="10"/>
      <c r="B1856" s="10"/>
      <c r="D1856" s="9"/>
      <c r="E1856" s="9"/>
    </row>
    <row r="1857" spans="1:5" x14ac:dyDescent="0.25">
      <c r="A1857" s="10"/>
      <c r="B1857" s="10"/>
      <c r="D1857" s="9"/>
      <c r="E1857" s="9"/>
    </row>
    <row r="1858" spans="1:5" x14ac:dyDescent="0.25">
      <c r="A1858" s="10"/>
      <c r="B1858" s="10"/>
      <c r="D1858" s="9"/>
      <c r="E1858" s="9"/>
    </row>
    <row r="1859" spans="1:5" x14ac:dyDescent="0.25">
      <c r="A1859" s="10"/>
      <c r="B1859" s="10"/>
      <c r="D1859" s="9"/>
      <c r="E1859" s="9"/>
    </row>
    <row r="1860" spans="1:5" x14ac:dyDescent="0.25">
      <c r="A1860" s="10"/>
      <c r="B1860" s="10"/>
      <c r="D1860" s="9"/>
      <c r="E1860" s="9"/>
    </row>
    <row r="1861" spans="1:5" x14ac:dyDescent="0.25">
      <c r="A1861" s="10"/>
      <c r="B1861" s="10"/>
      <c r="D1861" s="9"/>
      <c r="E1861" s="9"/>
    </row>
    <row r="1862" spans="1:5" x14ac:dyDescent="0.25">
      <c r="A1862" s="10"/>
      <c r="B1862" s="10"/>
      <c r="D1862" s="9"/>
      <c r="E1862" s="9"/>
    </row>
    <row r="1863" spans="1:5" x14ac:dyDescent="0.25">
      <c r="A1863" s="10"/>
      <c r="B1863" s="10"/>
      <c r="D1863" s="9"/>
      <c r="E1863" s="9"/>
    </row>
    <row r="1864" spans="1:5" x14ac:dyDescent="0.25">
      <c r="A1864" s="10"/>
      <c r="B1864" s="10"/>
      <c r="D1864" s="9"/>
      <c r="E1864" s="9"/>
    </row>
    <row r="1865" spans="1:5" x14ac:dyDescent="0.25">
      <c r="A1865" s="10"/>
      <c r="B1865" s="10"/>
      <c r="D1865" s="9"/>
      <c r="E1865" s="9"/>
    </row>
    <row r="1866" spans="1:5" x14ac:dyDescent="0.25">
      <c r="A1866" s="10"/>
      <c r="B1866" s="10"/>
      <c r="D1866" s="9"/>
      <c r="E1866" s="9"/>
    </row>
    <row r="1867" spans="1:5" x14ac:dyDescent="0.25">
      <c r="A1867" s="10"/>
      <c r="B1867" s="10"/>
      <c r="D1867" s="9"/>
      <c r="E1867" s="9"/>
    </row>
    <row r="1868" spans="1:5" x14ac:dyDescent="0.25">
      <c r="A1868" s="10"/>
      <c r="B1868" s="10"/>
      <c r="D1868" s="9"/>
      <c r="E1868" s="9"/>
    </row>
    <row r="1869" spans="1:5" x14ac:dyDescent="0.25">
      <c r="A1869" s="10"/>
      <c r="B1869" s="10"/>
      <c r="D1869" s="9"/>
      <c r="E1869" s="9"/>
    </row>
    <row r="1870" spans="1:5" x14ac:dyDescent="0.25">
      <c r="A1870" s="10"/>
      <c r="B1870" s="10"/>
      <c r="D1870" s="9"/>
      <c r="E1870" s="9"/>
    </row>
    <row r="1871" spans="1:5" x14ac:dyDescent="0.25">
      <c r="A1871" s="10"/>
      <c r="B1871" s="10"/>
      <c r="D1871" s="9"/>
      <c r="E1871" s="9"/>
    </row>
    <row r="1872" spans="1:5" x14ac:dyDescent="0.25">
      <c r="A1872" s="10"/>
      <c r="B1872" s="10"/>
      <c r="D1872" s="9"/>
      <c r="E1872" s="9"/>
    </row>
    <row r="1873" spans="1:5" x14ac:dyDescent="0.25">
      <c r="A1873" s="10"/>
      <c r="B1873" s="10"/>
      <c r="D1873" s="9"/>
      <c r="E1873" s="9"/>
    </row>
    <row r="1874" spans="1:5" x14ac:dyDescent="0.25">
      <c r="A1874" s="10"/>
      <c r="B1874" s="10"/>
      <c r="D1874" s="9"/>
      <c r="E1874" s="9"/>
    </row>
    <row r="1875" spans="1:5" x14ac:dyDescent="0.25">
      <c r="A1875" s="10"/>
      <c r="B1875" s="10"/>
      <c r="D1875" s="9"/>
      <c r="E1875" s="9"/>
    </row>
    <row r="1876" spans="1:5" x14ac:dyDescent="0.25">
      <c r="A1876" s="10"/>
      <c r="B1876" s="10"/>
      <c r="D1876" s="9"/>
      <c r="E1876" s="9"/>
    </row>
    <row r="1877" spans="1:5" x14ac:dyDescent="0.25">
      <c r="A1877" s="10"/>
      <c r="B1877" s="10"/>
      <c r="D1877" s="9"/>
      <c r="E1877" s="9"/>
    </row>
    <row r="1878" spans="1:5" x14ac:dyDescent="0.25">
      <c r="A1878" s="10"/>
      <c r="B1878" s="10"/>
      <c r="D1878" s="9"/>
      <c r="E1878" s="9"/>
    </row>
    <row r="1879" spans="1:5" x14ac:dyDescent="0.25">
      <c r="A1879" s="10"/>
      <c r="B1879" s="10"/>
      <c r="D1879" s="9"/>
      <c r="E1879" s="9"/>
    </row>
    <row r="1880" spans="1:5" x14ac:dyDescent="0.25">
      <c r="A1880" s="10"/>
      <c r="B1880" s="10"/>
      <c r="D1880" s="9"/>
      <c r="E1880" s="9"/>
    </row>
    <row r="1881" spans="1:5" x14ac:dyDescent="0.25">
      <c r="A1881" s="10"/>
      <c r="B1881" s="10"/>
      <c r="D1881" s="9"/>
      <c r="E1881" s="9"/>
    </row>
    <row r="1882" spans="1:5" x14ac:dyDescent="0.25">
      <c r="A1882" s="10"/>
      <c r="B1882" s="10"/>
      <c r="D1882" s="9"/>
      <c r="E1882" s="9"/>
    </row>
    <row r="1883" spans="1:5" x14ac:dyDescent="0.25">
      <c r="A1883" s="10"/>
      <c r="B1883" s="10"/>
      <c r="D1883" s="9"/>
      <c r="E1883" s="9"/>
    </row>
    <row r="1884" spans="1:5" x14ac:dyDescent="0.25">
      <c r="A1884" s="10"/>
      <c r="B1884" s="10"/>
      <c r="D1884" s="9"/>
      <c r="E1884" s="9"/>
    </row>
    <row r="1885" spans="1:5" x14ac:dyDescent="0.25">
      <c r="A1885" s="10"/>
      <c r="B1885" s="10"/>
      <c r="D1885" s="9"/>
      <c r="E1885" s="9"/>
    </row>
    <row r="1886" spans="1:5" x14ac:dyDescent="0.25">
      <c r="A1886" s="10"/>
      <c r="B1886" s="10"/>
      <c r="D1886" s="9"/>
      <c r="E1886" s="9"/>
    </row>
    <row r="1887" spans="1:5" x14ac:dyDescent="0.25">
      <c r="A1887" s="10"/>
      <c r="B1887" s="10"/>
      <c r="D1887" s="9"/>
      <c r="E1887" s="9"/>
    </row>
    <row r="1888" spans="1:5" x14ac:dyDescent="0.25">
      <c r="A1888" s="10"/>
      <c r="B1888" s="10"/>
      <c r="D1888" s="9"/>
      <c r="E1888" s="9"/>
    </row>
    <row r="1889" spans="1:5" x14ac:dyDescent="0.25">
      <c r="A1889" s="10"/>
      <c r="B1889" s="10"/>
      <c r="D1889" s="9"/>
      <c r="E1889" s="9"/>
    </row>
    <row r="1890" spans="1:5" x14ac:dyDescent="0.25">
      <c r="A1890" s="10"/>
      <c r="B1890" s="10"/>
      <c r="D1890" s="9"/>
      <c r="E1890" s="9"/>
    </row>
    <row r="1891" spans="1:5" x14ac:dyDescent="0.25">
      <c r="A1891" s="10"/>
      <c r="B1891" s="10"/>
      <c r="D1891" s="9"/>
      <c r="E1891" s="9"/>
    </row>
    <row r="1892" spans="1:5" x14ac:dyDescent="0.25">
      <c r="A1892" s="10"/>
      <c r="B1892" s="10"/>
      <c r="D1892" s="9"/>
      <c r="E1892" s="9"/>
    </row>
    <row r="1893" spans="1:5" x14ac:dyDescent="0.25">
      <c r="A1893" s="10"/>
      <c r="B1893" s="10"/>
      <c r="D1893" s="9"/>
      <c r="E1893" s="9"/>
    </row>
    <row r="1894" spans="1:5" x14ac:dyDescent="0.25">
      <c r="A1894" s="10"/>
      <c r="B1894" s="10"/>
      <c r="D1894" s="9"/>
      <c r="E1894" s="9"/>
    </row>
    <row r="1895" spans="1:5" x14ac:dyDescent="0.25">
      <c r="A1895" s="10"/>
      <c r="B1895" s="10"/>
      <c r="D1895" s="9"/>
      <c r="E1895" s="9"/>
    </row>
    <row r="1896" spans="1:5" x14ac:dyDescent="0.25">
      <c r="A1896" s="10"/>
      <c r="B1896" s="10"/>
      <c r="D1896" s="9"/>
      <c r="E1896" s="9"/>
    </row>
    <row r="1897" spans="1:5" x14ac:dyDescent="0.25">
      <c r="A1897" s="10"/>
      <c r="B1897" s="10"/>
      <c r="D1897" s="9"/>
      <c r="E1897" s="9"/>
    </row>
    <row r="1898" spans="1:5" x14ac:dyDescent="0.25">
      <c r="A1898" s="10"/>
      <c r="B1898" s="10"/>
      <c r="D1898" s="9"/>
      <c r="E1898" s="9"/>
    </row>
    <row r="1899" spans="1:5" x14ac:dyDescent="0.25">
      <c r="A1899" s="10"/>
      <c r="B1899" s="10"/>
      <c r="D1899" s="9"/>
      <c r="E1899" s="9"/>
    </row>
    <row r="1900" spans="1:5" x14ac:dyDescent="0.25">
      <c r="A1900" s="10"/>
      <c r="B1900" s="10"/>
      <c r="D1900" s="9"/>
      <c r="E1900" s="9"/>
    </row>
    <row r="1901" spans="1:5" x14ac:dyDescent="0.25">
      <c r="A1901" s="10"/>
      <c r="B1901" s="10"/>
      <c r="D1901" s="9"/>
      <c r="E1901" s="9"/>
    </row>
    <row r="1902" spans="1:5" x14ac:dyDescent="0.25">
      <c r="A1902" s="10"/>
      <c r="B1902" s="10"/>
      <c r="D1902" s="9"/>
      <c r="E1902" s="9"/>
    </row>
    <row r="1903" spans="1:5" x14ac:dyDescent="0.25">
      <c r="A1903" s="10"/>
      <c r="B1903" s="10"/>
      <c r="D1903" s="9"/>
      <c r="E1903" s="9"/>
    </row>
    <row r="1904" spans="1:5" x14ac:dyDescent="0.25">
      <c r="A1904" s="10"/>
      <c r="B1904" s="10"/>
      <c r="D1904" s="9"/>
      <c r="E1904" s="9"/>
    </row>
    <row r="1905" spans="1:5" x14ac:dyDescent="0.25">
      <c r="A1905" s="10"/>
      <c r="B1905" s="10"/>
      <c r="D1905" s="9"/>
      <c r="E1905" s="9"/>
    </row>
    <row r="1906" spans="1:5" x14ac:dyDescent="0.25">
      <c r="A1906" s="10"/>
      <c r="B1906" s="10"/>
      <c r="D1906" s="9"/>
      <c r="E1906" s="9"/>
    </row>
    <row r="1907" spans="1:5" x14ac:dyDescent="0.25">
      <c r="A1907" s="10"/>
      <c r="B1907" s="10"/>
      <c r="D1907" s="9"/>
      <c r="E1907" s="9"/>
    </row>
    <row r="1908" spans="1:5" x14ac:dyDescent="0.25">
      <c r="A1908" s="10"/>
      <c r="B1908" s="10"/>
      <c r="D1908" s="9"/>
      <c r="E1908" s="9"/>
    </row>
    <row r="1909" spans="1:5" x14ac:dyDescent="0.25">
      <c r="A1909" s="10"/>
      <c r="B1909" s="10"/>
      <c r="D1909" s="9"/>
      <c r="E1909" s="9"/>
    </row>
    <row r="1910" spans="1:5" x14ac:dyDescent="0.25">
      <c r="A1910" s="10"/>
      <c r="B1910" s="10"/>
      <c r="D1910" s="9"/>
      <c r="E1910" s="9"/>
    </row>
    <row r="1911" spans="1:5" x14ac:dyDescent="0.25">
      <c r="A1911" s="10"/>
      <c r="B1911" s="10"/>
      <c r="D1911" s="9"/>
      <c r="E1911" s="9"/>
    </row>
    <row r="1912" spans="1:5" x14ac:dyDescent="0.25">
      <c r="A1912" s="10"/>
      <c r="B1912" s="10"/>
      <c r="D1912" s="9"/>
      <c r="E1912" s="9"/>
    </row>
    <row r="1913" spans="1:5" x14ac:dyDescent="0.25">
      <c r="A1913" s="10"/>
      <c r="B1913" s="10"/>
      <c r="D1913" s="9"/>
      <c r="E1913" s="9"/>
    </row>
    <row r="1914" spans="1:5" x14ac:dyDescent="0.25">
      <c r="A1914" s="10"/>
      <c r="B1914" s="10"/>
      <c r="D1914" s="9"/>
      <c r="E1914" s="9"/>
    </row>
    <row r="1915" spans="1:5" x14ac:dyDescent="0.25">
      <c r="A1915" s="10"/>
      <c r="B1915" s="10"/>
      <c r="D1915" s="9"/>
      <c r="E1915" s="9"/>
    </row>
    <row r="1916" spans="1:5" x14ac:dyDescent="0.25">
      <c r="A1916" s="10"/>
      <c r="B1916" s="10"/>
      <c r="D1916" s="9"/>
      <c r="E1916" s="9"/>
    </row>
    <row r="1917" spans="1:5" x14ac:dyDescent="0.25">
      <c r="A1917" s="10"/>
      <c r="B1917" s="10"/>
      <c r="D1917" s="9"/>
      <c r="E1917" s="9"/>
    </row>
    <row r="1918" spans="1:5" x14ac:dyDescent="0.25">
      <c r="A1918" s="10"/>
      <c r="B1918" s="10"/>
      <c r="D1918" s="9"/>
      <c r="E1918" s="9"/>
    </row>
    <row r="1919" spans="1:5" x14ac:dyDescent="0.25">
      <c r="A1919" s="10"/>
      <c r="B1919" s="10"/>
      <c r="D1919" s="9"/>
      <c r="E1919" s="9"/>
    </row>
    <row r="1920" spans="1:5" x14ac:dyDescent="0.25">
      <c r="A1920" s="10"/>
      <c r="B1920" s="10"/>
      <c r="D1920" s="9"/>
      <c r="E1920" s="9"/>
    </row>
    <row r="1921" spans="1:5" x14ac:dyDescent="0.25">
      <c r="A1921" s="10"/>
      <c r="B1921" s="10"/>
      <c r="D1921" s="9"/>
      <c r="E1921" s="9"/>
    </row>
    <row r="1922" spans="1:5" x14ac:dyDescent="0.25">
      <c r="A1922" s="10"/>
      <c r="B1922" s="10"/>
      <c r="D1922" s="9"/>
      <c r="E1922" s="9"/>
    </row>
    <row r="1923" spans="1:5" x14ac:dyDescent="0.25">
      <c r="A1923" s="10"/>
      <c r="B1923" s="10"/>
      <c r="D1923" s="9"/>
      <c r="E1923" s="9"/>
    </row>
    <row r="1924" spans="1:5" x14ac:dyDescent="0.25">
      <c r="A1924" s="10"/>
      <c r="B1924" s="10"/>
      <c r="D1924" s="9"/>
      <c r="E1924" s="9"/>
    </row>
    <row r="1925" spans="1:5" x14ac:dyDescent="0.25">
      <c r="A1925" s="10"/>
      <c r="B1925" s="10"/>
      <c r="D1925" s="9"/>
      <c r="E1925" s="9"/>
    </row>
    <row r="1926" spans="1:5" x14ac:dyDescent="0.25">
      <c r="A1926" s="10"/>
      <c r="B1926" s="10"/>
      <c r="D1926" s="9"/>
      <c r="E1926" s="9"/>
    </row>
    <row r="1927" spans="1:5" x14ac:dyDescent="0.25">
      <c r="A1927" s="10"/>
      <c r="B1927" s="10"/>
      <c r="D1927" s="9"/>
      <c r="E1927" s="9"/>
    </row>
    <row r="1928" spans="1:5" x14ac:dyDescent="0.25">
      <c r="A1928" s="10"/>
      <c r="B1928" s="10"/>
      <c r="D1928" s="9"/>
      <c r="E1928" s="9"/>
    </row>
    <row r="1929" spans="1:5" x14ac:dyDescent="0.25">
      <c r="A1929" s="10"/>
      <c r="B1929" s="10"/>
      <c r="D1929" s="9"/>
      <c r="E1929" s="9"/>
    </row>
    <row r="1930" spans="1:5" x14ac:dyDescent="0.25">
      <c r="A1930" s="10"/>
      <c r="B1930" s="10"/>
      <c r="D1930" s="9"/>
      <c r="E1930" s="9"/>
    </row>
    <row r="1931" spans="1:5" x14ac:dyDescent="0.25">
      <c r="A1931" s="10"/>
      <c r="B1931" s="10"/>
      <c r="D1931" s="9"/>
      <c r="E1931" s="9"/>
    </row>
    <row r="1932" spans="1:5" x14ac:dyDescent="0.25">
      <c r="A1932" s="10"/>
      <c r="B1932" s="10"/>
      <c r="D1932" s="9"/>
      <c r="E1932" s="9"/>
    </row>
    <row r="1933" spans="1:5" x14ac:dyDescent="0.25">
      <c r="A1933" s="10"/>
      <c r="B1933" s="10"/>
      <c r="D1933" s="9"/>
      <c r="E1933" s="9"/>
    </row>
    <row r="1934" spans="1:5" x14ac:dyDescent="0.25">
      <c r="A1934" s="10"/>
      <c r="B1934" s="10"/>
      <c r="D1934" s="9"/>
      <c r="E1934" s="9"/>
    </row>
    <row r="1935" spans="1:5" x14ac:dyDescent="0.25">
      <c r="A1935" s="10"/>
      <c r="B1935" s="10"/>
      <c r="D1935" s="9"/>
      <c r="E1935" s="9"/>
    </row>
    <row r="1936" spans="1:5" x14ac:dyDescent="0.25">
      <c r="A1936" s="10"/>
      <c r="B1936" s="10"/>
      <c r="D1936" s="9"/>
      <c r="E1936" s="9"/>
    </row>
    <row r="1937" spans="1:5" x14ac:dyDescent="0.25">
      <c r="A1937" s="10"/>
      <c r="B1937" s="10"/>
      <c r="D1937" s="9"/>
      <c r="E1937" s="9"/>
    </row>
    <row r="1938" spans="1:5" x14ac:dyDescent="0.25">
      <c r="A1938" s="10"/>
      <c r="B1938" s="10"/>
      <c r="D1938" s="9"/>
      <c r="E1938" s="9"/>
    </row>
    <row r="1939" spans="1:5" x14ac:dyDescent="0.25">
      <c r="A1939" s="10"/>
      <c r="B1939" s="10"/>
      <c r="D1939" s="9"/>
      <c r="E1939" s="9"/>
    </row>
    <row r="1940" spans="1:5" x14ac:dyDescent="0.25">
      <c r="A1940" s="10"/>
      <c r="B1940" s="10"/>
      <c r="D1940" s="9"/>
      <c r="E1940" s="9"/>
    </row>
    <row r="1941" spans="1:5" x14ac:dyDescent="0.25">
      <c r="A1941" s="10"/>
      <c r="B1941" s="10"/>
      <c r="D1941" s="9"/>
      <c r="E1941" s="9"/>
    </row>
    <row r="1942" spans="1:5" x14ac:dyDescent="0.25">
      <c r="A1942" s="10"/>
      <c r="B1942" s="10"/>
      <c r="D1942" s="9"/>
      <c r="E1942" s="9"/>
    </row>
    <row r="1943" spans="1:5" x14ac:dyDescent="0.25">
      <c r="A1943" s="10"/>
      <c r="B1943" s="10"/>
      <c r="D1943" s="9"/>
      <c r="E1943" s="9"/>
    </row>
    <row r="1944" spans="1:5" x14ac:dyDescent="0.25">
      <c r="A1944" s="10"/>
      <c r="B1944" s="10"/>
      <c r="D1944" s="9"/>
      <c r="E1944" s="9"/>
    </row>
    <row r="1945" spans="1:5" x14ac:dyDescent="0.25">
      <c r="A1945" s="10"/>
      <c r="B1945" s="10"/>
      <c r="D1945" s="9"/>
      <c r="E1945" s="9"/>
    </row>
    <row r="1946" spans="1:5" x14ac:dyDescent="0.25">
      <c r="A1946" s="10"/>
      <c r="B1946" s="10"/>
      <c r="D1946" s="9"/>
      <c r="E1946" s="9"/>
    </row>
    <row r="1947" spans="1:5" x14ac:dyDescent="0.25">
      <c r="A1947" s="10"/>
      <c r="B1947" s="10"/>
      <c r="D1947" s="9"/>
      <c r="E1947" s="9"/>
    </row>
    <row r="1948" spans="1:5" x14ac:dyDescent="0.25">
      <c r="A1948" s="10"/>
      <c r="B1948" s="10"/>
      <c r="D1948" s="9"/>
      <c r="E1948" s="9"/>
    </row>
    <row r="1949" spans="1:5" x14ac:dyDescent="0.25">
      <c r="A1949" s="10"/>
      <c r="B1949" s="10"/>
      <c r="D1949" s="9"/>
      <c r="E1949" s="9"/>
    </row>
    <row r="1950" spans="1:5" x14ac:dyDescent="0.25">
      <c r="A1950" s="10"/>
      <c r="B1950" s="10"/>
      <c r="D1950" s="9"/>
      <c r="E1950" s="9"/>
    </row>
    <row r="1951" spans="1:5" x14ac:dyDescent="0.25">
      <c r="A1951" s="10"/>
      <c r="B1951" s="10"/>
      <c r="D1951" s="9"/>
      <c r="E1951" s="9"/>
    </row>
    <row r="1952" spans="1:5" x14ac:dyDescent="0.25">
      <c r="A1952" s="10"/>
      <c r="B1952" s="10"/>
      <c r="D1952" s="9"/>
      <c r="E1952" s="9"/>
    </row>
    <row r="1953" spans="1:5" x14ac:dyDescent="0.25">
      <c r="A1953" s="10"/>
      <c r="B1953" s="10"/>
      <c r="D1953" s="9"/>
      <c r="E1953" s="9"/>
    </row>
    <row r="1954" spans="1:5" x14ac:dyDescent="0.25">
      <c r="A1954" s="10"/>
      <c r="B1954" s="10"/>
      <c r="D1954" s="9"/>
      <c r="E1954" s="9"/>
    </row>
    <row r="1955" spans="1:5" x14ac:dyDescent="0.25">
      <c r="A1955" s="10"/>
      <c r="B1955" s="10"/>
      <c r="D1955" s="9"/>
      <c r="E1955" s="9"/>
    </row>
    <row r="1956" spans="1:5" x14ac:dyDescent="0.25">
      <c r="A1956" s="10"/>
      <c r="B1956" s="10"/>
      <c r="D1956" s="9"/>
      <c r="E1956" s="9"/>
    </row>
    <row r="1957" spans="1:5" x14ac:dyDescent="0.25">
      <c r="A1957" s="10"/>
      <c r="B1957" s="10"/>
      <c r="D1957" s="9"/>
      <c r="E1957" s="9"/>
    </row>
    <row r="1958" spans="1:5" x14ac:dyDescent="0.25">
      <c r="A1958" s="10"/>
      <c r="B1958" s="10"/>
      <c r="D1958" s="9"/>
      <c r="E1958" s="9"/>
    </row>
    <row r="1959" spans="1:5" x14ac:dyDescent="0.25">
      <c r="A1959" s="10"/>
      <c r="B1959" s="10"/>
      <c r="D1959" s="9"/>
      <c r="E1959" s="9"/>
    </row>
    <row r="1960" spans="1:5" x14ac:dyDescent="0.25">
      <c r="A1960" s="10"/>
      <c r="B1960" s="10"/>
      <c r="D1960" s="9"/>
      <c r="E1960" s="9"/>
    </row>
    <row r="1961" spans="1:5" x14ac:dyDescent="0.25">
      <c r="A1961" s="10"/>
      <c r="B1961" s="10"/>
      <c r="D1961" s="9"/>
      <c r="E1961" s="9"/>
    </row>
    <row r="1962" spans="1:5" x14ac:dyDescent="0.25">
      <c r="A1962" s="10"/>
      <c r="B1962" s="10"/>
      <c r="D1962" s="9"/>
      <c r="E1962" s="9"/>
    </row>
    <row r="1963" spans="1:5" x14ac:dyDescent="0.25">
      <c r="A1963" s="10"/>
      <c r="B1963" s="10"/>
      <c r="D1963" s="9"/>
      <c r="E1963" s="9"/>
    </row>
    <row r="1964" spans="1:5" x14ac:dyDescent="0.25">
      <c r="A1964" s="10"/>
      <c r="B1964" s="10"/>
      <c r="D1964" s="9"/>
      <c r="E1964" s="9"/>
    </row>
    <row r="1965" spans="1:5" x14ac:dyDescent="0.25">
      <c r="A1965" s="10"/>
      <c r="B1965" s="10"/>
      <c r="D1965" s="9"/>
      <c r="E1965" s="9"/>
    </row>
    <row r="1966" spans="1:5" x14ac:dyDescent="0.25">
      <c r="A1966" s="10"/>
      <c r="B1966" s="10"/>
      <c r="D1966" s="9"/>
      <c r="E1966" s="9"/>
    </row>
    <row r="1967" spans="1:5" x14ac:dyDescent="0.25">
      <c r="A1967" s="10"/>
      <c r="B1967" s="10"/>
      <c r="D1967" s="9"/>
      <c r="E1967" s="9"/>
    </row>
    <row r="1968" spans="1:5" x14ac:dyDescent="0.25">
      <c r="A1968" s="10"/>
      <c r="B1968" s="10"/>
      <c r="D1968" s="9"/>
      <c r="E1968" s="9"/>
    </row>
    <row r="1969" spans="1:5" x14ac:dyDescent="0.25">
      <c r="A1969" s="10"/>
      <c r="B1969" s="10"/>
      <c r="D1969" s="9"/>
      <c r="E1969" s="9"/>
    </row>
    <row r="1970" spans="1:5" x14ac:dyDescent="0.25">
      <c r="A1970" s="10"/>
      <c r="B1970" s="10"/>
      <c r="D1970" s="9"/>
      <c r="E1970" s="9"/>
    </row>
    <row r="1971" spans="1:5" x14ac:dyDescent="0.25">
      <c r="A1971" s="10"/>
      <c r="B1971" s="10"/>
      <c r="D1971" s="9"/>
      <c r="E1971" s="9"/>
    </row>
    <row r="1972" spans="1:5" x14ac:dyDescent="0.25">
      <c r="A1972" s="10"/>
      <c r="B1972" s="10"/>
      <c r="D1972" s="9"/>
      <c r="E1972" s="9"/>
    </row>
    <row r="1973" spans="1:5" x14ac:dyDescent="0.25">
      <c r="A1973" s="10"/>
      <c r="B1973" s="10"/>
      <c r="D1973" s="9"/>
      <c r="E1973" s="9"/>
    </row>
    <row r="1974" spans="1:5" x14ac:dyDescent="0.25">
      <c r="A1974" s="10"/>
      <c r="B1974" s="10"/>
      <c r="D1974" s="9"/>
      <c r="E1974" s="9"/>
    </row>
    <row r="1975" spans="1:5" x14ac:dyDescent="0.25">
      <c r="A1975" s="10"/>
      <c r="B1975" s="10"/>
      <c r="D1975" s="9"/>
      <c r="E1975" s="9"/>
    </row>
    <row r="1976" spans="1:5" x14ac:dyDescent="0.25">
      <c r="A1976" s="10"/>
      <c r="B1976" s="10"/>
      <c r="D1976" s="9"/>
      <c r="E1976" s="9"/>
    </row>
    <row r="1977" spans="1:5" x14ac:dyDescent="0.25">
      <c r="A1977" s="10"/>
      <c r="B1977" s="10"/>
      <c r="D1977" s="9"/>
      <c r="E1977" s="9"/>
    </row>
    <row r="1978" spans="1:5" x14ac:dyDescent="0.25">
      <c r="A1978" s="10"/>
      <c r="B1978" s="10"/>
      <c r="D1978" s="9"/>
      <c r="E1978" s="9"/>
    </row>
    <row r="1979" spans="1:5" x14ac:dyDescent="0.25">
      <c r="A1979" s="10"/>
      <c r="B1979" s="10"/>
      <c r="D1979" s="9"/>
      <c r="E1979" s="9"/>
    </row>
    <row r="1980" spans="1:5" x14ac:dyDescent="0.25">
      <c r="A1980" s="10"/>
      <c r="B1980" s="10"/>
      <c r="D1980" s="9"/>
      <c r="E1980" s="9"/>
    </row>
    <row r="1981" spans="1:5" x14ac:dyDescent="0.25">
      <c r="A1981" s="10"/>
      <c r="B1981" s="10"/>
      <c r="D1981" s="9"/>
      <c r="E1981" s="9"/>
    </row>
    <row r="1982" spans="1:5" x14ac:dyDescent="0.25">
      <c r="A1982" s="10"/>
      <c r="B1982" s="10"/>
      <c r="D1982" s="9"/>
      <c r="E1982" s="9"/>
    </row>
    <row r="1983" spans="1:5" x14ac:dyDescent="0.25">
      <c r="A1983" s="10"/>
      <c r="B1983" s="10"/>
      <c r="D1983" s="9"/>
      <c r="E1983" s="9"/>
    </row>
    <row r="1984" spans="1:5" x14ac:dyDescent="0.25">
      <c r="A1984" s="10"/>
      <c r="B1984" s="10"/>
      <c r="D1984" s="9"/>
      <c r="E1984" s="9"/>
    </row>
    <row r="1985" spans="1:5" x14ac:dyDescent="0.25">
      <c r="A1985" s="10"/>
      <c r="B1985" s="10"/>
      <c r="D1985" s="9"/>
      <c r="E1985" s="9"/>
    </row>
    <row r="1986" spans="1:5" x14ac:dyDescent="0.25">
      <c r="A1986" s="10"/>
      <c r="B1986" s="10"/>
      <c r="D1986" s="9"/>
      <c r="E1986" s="9"/>
    </row>
    <row r="1987" spans="1:5" x14ac:dyDescent="0.25">
      <c r="A1987" s="10"/>
      <c r="B1987" s="10"/>
      <c r="D1987" s="9"/>
      <c r="E1987" s="9"/>
    </row>
    <row r="1988" spans="1:5" x14ac:dyDescent="0.25">
      <c r="A1988" s="10"/>
      <c r="B1988" s="10"/>
      <c r="D1988" s="9"/>
      <c r="E1988" s="9"/>
    </row>
    <row r="1989" spans="1:5" x14ac:dyDescent="0.25">
      <c r="A1989" s="10"/>
      <c r="B1989" s="10"/>
      <c r="D1989" s="9"/>
      <c r="E1989" s="9"/>
    </row>
    <row r="1990" spans="1:5" x14ac:dyDescent="0.25">
      <c r="A1990" s="10"/>
      <c r="B1990" s="10"/>
      <c r="D1990" s="9"/>
      <c r="E1990" s="9"/>
    </row>
    <row r="1991" spans="1:5" x14ac:dyDescent="0.25">
      <c r="A1991" s="10"/>
      <c r="B1991" s="10"/>
      <c r="D1991" s="9"/>
      <c r="E1991" s="9"/>
    </row>
    <row r="1992" spans="1:5" x14ac:dyDescent="0.25">
      <c r="A1992" s="10"/>
      <c r="B1992" s="10"/>
      <c r="D1992" s="9"/>
      <c r="E1992" s="9"/>
    </row>
    <row r="1993" spans="1:5" x14ac:dyDescent="0.25">
      <c r="A1993" s="10"/>
      <c r="B1993" s="10"/>
      <c r="D1993" s="9"/>
      <c r="E1993" s="9"/>
    </row>
    <row r="1994" spans="1:5" x14ac:dyDescent="0.25">
      <c r="A1994" s="10"/>
      <c r="B1994" s="10"/>
      <c r="D1994" s="9"/>
      <c r="E1994" s="9"/>
    </row>
    <row r="1995" spans="1:5" x14ac:dyDescent="0.25">
      <c r="A1995" s="10"/>
      <c r="B1995" s="10"/>
      <c r="D1995" s="9"/>
      <c r="E1995" s="9"/>
    </row>
    <row r="1996" spans="1:5" x14ac:dyDescent="0.25">
      <c r="A1996" s="10"/>
      <c r="B1996" s="10"/>
      <c r="D1996" s="9"/>
      <c r="E1996" s="9"/>
    </row>
    <row r="1997" spans="1:5" x14ac:dyDescent="0.25">
      <c r="A1997" s="10"/>
      <c r="B1997" s="10"/>
      <c r="D1997" s="9"/>
      <c r="E1997" s="9"/>
    </row>
    <row r="1998" spans="1:5" x14ac:dyDescent="0.25">
      <c r="A1998" s="10"/>
      <c r="B1998" s="10"/>
      <c r="D1998" s="9"/>
      <c r="E1998" s="9"/>
    </row>
    <row r="1999" spans="1:5" x14ac:dyDescent="0.25">
      <c r="A1999" s="10"/>
      <c r="B1999" s="10"/>
      <c r="D1999" s="9"/>
      <c r="E1999" s="9"/>
    </row>
    <row r="2000" spans="1:5" x14ac:dyDescent="0.25">
      <c r="A2000" s="10"/>
      <c r="B2000" s="10"/>
      <c r="D2000" s="9"/>
      <c r="E2000" s="9"/>
    </row>
    <row r="2001" spans="1:5" x14ac:dyDescent="0.25">
      <c r="A2001" s="10"/>
      <c r="B2001" s="10"/>
      <c r="D2001" s="9"/>
      <c r="E2001" s="9"/>
    </row>
    <row r="2002" spans="1:5" x14ac:dyDescent="0.25">
      <c r="A2002" s="10"/>
      <c r="B2002" s="10"/>
      <c r="D2002" s="9"/>
      <c r="E2002" s="9"/>
    </row>
    <row r="2003" spans="1:5" x14ac:dyDescent="0.25">
      <c r="A2003" s="10"/>
      <c r="B2003" s="10"/>
      <c r="D2003" s="9"/>
      <c r="E2003" s="9"/>
    </row>
    <row r="2004" spans="1:5" x14ac:dyDescent="0.25">
      <c r="A2004" s="10"/>
      <c r="B2004" s="10"/>
      <c r="D2004" s="9"/>
      <c r="E2004" s="9"/>
    </row>
    <row r="2005" spans="1:5" x14ac:dyDescent="0.25">
      <c r="A2005" s="10"/>
      <c r="B2005" s="10"/>
      <c r="D2005" s="9"/>
      <c r="E2005" s="9"/>
    </row>
    <row r="2006" spans="1:5" x14ac:dyDescent="0.25">
      <c r="A2006" s="10"/>
      <c r="B2006" s="10"/>
      <c r="D2006" s="9"/>
      <c r="E2006" s="9"/>
    </row>
    <row r="2007" spans="1:5" x14ac:dyDescent="0.25">
      <c r="A2007" s="10"/>
      <c r="B2007" s="10"/>
      <c r="D2007" s="9"/>
      <c r="E2007" s="9"/>
    </row>
    <row r="2008" spans="1:5" x14ac:dyDescent="0.25">
      <c r="A2008" s="10"/>
      <c r="B2008" s="10"/>
      <c r="D2008" s="9"/>
      <c r="E2008" s="9"/>
    </row>
    <row r="2009" spans="1:5" x14ac:dyDescent="0.25">
      <c r="A2009" s="10"/>
      <c r="B2009" s="10"/>
      <c r="D2009" s="9"/>
      <c r="E2009" s="9"/>
    </row>
    <row r="2010" spans="1:5" x14ac:dyDescent="0.25">
      <c r="A2010" s="10"/>
      <c r="B2010" s="10"/>
      <c r="D2010" s="9"/>
      <c r="E2010" s="9"/>
    </row>
    <row r="2011" spans="1:5" x14ac:dyDescent="0.25">
      <c r="A2011" s="10"/>
      <c r="B2011" s="10"/>
      <c r="D2011" s="9"/>
      <c r="E2011" s="9"/>
    </row>
    <row r="2012" spans="1:5" x14ac:dyDescent="0.25">
      <c r="A2012" s="10"/>
      <c r="B2012" s="10"/>
      <c r="D2012" s="9"/>
      <c r="E2012" s="9"/>
    </row>
    <row r="2013" spans="1:5" x14ac:dyDescent="0.25">
      <c r="A2013" s="10"/>
      <c r="B2013" s="10"/>
      <c r="D2013" s="9"/>
      <c r="E2013" s="9"/>
    </row>
    <row r="2014" spans="1:5" x14ac:dyDescent="0.25">
      <c r="A2014" s="10"/>
      <c r="B2014" s="10"/>
      <c r="D2014" s="9"/>
      <c r="E2014" s="9"/>
    </row>
    <row r="2015" spans="1:5" x14ac:dyDescent="0.25">
      <c r="A2015" s="10"/>
      <c r="B2015" s="10"/>
      <c r="D2015" s="9"/>
      <c r="E2015" s="9"/>
    </row>
    <row r="2016" spans="1:5" x14ac:dyDescent="0.25">
      <c r="A2016" s="10"/>
      <c r="B2016" s="10"/>
      <c r="D2016" s="9"/>
      <c r="E2016" s="9"/>
    </row>
    <row r="2017" spans="1:5" x14ac:dyDescent="0.25">
      <c r="A2017" s="10"/>
      <c r="B2017" s="10"/>
      <c r="D2017" s="9"/>
      <c r="E2017" s="9"/>
    </row>
    <row r="2018" spans="1:5" x14ac:dyDescent="0.25">
      <c r="A2018" s="10"/>
      <c r="B2018" s="10"/>
      <c r="D2018" s="9"/>
      <c r="E2018" s="9"/>
    </row>
    <row r="2019" spans="1:5" x14ac:dyDescent="0.25">
      <c r="A2019" s="10"/>
      <c r="B2019" s="10"/>
      <c r="D2019" s="9"/>
      <c r="E2019" s="9"/>
    </row>
    <row r="2020" spans="1:5" x14ac:dyDescent="0.25">
      <c r="A2020" s="10"/>
      <c r="B2020" s="10"/>
      <c r="D2020" s="9"/>
      <c r="E2020" s="9"/>
    </row>
    <row r="2021" spans="1:5" x14ac:dyDescent="0.25">
      <c r="A2021" s="10"/>
      <c r="B2021" s="10"/>
      <c r="D2021" s="9"/>
      <c r="E2021" s="9"/>
    </row>
    <row r="2022" spans="1:5" x14ac:dyDescent="0.25">
      <c r="A2022" s="10"/>
      <c r="B2022" s="10"/>
      <c r="D2022" s="9"/>
      <c r="E2022" s="9"/>
    </row>
    <row r="2023" spans="1:5" x14ac:dyDescent="0.25">
      <c r="A2023" s="10"/>
      <c r="B2023" s="10"/>
      <c r="D2023" s="9"/>
      <c r="E2023" s="9"/>
    </row>
    <row r="2024" spans="1:5" x14ac:dyDescent="0.25">
      <c r="A2024" s="10"/>
      <c r="B2024" s="10"/>
      <c r="D2024" s="9"/>
      <c r="E2024" s="9"/>
    </row>
    <row r="2025" spans="1:5" x14ac:dyDescent="0.25">
      <c r="A2025" s="10"/>
      <c r="B2025" s="10"/>
      <c r="D2025" s="9"/>
      <c r="E2025" s="9"/>
    </row>
    <row r="2026" spans="1:5" x14ac:dyDescent="0.25">
      <c r="A2026" s="10"/>
      <c r="B2026" s="10"/>
      <c r="D2026" s="9"/>
      <c r="E2026" s="9"/>
    </row>
    <row r="2027" spans="1:5" x14ac:dyDescent="0.25">
      <c r="A2027" s="10"/>
      <c r="B2027" s="10"/>
      <c r="D2027" s="9"/>
      <c r="E2027" s="9"/>
    </row>
    <row r="2028" spans="1:5" x14ac:dyDescent="0.25">
      <c r="A2028" s="10"/>
      <c r="B2028" s="10"/>
      <c r="D2028" s="9"/>
      <c r="E2028" s="9"/>
    </row>
    <row r="2029" spans="1:5" x14ac:dyDescent="0.25">
      <c r="A2029" s="10"/>
      <c r="B2029" s="10"/>
      <c r="D2029" s="9"/>
      <c r="E2029" s="9"/>
    </row>
    <row r="2030" spans="1:5" x14ac:dyDescent="0.25">
      <c r="A2030" s="10"/>
      <c r="B2030" s="10"/>
      <c r="D2030" s="9"/>
      <c r="E2030" s="9"/>
    </row>
    <row r="2031" spans="1:5" x14ac:dyDescent="0.25">
      <c r="A2031" s="10"/>
      <c r="B2031" s="10"/>
      <c r="D2031" s="9"/>
      <c r="E2031" s="9"/>
    </row>
    <row r="2032" spans="1:5" x14ac:dyDescent="0.25">
      <c r="A2032" s="10"/>
      <c r="B2032" s="10"/>
      <c r="D2032" s="9"/>
      <c r="E2032" s="9"/>
    </row>
    <row r="2033" spans="1:5" x14ac:dyDescent="0.25">
      <c r="A2033" s="10"/>
      <c r="B2033" s="10"/>
      <c r="D2033" s="9"/>
      <c r="E2033" s="9"/>
    </row>
    <row r="2034" spans="1:5" x14ac:dyDescent="0.25">
      <c r="A2034" s="10"/>
      <c r="B2034" s="10"/>
      <c r="D2034" s="9"/>
      <c r="E2034" s="9"/>
    </row>
    <row r="2035" spans="1:5" x14ac:dyDescent="0.25">
      <c r="A2035" s="10"/>
      <c r="B2035" s="10"/>
      <c r="D2035" s="9"/>
      <c r="E2035" s="9"/>
    </row>
    <row r="2036" spans="1:5" x14ac:dyDescent="0.25">
      <c r="A2036" s="10"/>
      <c r="B2036" s="10"/>
      <c r="D2036" s="9"/>
      <c r="E2036" s="9"/>
    </row>
    <row r="2037" spans="1:5" x14ac:dyDescent="0.25">
      <c r="A2037" s="10"/>
      <c r="B2037" s="10"/>
      <c r="D2037" s="9"/>
      <c r="E2037" s="9"/>
    </row>
    <row r="2038" spans="1:5" x14ac:dyDescent="0.25">
      <c r="A2038" s="10"/>
      <c r="B2038" s="10"/>
      <c r="D2038" s="9"/>
      <c r="E2038" s="9"/>
    </row>
    <row r="2039" spans="1:5" x14ac:dyDescent="0.25">
      <c r="A2039" s="10"/>
      <c r="B2039" s="10"/>
      <c r="D2039" s="9"/>
      <c r="E2039" s="9"/>
    </row>
    <row r="2040" spans="1:5" x14ac:dyDescent="0.25">
      <c r="A2040" s="10"/>
      <c r="B2040" s="10"/>
      <c r="D2040" s="9"/>
      <c r="E2040" s="9"/>
    </row>
    <row r="2041" spans="1:5" x14ac:dyDescent="0.25">
      <c r="A2041" s="10"/>
      <c r="B2041" s="10"/>
      <c r="D2041" s="9"/>
      <c r="E2041" s="9"/>
    </row>
    <row r="2042" spans="1:5" x14ac:dyDescent="0.25">
      <c r="A2042" s="10"/>
      <c r="B2042" s="10"/>
      <c r="D2042" s="9"/>
      <c r="E2042" s="9"/>
    </row>
    <row r="2043" spans="1:5" x14ac:dyDescent="0.25">
      <c r="A2043" s="10"/>
      <c r="B2043" s="10"/>
      <c r="D2043" s="9"/>
      <c r="E2043" s="9"/>
    </row>
    <row r="2044" spans="1:5" x14ac:dyDescent="0.25">
      <c r="A2044" s="10"/>
      <c r="B2044" s="10"/>
      <c r="D2044" s="9"/>
      <c r="E2044" s="9"/>
    </row>
    <row r="2045" spans="1:5" x14ac:dyDescent="0.25">
      <c r="A2045" s="10"/>
      <c r="B2045" s="10"/>
      <c r="D2045" s="9"/>
      <c r="E2045" s="9"/>
    </row>
    <row r="2046" spans="1:5" x14ac:dyDescent="0.25">
      <c r="A2046" s="10"/>
      <c r="B2046" s="10"/>
      <c r="D2046" s="9"/>
      <c r="E2046" s="9"/>
    </row>
    <row r="2047" spans="1:5" x14ac:dyDescent="0.25">
      <c r="A2047" s="10"/>
      <c r="B2047" s="10"/>
      <c r="D2047" s="9"/>
      <c r="E2047" s="9"/>
    </row>
    <row r="2048" spans="1:5" x14ac:dyDescent="0.25">
      <c r="A2048" s="10"/>
      <c r="B2048" s="10"/>
      <c r="D2048" s="9"/>
      <c r="E2048" s="9"/>
    </row>
    <row r="2049" spans="1:5" x14ac:dyDescent="0.25">
      <c r="A2049" s="10"/>
      <c r="B2049" s="10"/>
      <c r="D2049" s="9"/>
      <c r="E2049" s="9"/>
    </row>
    <row r="2050" spans="1:5" x14ac:dyDescent="0.25">
      <c r="A2050" s="10"/>
      <c r="B2050" s="10"/>
      <c r="D2050" s="9"/>
      <c r="E2050" s="9"/>
    </row>
    <row r="2051" spans="1:5" x14ac:dyDescent="0.25">
      <c r="A2051" s="10"/>
      <c r="B2051" s="10"/>
      <c r="D2051" s="9"/>
      <c r="E2051" s="9"/>
    </row>
    <row r="2052" spans="1:5" x14ac:dyDescent="0.25">
      <c r="A2052" s="10"/>
      <c r="B2052" s="10"/>
      <c r="D2052" s="9"/>
      <c r="E2052" s="9"/>
    </row>
    <row r="2053" spans="1:5" x14ac:dyDescent="0.25">
      <c r="A2053" s="10"/>
      <c r="B2053" s="10"/>
      <c r="D2053" s="9"/>
      <c r="E2053" s="9"/>
    </row>
    <row r="2054" spans="1:5" x14ac:dyDescent="0.25">
      <c r="A2054" s="10"/>
      <c r="B2054" s="10"/>
      <c r="D2054" s="9"/>
      <c r="E2054" s="9"/>
    </row>
    <row r="2055" spans="1:5" x14ac:dyDescent="0.25">
      <c r="A2055" s="10"/>
      <c r="B2055" s="10"/>
      <c r="D2055" s="9"/>
      <c r="E2055" s="9"/>
    </row>
    <row r="2056" spans="1:5" x14ac:dyDescent="0.25">
      <c r="A2056" s="10"/>
      <c r="B2056" s="10"/>
      <c r="D2056" s="9"/>
      <c r="E2056" s="9"/>
    </row>
    <row r="2057" spans="1:5" x14ac:dyDescent="0.25">
      <c r="A2057" s="10"/>
      <c r="B2057" s="10"/>
      <c r="D2057" s="9"/>
      <c r="E2057" s="9"/>
    </row>
    <row r="2058" spans="1:5" x14ac:dyDescent="0.25">
      <c r="A2058" s="10"/>
      <c r="B2058" s="10"/>
      <c r="D2058" s="9"/>
      <c r="E2058" s="9"/>
    </row>
    <row r="2059" spans="1:5" x14ac:dyDescent="0.25">
      <c r="A2059" s="10"/>
      <c r="B2059" s="10"/>
      <c r="D2059" s="9"/>
      <c r="E2059" s="9"/>
    </row>
    <row r="2060" spans="1:5" x14ac:dyDescent="0.25">
      <c r="A2060" s="10"/>
      <c r="B2060" s="10"/>
      <c r="D2060" s="9"/>
      <c r="E2060" s="9"/>
    </row>
    <row r="2061" spans="1:5" x14ac:dyDescent="0.25">
      <c r="A2061" s="10"/>
      <c r="B2061" s="10"/>
      <c r="D2061" s="9"/>
      <c r="E2061" s="9"/>
    </row>
    <row r="2062" spans="1:5" x14ac:dyDescent="0.25">
      <c r="A2062" s="10"/>
      <c r="B2062" s="10"/>
      <c r="D2062" s="9"/>
      <c r="E2062" s="9"/>
    </row>
    <row r="2063" spans="1:5" x14ac:dyDescent="0.25">
      <c r="A2063" s="10"/>
      <c r="B2063" s="10"/>
      <c r="D2063" s="9"/>
      <c r="E2063" s="9"/>
    </row>
    <row r="2064" spans="1:5" x14ac:dyDescent="0.25">
      <c r="A2064" s="10"/>
      <c r="B2064" s="10"/>
      <c r="D2064" s="9"/>
      <c r="E2064" s="9"/>
    </row>
    <row r="2065" spans="1:5" x14ac:dyDescent="0.25">
      <c r="A2065" s="10"/>
      <c r="B2065" s="10"/>
      <c r="D2065" s="9"/>
      <c r="E2065" s="9"/>
    </row>
    <row r="2066" spans="1:5" x14ac:dyDescent="0.25">
      <c r="A2066" s="10"/>
      <c r="B2066" s="10"/>
      <c r="D2066" s="9"/>
      <c r="E2066" s="9"/>
    </row>
    <row r="2067" spans="1:5" x14ac:dyDescent="0.25">
      <c r="A2067" s="10"/>
      <c r="B2067" s="10"/>
      <c r="D2067" s="9"/>
      <c r="E2067" s="9"/>
    </row>
    <row r="2068" spans="1:5" x14ac:dyDescent="0.25">
      <c r="A2068" s="10"/>
      <c r="B2068" s="10"/>
      <c r="D2068" s="9"/>
      <c r="E2068" s="9"/>
    </row>
    <row r="2069" spans="1:5" x14ac:dyDescent="0.25">
      <c r="A2069" s="10"/>
      <c r="B2069" s="10"/>
      <c r="D2069" s="9"/>
      <c r="E2069" s="9"/>
    </row>
    <row r="2070" spans="1:5" x14ac:dyDescent="0.25">
      <c r="A2070" s="10"/>
      <c r="B2070" s="10"/>
      <c r="D2070" s="9"/>
      <c r="E2070" s="9"/>
    </row>
    <row r="2071" spans="1:5" x14ac:dyDescent="0.25">
      <c r="A2071" s="10"/>
      <c r="B2071" s="10"/>
      <c r="D2071" s="9"/>
      <c r="E2071" s="9"/>
    </row>
    <row r="2072" spans="1:5" x14ac:dyDescent="0.25">
      <c r="A2072" s="10"/>
      <c r="B2072" s="10"/>
      <c r="D2072" s="9"/>
      <c r="E2072" s="9"/>
    </row>
    <row r="2073" spans="1:5" x14ac:dyDescent="0.25">
      <c r="A2073" s="10"/>
      <c r="B2073" s="10"/>
      <c r="D2073" s="9"/>
      <c r="E2073" s="9"/>
    </row>
    <row r="2074" spans="1:5" x14ac:dyDescent="0.25">
      <c r="A2074" s="10"/>
      <c r="B2074" s="10"/>
      <c r="D2074" s="9"/>
      <c r="E2074" s="9"/>
    </row>
    <row r="2075" spans="1:5" x14ac:dyDescent="0.25">
      <c r="A2075" s="10"/>
      <c r="B2075" s="10"/>
      <c r="D2075" s="9"/>
      <c r="E2075" s="9"/>
    </row>
    <row r="2076" spans="1:5" x14ac:dyDescent="0.25">
      <c r="A2076" s="10"/>
      <c r="B2076" s="10"/>
      <c r="D2076" s="9"/>
      <c r="E2076" s="9"/>
    </row>
    <row r="2077" spans="1:5" x14ac:dyDescent="0.25">
      <c r="A2077" s="10"/>
      <c r="B2077" s="10"/>
      <c r="D2077" s="9"/>
      <c r="E2077" s="9"/>
    </row>
    <row r="2078" spans="1:5" x14ac:dyDescent="0.25">
      <c r="A2078" s="10"/>
      <c r="B2078" s="10"/>
      <c r="D2078" s="9"/>
      <c r="E2078" s="9"/>
    </row>
    <row r="2079" spans="1:5" x14ac:dyDescent="0.25">
      <c r="A2079" s="10"/>
      <c r="B2079" s="10"/>
      <c r="D2079" s="9"/>
      <c r="E2079" s="9"/>
    </row>
    <row r="2080" spans="1:5" x14ac:dyDescent="0.25">
      <c r="A2080" s="10"/>
      <c r="B2080" s="10"/>
      <c r="D2080" s="9"/>
      <c r="E2080" s="9"/>
    </row>
    <row r="2081" spans="1:5" x14ac:dyDescent="0.25">
      <c r="A2081" s="10"/>
      <c r="B2081" s="10"/>
      <c r="D2081" s="9"/>
      <c r="E2081" s="9"/>
    </row>
    <row r="2082" spans="1:5" x14ac:dyDescent="0.25">
      <c r="A2082" s="10"/>
      <c r="B2082" s="10"/>
      <c r="D2082" s="9"/>
      <c r="E2082" s="9"/>
    </row>
    <row r="2083" spans="1:5" x14ac:dyDescent="0.25">
      <c r="A2083" s="10"/>
      <c r="B2083" s="10"/>
      <c r="D2083" s="9"/>
      <c r="E2083" s="9"/>
    </row>
    <row r="2084" spans="1:5" x14ac:dyDescent="0.25">
      <c r="A2084" s="10"/>
      <c r="B2084" s="10"/>
      <c r="D2084" s="9"/>
      <c r="E2084" s="9"/>
    </row>
    <row r="2085" spans="1:5" x14ac:dyDescent="0.25">
      <c r="A2085" s="10"/>
      <c r="B2085" s="10"/>
      <c r="D2085" s="9"/>
      <c r="E2085" s="9"/>
    </row>
    <row r="2086" spans="1:5" x14ac:dyDescent="0.25">
      <c r="A2086" s="10"/>
      <c r="B2086" s="10"/>
      <c r="D2086" s="9"/>
      <c r="E2086" s="9"/>
    </row>
    <row r="2087" spans="1:5" x14ac:dyDescent="0.25">
      <c r="A2087" s="10"/>
      <c r="B2087" s="10"/>
      <c r="D2087" s="9"/>
      <c r="E2087" s="9"/>
    </row>
    <row r="2088" spans="1:5" x14ac:dyDescent="0.25">
      <c r="A2088" s="10"/>
      <c r="B2088" s="10"/>
      <c r="D2088" s="9"/>
      <c r="E2088" s="9"/>
    </row>
    <row r="2089" spans="1:5" x14ac:dyDescent="0.25">
      <c r="A2089" s="10"/>
      <c r="B2089" s="10"/>
      <c r="D2089" s="9"/>
      <c r="E2089" s="9"/>
    </row>
    <row r="2090" spans="1:5" x14ac:dyDescent="0.25">
      <c r="A2090" s="10"/>
      <c r="B2090" s="10"/>
      <c r="D2090" s="9"/>
      <c r="E2090" s="9"/>
    </row>
    <row r="2091" spans="1:5" x14ac:dyDescent="0.25">
      <c r="A2091" s="10"/>
      <c r="B2091" s="10"/>
      <c r="D2091" s="9"/>
      <c r="E2091" s="9"/>
    </row>
    <row r="2092" spans="1:5" x14ac:dyDescent="0.25">
      <c r="A2092" s="10"/>
      <c r="B2092" s="10"/>
      <c r="D2092" s="9"/>
      <c r="E2092" s="9"/>
    </row>
    <row r="2093" spans="1:5" x14ac:dyDescent="0.25">
      <c r="A2093" s="10"/>
      <c r="B2093" s="10"/>
      <c r="D2093" s="9"/>
      <c r="E2093" s="9"/>
    </row>
    <row r="2094" spans="1:5" x14ac:dyDescent="0.25">
      <c r="A2094" s="10"/>
      <c r="B2094" s="10"/>
      <c r="D2094" s="9"/>
      <c r="E2094" s="9"/>
    </row>
    <row r="2095" spans="1:5" x14ac:dyDescent="0.25">
      <c r="A2095" s="10"/>
      <c r="B2095" s="10"/>
      <c r="D2095" s="9"/>
      <c r="E2095" s="9"/>
    </row>
    <row r="2096" spans="1:5" x14ac:dyDescent="0.25">
      <c r="A2096" s="10"/>
      <c r="B2096" s="10"/>
      <c r="D2096" s="9"/>
      <c r="E2096" s="9"/>
    </row>
    <row r="2097" spans="1:5" x14ac:dyDescent="0.25">
      <c r="A2097" s="10"/>
      <c r="B2097" s="10"/>
      <c r="D2097" s="9"/>
      <c r="E2097" s="9"/>
    </row>
    <row r="2098" spans="1:5" x14ac:dyDescent="0.25">
      <c r="A2098" s="10"/>
      <c r="B2098" s="10"/>
      <c r="D2098" s="9"/>
      <c r="E2098" s="9"/>
    </row>
    <row r="2099" spans="1:5" x14ac:dyDescent="0.25">
      <c r="A2099" s="10"/>
      <c r="B2099" s="10"/>
      <c r="D2099" s="9"/>
      <c r="E2099" s="9"/>
    </row>
    <row r="2100" spans="1:5" x14ac:dyDescent="0.25">
      <c r="A2100" s="10"/>
      <c r="B2100" s="10"/>
      <c r="D2100" s="9"/>
      <c r="E2100" s="9"/>
    </row>
    <row r="2101" spans="1:5" x14ac:dyDescent="0.25">
      <c r="A2101" s="10"/>
      <c r="B2101" s="10"/>
      <c r="D2101" s="9"/>
      <c r="E2101" s="9"/>
    </row>
    <row r="2102" spans="1:5" x14ac:dyDescent="0.25">
      <c r="A2102" s="10"/>
      <c r="B2102" s="10"/>
      <c r="D2102" s="9"/>
      <c r="E2102" s="9"/>
    </row>
    <row r="2103" spans="1:5" x14ac:dyDescent="0.25">
      <c r="A2103" s="10"/>
      <c r="B2103" s="10"/>
      <c r="D2103" s="9"/>
      <c r="E2103" s="9"/>
    </row>
    <row r="2104" spans="1:5" x14ac:dyDescent="0.25">
      <c r="A2104" s="10"/>
      <c r="B2104" s="10"/>
      <c r="D2104" s="9"/>
      <c r="E2104" s="9"/>
    </row>
    <row r="2105" spans="1:5" x14ac:dyDescent="0.25">
      <c r="A2105" s="10"/>
      <c r="B2105" s="10"/>
      <c r="D2105" s="9"/>
      <c r="E2105" s="9"/>
    </row>
    <row r="2106" spans="1:5" x14ac:dyDescent="0.25">
      <c r="A2106" s="10"/>
      <c r="B2106" s="10"/>
      <c r="D2106" s="9"/>
      <c r="E2106" s="9"/>
    </row>
    <row r="2107" spans="1:5" x14ac:dyDescent="0.25">
      <c r="A2107" s="10"/>
      <c r="B2107" s="10"/>
      <c r="D2107" s="9"/>
      <c r="E2107" s="9"/>
    </row>
    <row r="2108" spans="1:5" x14ac:dyDescent="0.25">
      <c r="A2108" s="10"/>
      <c r="B2108" s="10"/>
      <c r="D2108" s="9"/>
      <c r="E2108" s="9"/>
    </row>
    <row r="2109" spans="1:5" x14ac:dyDescent="0.25">
      <c r="A2109" s="10"/>
      <c r="B2109" s="10"/>
      <c r="D2109" s="9"/>
      <c r="E2109" s="9"/>
    </row>
    <row r="2110" spans="1:5" x14ac:dyDescent="0.25">
      <c r="A2110" s="10"/>
      <c r="B2110" s="10"/>
      <c r="D2110" s="9"/>
      <c r="E2110" s="9"/>
    </row>
    <row r="2111" spans="1:5" x14ac:dyDescent="0.25">
      <c r="A2111" s="10"/>
      <c r="B2111" s="10"/>
      <c r="D2111" s="9"/>
      <c r="E2111" s="9"/>
    </row>
    <row r="2112" spans="1:5" x14ac:dyDescent="0.25">
      <c r="A2112" s="10"/>
      <c r="B2112" s="10"/>
      <c r="D2112" s="9"/>
      <c r="E2112" s="9"/>
    </row>
    <row r="2113" spans="1:5" x14ac:dyDescent="0.25">
      <c r="A2113" s="10"/>
      <c r="B2113" s="10"/>
      <c r="D2113" s="9"/>
      <c r="E2113" s="9"/>
    </row>
    <row r="2114" spans="1:5" x14ac:dyDescent="0.25">
      <c r="A2114" s="10"/>
      <c r="B2114" s="10"/>
      <c r="D2114" s="9"/>
      <c r="E2114" s="9"/>
    </row>
    <row r="2115" spans="1:5" x14ac:dyDescent="0.25">
      <c r="A2115" s="10"/>
      <c r="B2115" s="10"/>
      <c r="D2115" s="9"/>
      <c r="E2115" s="9"/>
    </row>
    <row r="2116" spans="1:5" x14ac:dyDescent="0.25">
      <c r="A2116" s="10"/>
      <c r="B2116" s="10"/>
      <c r="D2116" s="9"/>
      <c r="E2116" s="9"/>
    </row>
    <row r="2117" spans="1:5" x14ac:dyDescent="0.25">
      <c r="A2117" s="10"/>
      <c r="B2117" s="10"/>
      <c r="D2117" s="9"/>
      <c r="E2117" s="9"/>
    </row>
    <row r="2118" spans="1:5" x14ac:dyDescent="0.25">
      <c r="A2118" s="10"/>
      <c r="B2118" s="10"/>
      <c r="D2118" s="9"/>
      <c r="E2118" s="9"/>
    </row>
    <row r="2119" spans="1:5" x14ac:dyDescent="0.25">
      <c r="A2119" s="10"/>
      <c r="B2119" s="10"/>
      <c r="D2119" s="9"/>
      <c r="E2119" s="9"/>
    </row>
    <row r="2120" spans="1:5" x14ac:dyDescent="0.25">
      <c r="A2120" s="10"/>
      <c r="B2120" s="10"/>
      <c r="D2120" s="9"/>
      <c r="E2120" s="9"/>
    </row>
    <row r="2121" spans="1:5" x14ac:dyDescent="0.25">
      <c r="A2121" s="10"/>
      <c r="B2121" s="10"/>
      <c r="D2121" s="9"/>
      <c r="E2121" s="9"/>
    </row>
    <row r="2122" spans="1:5" x14ac:dyDescent="0.25">
      <c r="A2122" s="10"/>
      <c r="B2122" s="10"/>
      <c r="D2122" s="9"/>
      <c r="E2122" s="9"/>
    </row>
    <row r="2123" spans="1:5" x14ac:dyDescent="0.25">
      <c r="A2123" s="10"/>
      <c r="B2123" s="10"/>
      <c r="D2123" s="9"/>
      <c r="E2123" s="9"/>
    </row>
    <row r="2124" spans="1:5" x14ac:dyDescent="0.25">
      <c r="A2124" s="10"/>
      <c r="B2124" s="10"/>
      <c r="D2124" s="9"/>
      <c r="E2124" s="9"/>
    </row>
    <row r="2125" spans="1:5" x14ac:dyDescent="0.25">
      <c r="A2125" s="10"/>
      <c r="B2125" s="10"/>
      <c r="D2125" s="9"/>
      <c r="E2125" s="9"/>
    </row>
    <row r="2126" spans="1:5" x14ac:dyDescent="0.25">
      <c r="A2126" s="10"/>
      <c r="B2126" s="10"/>
      <c r="D2126" s="9"/>
      <c r="E2126" s="9"/>
    </row>
    <row r="2127" spans="1:5" x14ac:dyDescent="0.25">
      <c r="A2127" s="10"/>
      <c r="B2127" s="10"/>
      <c r="D2127" s="9"/>
      <c r="E2127" s="9"/>
    </row>
    <row r="2128" spans="1:5" x14ac:dyDescent="0.25">
      <c r="A2128" s="10"/>
      <c r="B2128" s="10"/>
      <c r="D2128" s="9"/>
      <c r="E2128" s="9"/>
    </row>
    <row r="2129" spans="1:5" x14ac:dyDescent="0.25">
      <c r="A2129" s="10"/>
      <c r="B2129" s="10"/>
      <c r="D2129" s="9"/>
      <c r="E2129" s="9"/>
    </row>
    <row r="2130" spans="1:5" x14ac:dyDescent="0.25">
      <c r="A2130" s="10"/>
      <c r="B2130" s="10"/>
      <c r="D2130" s="9"/>
      <c r="E2130" s="9"/>
    </row>
    <row r="2131" spans="1:5" x14ac:dyDescent="0.25">
      <c r="A2131" s="10"/>
      <c r="B2131" s="10"/>
      <c r="D2131" s="9"/>
      <c r="E2131" s="9"/>
    </row>
    <row r="2132" spans="1:5" x14ac:dyDescent="0.25">
      <c r="A2132" s="10"/>
      <c r="B2132" s="10"/>
      <c r="D2132" s="9"/>
      <c r="E2132" s="9"/>
    </row>
    <row r="2133" spans="1:5" x14ac:dyDescent="0.25">
      <c r="A2133" s="10"/>
      <c r="B2133" s="10"/>
      <c r="D2133" s="9"/>
      <c r="E2133" s="9"/>
    </row>
    <row r="2134" spans="1:5" x14ac:dyDescent="0.25">
      <c r="A2134" s="10"/>
      <c r="B2134" s="10"/>
      <c r="D2134" s="9"/>
      <c r="E2134" s="9"/>
    </row>
    <row r="2135" spans="1:5" x14ac:dyDescent="0.25">
      <c r="A2135" s="10"/>
      <c r="B2135" s="10"/>
      <c r="D2135" s="9"/>
      <c r="E2135" s="9"/>
    </row>
    <row r="2136" spans="1:5" x14ac:dyDescent="0.25">
      <c r="A2136" s="10"/>
      <c r="B2136" s="10"/>
      <c r="D2136" s="9"/>
      <c r="E2136" s="9"/>
    </row>
    <row r="2137" spans="1:5" x14ac:dyDescent="0.25">
      <c r="A2137" s="10"/>
      <c r="B2137" s="10"/>
      <c r="D2137" s="9"/>
      <c r="E2137" s="9"/>
    </row>
    <row r="2138" spans="1:5" x14ac:dyDescent="0.25">
      <c r="A2138" s="10"/>
      <c r="B2138" s="10"/>
      <c r="D2138" s="9"/>
      <c r="E2138" s="9"/>
    </row>
    <row r="2139" spans="1:5" x14ac:dyDescent="0.25">
      <c r="A2139" s="10"/>
      <c r="B2139" s="10"/>
      <c r="D2139" s="9"/>
      <c r="E2139" s="9"/>
    </row>
    <row r="2140" spans="1:5" x14ac:dyDescent="0.25">
      <c r="A2140" s="10"/>
      <c r="B2140" s="10"/>
      <c r="D2140" s="9"/>
      <c r="E2140" s="9"/>
    </row>
    <row r="2141" spans="1:5" x14ac:dyDescent="0.25">
      <c r="A2141" s="10"/>
      <c r="B2141" s="10"/>
      <c r="D2141" s="9"/>
      <c r="E2141" s="9"/>
    </row>
    <row r="2142" spans="1:5" x14ac:dyDescent="0.25">
      <c r="A2142" s="10"/>
      <c r="B2142" s="10"/>
      <c r="D2142" s="9"/>
      <c r="E2142" s="9"/>
    </row>
    <row r="2143" spans="1:5" x14ac:dyDescent="0.25">
      <c r="A2143" s="10"/>
      <c r="B2143" s="10"/>
      <c r="D2143" s="9"/>
      <c r="E2143" s="9"/>
    </row>
    <row r="2144" spans="1:5" x14ac:dyDescent="0.25">
      <c r="A2144" s="10"/>
      <c r="B2144" s="10"/>
      <c r="D2144" s="9"/>
      <c r="E2144" s="9"/>
    </row>
    <row r="2145" spans="1:5" x14ac:dyDescent="0.25">
      <c r="A2145" s="10"/>
      <c r="B2145" s="10"/>
      <c r="D2145" s="9"/>
      <c r="E2145" s="9"/>
    </row>
    <row r="2146" spans="1:5" x14ac:dyDescent="0.25">
      <c r="A2146" s="10"/>
      <c r="B2146" s="10"/>
      <c r="D2146" s="9"/>
      <c r="E2146" s="9"/>
    </row>
    <row r="2147" spans="1:5" x14ac:dyDescent="0.25">
      <c r="A2147" s="10"/>
      <c r="B2147" s="10"/>
      <c r="D2147" s="9"/>
      <c r="E2147" s="9"/>
    </row>
    <row r="2148" spans="1:5" x14ac:dyDescent="0.25">
      <c r="A2148" s="10"/>
      <c r="B2148" s="10"/>
      <c r="D2148" s="9"/>
      <c r="E2148" s="9"/>
    </row>
    <row r="2149" spans="1:5" x14ac:dyDescent="0.25">
      <c r="A2149" s="10"/>
      <c r="B2149" s="10"/>
      <c r="D2149" s="9"/>
      <c r="E2149" s="9"/>
    </row>
    <row r="2150" spans="1:5" x14ac:dyDescent="0.25">
      <c r="A2150" s="10"/>
      <c r="B2150" s="10"/>
      <c r="D2150" s="9"/>
      <c r="E2150" s="9"/>
    </row>
    <row r="2151" spans="1:5" x14ac:dyDescent="0.25">
      <c r="A2151" s="10"/>
      <c r="B2151" s="10"/>
      <c r="D2151" s="9"/>
      <c r="E2151" s="9"/>
    </row>
    <row r="2152" spans="1:5" x14ac:dyDescent="0.25">
      <c r="A2152" s="10"/>
      <c r="B2152" s="10"/>
      <c r="D2152" s="9"/>
      <c r="E2152" s="9"/>
    </row>
    <row r="2153" spans="1:5" x14ac:dyDescent="0.25">
      <c r="A2153" s="10"/>
      <c r="B2153" s="10"/>
      <c r="D2153" s="9"/>
      <c r="E2153" s="9"/>
    </row>
    <row r="2154" spans="1:5" x14ac:dyDescent="0.25">
      <c r="A2154" s="10"/>
      <c r="B2154" s="10"/>
      <c r="D2154" s="9"/>
      <c r="E2154" s="9"/>
    </row>
    <row r="2155" spans="1:5" x14ac:dyDescent="0.25">
      <c r="A2155" s="10"/>
      <c r="B2155" s="10"/>
      <c r="D2155" s="9"/>
      <c r="E2155" s="9"/>
    </row>
    <row r="2156" spans="1:5" x14ac:dyDescent="0.25">
      <c r="A2156" s="10"/>
      <c r="B2156" s="10"/>
      <c r="D2156" s="9"/>
      <c r="E2156" s="9"/>
    </row>
    <row r="2157" spans="1:5" x14ac:dyDescent="0.25">
      <c r="A2157" s="10"/>
      <c r="B2157" s="10"/>
      <c r="D2157" s="9"/>
      <c r="E2157" s="9"/>
    </row>
    <row r="2158" spans="1:5" x14ac:dyDescent="0.25">
      <c r="A2158" s="10"/>
      <c r="B2158" s="10"/>
      <c r="D2158" s="9"/>
      <c r="E2158" s="9"/>
    </row>
    <row r="2159" spans="1:5" x14ac:dyDescent="0.25">
      <c r="A2159" s="10"/>
      <c r="B2159" s="10"/>
      <c r="D2159" s="9"/>
      <c r="E2159" s="9"/>
    </row>
    <row r="2160" spans="1:5" x14ac:dyDescent="0.25">
      <c r="A2160" s="10"/>
      <c r="B2160" s="10"/>
      <c r="D2160" s="9"/>
      <c r="E2160" s="9"/>
    </row>
    <row r="2161" spans="1:5" x14ac:dyDescent="0.25">
      <c r="A2161" s="10"/>
      <c r="B2161" s="10"/>
      <c r="D2161" s="9"/>
      <c r="E2161" s="9"/>
    </row>
    <row r="2162" spans="1:5" x14ac:dyDescent="0.25">
      <c r="A2162" s="10"/>
      <c r="B2162" s="10"/>
      <c r="D2162" s="9"/>
      <c r="E2162" s="9"/>
    </row>
    <row r="2163" spans="1:5" x14ac:dyDescent="0.25">
      <c r="A2163" s="10"/>
      <c r="B2163" s="10"/>
      <c r="D2163" s="9"/>
      <c r="E2163" s="9"/>
    </row>
    <row r="2164" spans="1:5" x14ac:dyDescent="0.25">
      <c r="A2164" s="10"/>
      <c r="B2164" s="10"/>
      <c r="D2164" s="9"/>
      <c r="E2164" s="9"/>
    </row>
    <row r="2165" spans="1:5" x14ac:dyDescent="0.25">
      <c r="A2165" s="10"/>
      <c r="B2165" s="10"/>
      <c r="D2165" s="9"/>
      <c r="E2165" s="9"/>
    </row>
    <row r="2166" spans="1:5" x14ac:dyDescent="0.25">
      <c r="A2166" s="10"/>
      <c r="B2166" s="10"/>
      <c r="D2166" s="9"/>
      <c r="E2166" s="9"/>
    </row>
    <row r="2167" spans="1:5" x14ac:dyDescent="0.25">
      <c r="A2167" s="10"/>
      <c r="B2167" s="10"/>
      <c r="D2167" s="9"/>
      <c r="E2167" s="9"/>
    </row>
    <row r="2168" spans="1:5" x14ac:dyDescent="0.25">
      <c r="A2168" s="10"/>
      <c r="B2168" s="10"/>
      <c r="D2168" s="9"/>
      <c r="E2168" s="9"/>
    </row>
    <row r="2169" spans="1:5" x14ac:dyDescent="0.25">
      <c r="A2169" s="10"/>
      <c r="B2169" s="10"/>
      <c r="D2169" s="9"/>
      <c r="E2169" s="9"/>
    </row>
    <row r="2170" spans="1:5" x14ac:dyDescent="0.25">
      <c r="A2170" s="10"/>
      <c r="B2170" s="10"/>
      <c r="D2170" s="9"/>
      <c r="E2170" s="9"/>
    </row>
    <row r="2171" spans="1:5" x14ac:dyDescent="0.25">
      <c r="A2171" s="10"/>
      <c r="B2171" s="10"/>
      <c r="D2171" s="9"/>
      <c r="E2171" s="9"/>
    </row>
    <row r="2172" spans="1:5" x14ac:dyDescent="0.25">
      <c r="A2172" s="10"/>
      <c r="B2172" s="10"/>
      <c r="D2172" s="9"/>
      <c r="E2172" s="9"/>
    </row>
    <row r="2173" spans="1:5" x14ac:dyDescent="0.25">
      <c r="A2173" s="10"/>
      <c r="B2173" s="10"/>
      <c r="D2173" s="9"/>
      <c r="E2173" s="9"/>
    </row>
    <row r="2174" spans="1:5" x14ac:dyDescent="0.25">
      <c r="A2174" s="10"/>
      <c r="B2174" s="10"/>
      <c r="D2174" s="9"/>
      <c r="E2174" s="9"/>
    </row>
    <row r="2175" spans="1:5" x14ac:dyDescent="0.25">
      <c r="A2175" s="10"/>
      <c r="B2175" s="10"/>
      <c r="D2175" s="9"/>
      <c r="E2175" s="9"/>
    </row>
    <row r="2176" spans="1:5" x14ac:dyDescent="0.25">
      <c r="A2176" s="10"/>
      <c r="B2176" s="10"/>
      <c r="D2176" s="9"/>
      <c r="E2176" s="9"/>
    </row>
    <row r="2177" spans="1:5" x14ac:dyDescent="0.25">
      <c r="A2177" s="10"/>
      <c r="B2177" s="10"/>
      <c r="D2177" s="9"/>
      <c r="E2177" s="9"/>
    </row>
    <row r="2178" spans="1:5" x14ac:dyDescent="0.25">
      <c r="A2178" s="10"/>
      <c r="B2178" s="10"/>
      <c r="D2178" s="9"/>
      <c r="E2178" s="9"/>
    </row>
    <row r="2179" spans="1:5" x14ac:dyDescent="0.25">
      <c r="A2179" s="10"/>
      <c r="B2179" s="10"/>
      <c r="D2179" s="9"/>
      <c r="E2179" s="9"/>
    </row>
    <row r="2180" spans="1:5" x14ac:dyDescent="0.25">
      <c r="A2180" s="10"/>
      <c r="B2180" s="10"/>
      <c r="D2180" s="9"/>
      <c r="E2180" s="9"/>
    </row>
    <row r="2181" spans="1:5" x14ac:dyDescent="0.25">
      <c r="A2181" s="10"/>
      <c r="B2181" s="10"/>
      <c r="D2181" s="9"/>
      <c r="E2181" s="9"/>
    </row>
    <row r="2182" spans="1:5" x14ac:dyDescent="0.25">
      <c r="A2182" s="10"/>
      <c r="B2182" s="10"/>
      <c r="D2182" s="9"/>
      <c r="E2182" s="9"/>
    </row>
    <row r="2183" spans="1:5" x14ac:dyDescent="0.25">
      <c r="A2183" s="10"/>
      <c r="B2183" s="10"/>
      <c r="D2183" s="9"/>
      <c r="E2183" s="9"/>
    </row>
    <row r="2184" spans="1:5" x14ac:dyDescent="0.25">
      <c r="A2184" s="10"/>
      <c r="B2184" s="10"/>
      <c r="D2184" s="9"/>
      <c r="E2184" s="9"/>
    </row>
    <row r="2185" spans="1:5" x14ac:dyDescent="0.25">
      <c r="A2185" s="10"/>
      <c r="B2185" s="10"/>
      <c r="D2185" s="9"/>
      <c r="E2185" s="9"/>
    </row>
    <row r="2186" spans="1:5" x14ac:dyDescent="0.25">
      <c r="A2186" s="10"/>
      <c r="B2186" s="10"/>
      <c r="D2186" s="9"/>
      <c r="E2186" s="9"/>
    </row>
    <row r="2187" spans="1:5" x14ac:dyDescent="0.25">
      <c r="A2187" s="10"/>
      <c r="B2187" s="10"/>
      <c r="D2187" s="9"/>
      <c r="E2187" s="9"/>
    </row>
    <row r="2188" spans="1:5" x14ac:dyDescent="0.25">
      <c r="A2188" s="10"/>
      <c r="B2188" s="10"/>
      <c r="D2188" s="9"/>
      <c r="E2188" s="9"/>
    </row>
    <row r="2189" spans="1:5" x14ac:dyDescent="0.25">
      <c r="A2189" s="10"/>
      <c r="B2189" s="10"/>
      <c r="D2189" s="9"/>
      <c r="E2189" s="9"/>
    </row>
    <row r="2190" spans="1:5" x14ac:dyDescent="0.25">
      <c r="A2190" s="10"/>
      <c r="B2190" s="10"/>
      <c r="D2190" s="9"/>
      <c r="E2190" s="9"/>
    </row>
    <row r="2191" spans="1:5" x14ac:dyDescent="0.25">
      <c r="A2191" s="10"/>
      <c r="B2191" s="10"/>
      <c r="D2191" s="9"/>
      <c r="E2191" s="9"/>
    </row>
    <row r="2192" spans="1:5" x14ac:dyDescent="0.25">
      <c r="A2192" s="10"/>
      <c r="B2192" s="10"/>
      <c r="D2192" s="9"/>
      <c r="E2192" s="9"/>
    </row>
    <row r="2193" spans="1:5" x14ac:dyDescent="0.25">
      <c r="A2193" s="10"/>
      <c r="B2193" s="10"/>
      <c r="D2193" s="9"/>
      <c r="E2193" s="9"/>
    </row>
    <row r="2194" spans="1:5" x14ac:dyDescent="0.25">
      <c r="A2194" s="10"/>
      <c r="B2194" s="10"/>
      <c r="D2194" s="9"/>
      <c r="E2194" s="9"/>
    </row>
    <row r="2195" spans="1:5" x14ac:dyDescent="0.25">
      <c r="A2195" s="10"/>
      <c r="B2195" s="10"/>
      <c r="D2195" s="9"/>
      <c r="E2195" s="9"/>
    </row>
    <row r="2196" spans="1:5" x14ac:dyDescent="0.25">
      <c r="A2196" s="10"/>
      <c r="B2196" s="10"/>
      <c r="D2196" s="9"/>
      <c r="E2196" s="9"/>
    </row>
    <row r="2197" spans="1:5" x14ac:dyDescent="0.25">
      <c r="A2197" s="10"/>
      <c r="B2197" s="10"/>
      <c r="D2197" s="9"/>
      <c r="E2197" s="9"/>
    </row>
    <row r="2198" spans="1:5" x14ac:dyDescent="0.25">
      <c r="A2198" s="10"/>
      <c r="B2198" s="10"/>
      <c r="D2198" s="9"/>
      <c r="E2198" s="9"/>
    </row>
    <row r="2199" spans="1:5" x14ac:dyDescent="0.25">
      <c r="A2199" s="10"/>
      <c r="B2199" s="10"/>
      <c r="D2199" s="9"/>
      <c r="E2199" s="9"/>
    </row>
    <row r="2200" spans="1:5" x14ac:dyDescent="0.25">
      <c r="A2200" s="10"/>
      <c r="B2200" s="10"/>
      <c r="D2200" s="9"/>
      <c r="E2200" s="9"/>
    </row>
    <row r="2201" spans="1:5" x14ac:dyDescent="0.25">
      <c r="A2201" s="10"/>
      <c r="B2201" s="10"/>
      <c r="D2201" s="9"/>
      <c r="E2201" s="9"/>
    </row>
    <row r="2202" spans="1:5" x14ac:dyDescent="0.25">
      <c r="A2202" s="10"/>
      <c r="B2202" s="10"/>
      <c r="D2202" s="9"/>
      <c r="E2202" s="9"/>
    </row>
    <row r="2203" spans="1:5" x14ac:dyDescent="0.25">
      <c r="A2203" s="10"/>
      <c r="B2203" s="10"/>
      <c r="D2203" s="9"/>
      <c r="E2203" s="9"/>
    </row>
    <row r="2204" spans="1:5" x14ac:dyDescent="0.25">
      <c r="A2204" s="10"/>
      <c r="B2204" s="10"/>
      <c r="D2204" s="9"/>
      <c r="E2204" s="9"/>
    </row>
    <row r="2205" spans="1:5" x14ac:dyDescent="0.25">
      <c r="A2205" s="10"/>
      <c r="B2205" s="10"/>
      <c r="D2205" s="9"/>
      <c r="E2205" s="9"/>
    </row>
    <row r="2206" spans="1:5" x14ac:dyDescent="0.25">
      <c r="A2206" s="10"/>
      <c r="B2206" s="10"/>
      <c r="D2206" s="9"/>
      <c r="E2206" s="9"/>
    </row>
    <row r="2207" spans="1:5" x14ac:dyDescent="0.25">
      <c r="A2207" s="10"/>
      <c r="B2207" s="10"/>
      <c r="D2207" s="9"/>
      <c r="E2207" s="9"/>
    </row>
    <row r="2208" spans="1:5" x14ac:dyDescent="0.25">
      <c r="A2208" s="10"/>
      <c r="B2208" s="10"/>
      <c r="D2208" s="9"/>
      <c r="E2208" s="9"/>
    </row>
    <row r="2209" spans="1:5" x14ac:dyDescent="0.25">
      <c r="A2209" s="10"/>
      <c r="B2209" s="10"/>
      <c r="D2209" s="9"/>
      <c r="E2209" s="9"/>
    </row>
    <row r="2210" spans="1:5" x14ac:dyDescent="0.25">
      <c r="A2210" s="10"/>
      <c r="B2210" s="10"/>
      <c r="D2210" s="9"/>
      <c r="E2210" s="9"/>
    </row>
    <row r="2211" spans="1:5" x14ac:dyDescent="0.25">
      <c r="A2211" s="10"/>
      <c r="B2211" s="10"/>
      <c r="D2211" s="9"/>
      <c r="E2211" s="9"/>
    </row>
    <row r="2212" spans="1:5" x14ac:dyDescent="0.25">
      <c r="A2212" s="10"/>
      <c r="B2212" s="10"/>
      <c r="D2212" s="9"/>
      <c r="E2212" s="9"/>
    </row>
    <row r="2213" spans="1:5" x14ac:dyDescent="0.25">
      <c r="A2213" s="10"/>
      <c r="B2213" s="10"/>
      <c r="D2213" s="9"/>
      <c r="E2213" s="9"/>
    </row>
    <row r="2214" spans="1:5" x14ac:dyDescent="0.25">
      <c r="A2214" s="10"/>
      <c r="B2214" s="10"/>
      <c r="D2214" s="9"/>
      <c r="E2214" s="9"/>
    </row>
    <row r="2215" spans="1:5" x14ac:dyDescent="0.25">
      <c r="A2215" s="10"/>
      <c r="B2215" s="10"/>
      <c r="D2215" s="9"/>
      <c r="E2215" s="9"/>
    </row>
    <row r="2216" spans="1:5" x14ac:dyDescent="0.25">
      <c r="A2216" s="10"/>
      <c r="B2216" s="10"/>
      <c r="D2216" s="9"/>
      <c r="E2216" s="9"/>
    </row>
    <row r="2217" spans="1:5" x14ac:dyDescent="0.25">
      <c r="A2217" s="10"/>
      <c r="B2217" s="10"/>
      <c r="D2217" s="9"/>
      <c r="E2217" s="9"/>
    </row>
    <row r="2218" spans="1:5" x14ac:dyDescent="0.25">
      <c r="A2218" s="10"/>
      <c r="B2218" s="10"/>
      <c r="D2218" s="9"/>
      <c r="E2218" s="9"/>
    </row>
    <row r="2219" spans="1:5" x14ac:dyDescent="0.25">
      <c r="A2219" s="10"/>
      <c r="B2219" s="10"/>
      <c r="D2219" s="9"/>
      <c r="E2219" s="9"/>
    </row>
    <row r="2220" spans="1:5" x14ac:dyDescent="0.25">
      <c r="A2220" s="10"/>
      <c r="B2220" s="10"/>
      <c r="D2220" s="9"/>
      <c r="E2220" s="9"/>
    </row>
    <row r="2221" spans="1:5" x14ac:dyDescent="0.25">
      <c r="A2221" s="10"/>
      <c r="B2221" s="10"/>
      <c r="D2221" s="9"/>
      <c r="E2221" s="9"/>
    </row>
    <row r="2222" spans="1:5" x14ac:dyDescent="0.25">
      <c r="A2222" s="10"/>
      <c r="B2222" s="10"/>
      <c r="D2222" s="9"/>
      <c r="E2222" s="9"/>
    </row>
    <row r="2223" spans="1:5" x14ac:dyDescent="0.25">
      <c r="A2223" s="10"/>
      <c r="B2223" s="10"/>
      <c r="D2223" s="9"/>
      <c r="E2223" s="9"/>
    </row>
    <row r="2224" spans="1:5" x14ac:dyDescent="0.25">
      <c r="A2224" s="10"/>
      <c r="B2224" s="10"/>
      <c r="D2224" s="9"/>
      <c r="E2224" s="9"/>
    </row>
    <row r="2225" spans="1:5" x14ac:dyDescent="0.25">
      <c r="A2225" s="10"/>
      <c r="B2225" s="10"/>
      <c r="D2225" s="9"/>
      <c r="E2225" s="9"/>
    </row>
    <row r="2226" spans="1:5" x14ac:dyDescent="0.25">
      <c r="A2226" s="10"/>
      <c r="B2226" s="10"/>
      <c r="D2226" s="9"/>
      <c r="E2226" s="9"/>
    </row>
    <row r="2227" spans="1:5" x14ac:dyDescent="0.25">
      <c r="A2227" s="10"/>
      <c r="B2227" s="10"/>
      <c r="D2227" s="9"/>
      <c r="E2227" s="9"/>
    </row>
    <row r="2228" spans="1:5" x14ac:dyDescent="0.25">
      <c r="A2228" s="10"/>
      <c r="B2228" s="10"/>
      <c r="D2228" s="9"/>
      <c r="E2228" s="9"/>
    </row>
    <row r="2229" spans="1:5" x14ac:dyDescent="0.25">
      <c r="A2229" s="10"/>
      <c r="B2229" s="10"/>
      <c r="D2229" s="9"/>
      <c r="E2229" s="9"/>
    </row>
    <row r="2230" spans="1:5" x14ac:dyDescent="0.25">
      <c r="A2230" s="10"/>
      <c r="B2230" s="10"/>
      <c r="D2230" s="9"/>
      <c r="E2230" s="9"/>
    </row>
    <row r="2231" spans="1:5" x14ac:dyDescent="0.25">
      <c r="A2231" s="10"/>
      <c r="B2231" s="10"/>
      <c r="D2231" s="9"/>
      <c r="E2231" s="9"/>
    </row>
    <row r="2232" spans="1:5" x14ac:dyDescent="0.25">
      <c r="A2232" s="10"/>
      <c r="B2232" s="10"/>
      <c r="D2232" s="9"/>
      <c r="E2232" s="9"/>
    </row>
    <row r="2233" spans="1:5" x14ac:dyDescent="0.25">
      <c r="A2233" s="10"/>
      <c r="B2233" s="10"/>
      <c r="D2233" s="9"/>
      <c r="E2233" s="9"/>
    </row>
    <row r="2234" spans="1:5" x14ac:dyDescent="0.25">
      <c r="A2234" s="10"/>
      <c r="B2234" s="10"/>
      <c r="D2234" s="9"/>
      <c r="E2234" s="9"/>
    </row>
    <row r="2235" spans="1:5" x14ac:dyDescent="0.25">
      <c r="A2235" s="10"/>
      <c r="B2235" s="10"/>
      <c r="D2235" s="9"/>
      <c r="E2235" s="9"/>
    </row>
    <row r="2236" spans="1:5" x14ac:dyDescent="0.25">
      <c r="A2236" s="10"/>
      <c r="B2236" s="10"/>
      <c r="D2236" s="9"/>
      <c r="E2236" s="9"/>
    </row>
    <row r="2237" spans="1:5" x14ac:dyDescent="0.25">
      <c r="A2237" s="10"/>
      <c r="B2237" s="10"/>
      <c r="D2237" s="9"/>
      <c r="E2237" s="9"/>
    </row>
    <row r="2238" spans="1:5" x14ac:dyDescent="0.25">
      <c r="A2238" s="10"/>
      <c r="B2238" s="10"/>
      <c r="D2238" s="9"/>
      <c r="E2238" s="9"/>
    </row>
    <row r="2239" spans="1:5" x14ac:dyDescent="0.25">
      <c r="A2239" s="10"/>
      <c r="B2239" s="10"/>
      <c r="D2239" s="9"/>
      <c r="E2239" s="9"/>
    </row>
    <row r="2240" spans="1:5" x14ac:dyDescent="0.25">
      <c r="A2240" s="10"/>
      <c r="B2240" s="10"/>
      <c r="D2240" s="9"/>
      <c r="E2240" s="9"/>
    </row>
    <row r="2241" spans="1:5" x14ac:dyDescent="0.25">
      <c r="A2241" s="10"/>
      <c r="B2241" s="10"/>
      <c r="D2241" s="9"/>
      <c r="E2241" s="9"/>
    </row>
    <row r="2242" spans="1:5" x14ac:dyDescent="0.25">
      <c r="A2242" s="10"/>
      <c r="B2242" s="10"/>
      <c r="D2242" s="9"/>
      <c r="E2242" s="9"/>
    </row>
    <row r="2243" spans="1:5" x14ac:dyDescent="0.25">
      <c r="A2243" s="10"/>
      <c r="B2243" s="10"/>
      <c r="D2243" s="9"/>
      <c r="E2243" s="9"/>
    </row>
    <row r="2244" spans="1:5" x14ac:dyDescent="0.25">
      <c r="A2244" s="10"/>
      <c r="B2244" s="10"/>
      <c r="D2244" s="9"/>
      <c r="E2244" s="9"/>
    </row>
    <row r="2245" spans="1:5" x14ac:dyDescent="0.25">
      <c r="A2245" s="10"/>
      <c r="B2245" s="10"/>
      <c r="D2245" s="9"/>
      <c r="E2245" s="9"/>
    </row>
    <row r="2246" spans="1:5" x14ac:dyDescent="0.25">
      <c r="A2246" s="10"/>
      <c r="B2246" s="10"/>
      <c r="D2246" s="9"/>
      <c r="E2246" s="9"/>
    </row>
    <row r="2247" spans="1:5" x14ac:dyDescent="0.25">
      <c r="A2247" s="10"/>
      <c r="B2247" s="10"/>
      <c r="D2247" s="9"/>
      <c r="E2247" s="9"/>
    </row>
    <row r="2248" spans="1:5" x14ac:dyDescent="0.25">
      <c r="A2248" s="10"/>
      <c r="B2248" s="10"/>
      <c r="D2248" s="9"/>
      <c r="E2248" s="9"/>
    </row>
    <row r="2249" spans="1:5" x14ac:dyDescent="0.25">
      <c r="A2249" s="10"/>
      <c r="B2249" s="10"/>
      <c r="D2249" s="9"/>
      <c r="E2249" s="9"/>
    </row>
    <row r="2250" spans="1:5" x14ac:dyDescent="0.25">
      <c r="A2250" s="10"/>
      <c r="B2250" s="10"/>
      <c r="D2250" s="9"/>
      <c r="E2250" s="9"/>
    </row>
    <row r="2251" spans="1:5" x14ac:dyDescent="0.25">
      <c r="A2251" s="10"/>
      <c r="B2251" s="10"/>
      <c r="D2251" s="9"/>
      <c r="E2251" s="9"/>
    </row>
    <row r="2252" spans="1:5" x14ac:dyDescent="0.25">
      <c r="A2252" s="10"/>
      <c r="B2252" s="10"/>
      <c r="D2252" s="9"/>
      <c r="E2252" s="9"/>
    </row>
    <row r="2253" spans="1:5" x14ac:dyDescent="0.25">
      <c r="A2253" s="10"/>
      <c r="B2253" s="10"/>
      <c r="D2253" s="9"/>
      <c r="E2253" s="9"/>
    </row>
    <row r="2254" spans="1:5" x14ac:dyDescent="0.25">
      <c r="A2254" s="10"/>
      <c r="B2254" s="10"/>
      <c r="D2254" s="9"/>
      <c r="E2254" s="9"/>
    </row>
    <row r="2255" spans="1:5" x14ac:dyDescent="0.25">
      <c r="A2255" s="10"/>
      <c r="B2255" s="10"/>
      <c r="D2255" s="9"/>
      <c r="E2255" s="9"/>
    </row>
    <row r="2256" spans="1:5" x14ac:dyDescent="0.25">
      <c r="A2256" s="10"/>
      <c r="B2256" s="10"/>
      <c r="D2256" s="9"/>
      <c r="E2256" s="9"/>
    </row>
    <row r="2257" spans="1:5" x14ac:dyDescent="0.25">
      <c r="A2257" s="10"/>
      <c r="B2257" s="10"/>
      <c r="D2257" s="9"/>
      <c r="E2257" s="9"/>
    </row>
    <row r="2258" spans="1:5" x14ac:dyDescent="0.25">
      <c r="A2258" s="10"/>
      <c r="B2258" s="10"/>
      <c r="D2258" s="9"/>
      <c r="E2258" s="9"/>
    </row>
    <row r="2259" spans="1:5" x14ac:dyDescent="0.25">
      <c r="A2259" s="10"/>
      <c r="B2259" s="10"/>
      <c r="D2259" s="9"/>
      <c r="E2259" s="9"/>
    </row>
    <row r="2260" spans="1:5" x14ac:dyDescent="0.25">
      <c r="A2260" s="10"/>
      <c r="B2260" s="10"/>
      <c r="D2260" s="9"/>
      <c r="E2260" s="9"/>
    </row>
    <row r="2261" spans="1:5" x14ac:dyDescent="0.25">
      <c r="A2261" s="10"/>
      <c r="B2261" s="10"/>
      <c r="D2261" s="9"/>
      <c r="E2261" s="9"/>
    </row>
    <row r="2262" spans="1:5" x14ac:dyDescent="0.25">
      <c r="A2262" s="10"/>
      <c r="B2262" s="10"/>
      <c r="D2262" s="9"/>
      <c r="E2262" s="9"/>
    </row>
    <row r="2263" spans="1:5" x14ac:dyDescent="0.25">
      <c r="A2263" s="10"/>
      <c r="B2263" s="10"/>
      <c r="D2263" s="9"/>
      <c r="E2263" s="9"/>
    </row>
    <row r="2264" spans="1:5" x14ac:dyDescent="0.25">
      <c r="A2264" s="10"/>
      <c r="B2264" s="10"/>
      <c r="D2264" s="9"/>
      <c r="E2264" s="9"/>
    </row>
    <row r="2265" spans="1:5" x14ac:dyDescent="0.25">
      <c r="A2265" s="10"/>
      <c r="B2265" s="10"/>
      <c r="D2265" s="9"/>
      <c r="E2265" s="9"/>
    </row>
    <row r="2266" spans="1:5" x14ac:dyDescent="0.25">
      <c r="A2266" s="10"/>
      <c r="B2266" s="10"/>
      <c r="D2266" s="9"/>
      <c r="E2266" s="9"/>
    </row>
    <row r="2267" spans="1:5" x14ac:dyDescent="0.25">
      <c r="A2267" s="10"/>
      <c r="B2267" s="10"/>
      <c r="D2267" s="9"/>
      <c r="E2267" s="9"/>
    </row>
    <row r="2268" spans="1:5" x14ac:dyDescent="0.25">
      <c r="A2268" s="10"/>
      <c r="B2268" s="10"/>
      <c r="D2268" s="9"/>
      <c r="E2268" s="9"/>
    </row>
    <row r="2269" spans="1:5" x14ac:dyDescent="0.25">
      <c r="A2269" s="10"/>
      <c r="B2269" s="10"/>
      <c r="D2269" s="9"/>
      <c r="E2269" s="9"/>
    </row>
    <row r="2270" spans="1:5" x14ac:dyDescent="0.25">
      <c r="A2270" s="10"/>
      <c r="B2270" s="10"/>
      <c r="D2270" s="9"/>
      <c r="E2270" s="9"/>
    </row>
    <row r="2271" spans="1:5" x14ac:dyDescent="0.25">
      <c r="A2271" s="10"/>
      <c r="B2271" s="10"/>
      <c r="D2271" s="9"/>
      <c r="E2271" s="9"/>
    </row>
    <row r="2272" spans="1:5" x14ac:dyDescent="0.25">
      <c r="A2272" s="10"/>
      <c r="B2272" s="10"/>
      <c r="D2272" s="9"/>
      <c r="E2272" s="9"/>
    </row>
    <row r="2273" spans="1:5" x14ac:dyDescent="0.25">
      <c r="A2273" s="10"/>
      <c r="B2273" s="10"/>
      <c r="D2273" s="9"/>
      <c r="E2273" s="9"/>
    </row>
    <row r="2274" spans="1:5" x14ac:dyDescent="0.25">
      <c r="A2274" s="10"/>
      <c r="B2274" s="10"/>
      <c r="D2274" s="9"/>
      <c r="E2274" s="9"/>
    </row>
    <row r="2275" spans="1:5" x14ac:dyDescent="0.25">
      <c r="A2275" s="10"/>
      <c r="B2275" s="10"/>
      <c r="D2275" s="9"/>
      <c r="E2275" s="9"/>
    </row>
    <row r="2276" spans="1:5" x14ac:dyDescent="0.25">
      <c r="A2276" s="10"/>
      <c r="B2276" s="10"/>
      <c r="D2276" s="9"/>
      <c r="E2276" s="9"/>
    </row>
    <row r="2277" spans="1:5" x14ac:dyDescent="0.25">
      <c r="A2277" s="10"/>
      <c r="B2277" s="10"/>
      <c r="D2277" s="9"/>
      <c r="E2277" s="9"/>
    </row>
    <row r="2278" spans="1:5" x14ac:dyDescent="0.25">
      <c r="A2278" s="10"/>
      <c r="B2278" s="10"/>
      <c r="D2278" s="9"/>
      <c r="E2278" s="9"/>
    </row>
    <row r="2279" spans="1:5" x14ac:dyDescent="0.25">
      <c r="A2279" s="10"/>
      <c r="B2279" s="10"/>
      <c r="D2279" s="9"/>
      <c r="E2279" s="9"/>
    </row>
    <row r="2280" spans="1:5" x14ac:dyDescent="0.25">
      <c r="A2280" s="10"/>
      <c r="B2280" s="10"/>
      <c r="D2280" s="9"/>
      <c r="E2280" s="9"/>
    </row>
    <row r="2281" spans="1:5" x14ac:dyDescent="0.25">
      <c r="A2281" s="10"/>
      <c r="B2281" s="10"/>
      <c r="D2281" s="9"/>
      <c r="E2281" s="9"/>
    </row>
    <row r="2282" spans="1:5" x14ac:dyDescent="0.25">
      <c r="A2282" s="10"/>
      <c r="B2282" s="10"/>
      <c r="D2282" s="9"/>
      <c r="E2282" s="9"/>
    </row>
    <row r="2283" spans="1:5" x14ac:dyDescent="0.25">
      <c r="A2283" s="10"/>
      <c r="B2283" s="10"/>
      <c r="D2283" s="9"/>
      <c r="E2283" s="9"/>
    </row>
    <row r="2284" spans="1:5" x14ac:dyDescent="0.25">
      <c r="A2284" s="10"/>
      <c r="B2284" s="10"/>
      <c r="D2284" s="9"/>
      <c r="E2284" s="9"/>
    </row>
    <row r="2285" spans="1:5" x14ac:dyDescent="0.25">
      <c r="A2285" s="10"/>
      <c r="B2285" s="10"/>
      <c r="D2285" s="9"/>
      <c r="E2285" s="9"/>
    </row>
    <row r="2286" spans="1:5" x14ac:dyDescent="0.25">
      <c r="A2286" s="10"/>
      <c r="B2286" s="10"/>
      <c r="D2286" s="9"/>
      <c r="E2286" s="9"/>
    </row>
    <row r="2287" spans="1:5" x14ac:dyDescent="0.25">
      <c r="A2287" s="10"/>
      <c r="B2287" s="10"/>
      <c r="D2287" s="9"/>
      <c r="E2287" s="9"/>
    </row>
    <row r="2288" spans="1:5" x14ac:dyDescent="0.25">
      <c r="A2288" s="10"/>
      <c r="B2288" s="10"/>
      <c r="D2288" s="9"/>
      <c r="E2288" s="9"/>
    </row>
    <row r="2289" spans="1:5" x14ac:dyDescent="0.25">
      <c r="A2289" s="10"/>
      <c r="B2289" s="10"/>
      <c r="D2289" s="9"/>
      <c r="E2289" s="9"/>
    </row>
    <row r="2290" spans="1:5" x14ac:dyDescent="0.25">
      <c r="A2290" s="10"/>
      <c r="B2290" s="10"/>
      <c r="D2290" s="9"/>
      <c r="E2290" s="9"/>
    </row>
    <row r="2291" spans="1:5" x14ac:dyDescent="0.25">
      <c r="A2291" s="10"/>
      <c r="B2291" s="10"/>
      <c r="D2291" s="9"/>
      <c r="E2291" s="9"/>
    </row>
    <row r="2292" spans="1:5" x14ac:dyDescent="0.25">
      <c r="A2292" s="10"/>
      <c r="B2292" s="10"/>
      <c r="D2292" s="9"/>
      <c r="E2292" s="9"/>
    </row>
    <row r="2293" spans="1:5" x14ac:dyDescent="0.25">
      <c r="A2293" s="10"/>
      <c r="B2293" s="10"/>
      <c r="D2293" s="9"/>
      <c r="E2293" s="9"/>
    </row>
    <row r="2294" spans="1:5" x14ac:dyDescent="0.25">
      <c r="A2294" s="10"/>
      <c r="B2294" s="10"/>
      <c r="D2294" s="9"/>
      <c r="E2294" s="9"/>
    </row>
    <row r="2295" spans="1:5" x14ac:dyDescent="0.25">
      <c r="A2295" s="10"/>
      <c r="B2295" s="10"/>
      <c r="D2295" s="9"/>
      <c r="E2295" s="9"/>
    </row>
    <row r="2296" spans="1:5" x14ac:dyDescent="0.25">
      <c r="A2296" s="10"/>
      <c r="B2296" s="10"/>
      <c r="D2296" s="9"/>
      <c r="E2296" s="9"/>
    </row>
    <row r="2297" spans="1:5" x14ac:dyDescent="0.25">
      <c r="A2297" s="10"/>
      <c r="B2297" s="10"/>
      <c r="D2297" s="9"/>
      <c r="E2297" s="9"/>
    </row>
    <row r="2298" spans="1:5" x14ac:dyDescent="0.25">
      <c r="A2298" s="10"/>
      <c r="B2298" s="10"/>
      <c r="D2298" s="9"/>
      <c r="E2298" s="9"/>
    </row>
    <row r="2299" spans="1:5" x14ac:dyDescent="0.25">
      <c r="A2299" s="10"/>
      <c r="B2299" s="10"/>
      <c r="D2299" s="9"/>
      <c r="E2299" s="9"/>
    </row>
    <row r="2300" spans="1:5" x14ac:dyDescent="0.25">
      <c r="A2300" s="10"/>
      <c r="B2300" s="10"/>
      <c r="D2300" s="9"/>
      <c r="E2300" s="9"/>
    </row>
    <row r="2301" spans="1:5" x14ac:dyDescent="0.25">
      <c r="A2301" s="10"/>
      <c r="B2301" s="10"/>
      <c r="D2301" s="9"/>
      <c r="E2301" s="9"/>
    </row>
    <row r="2302" spans="1:5" x14ac:dyDescent="0.25">
      <c r="A2302" s="10"/>
      <c r="B2302" s="10"/>
      <c r="D2302" s="9"/>
      <c r="E2302" s="9"/>
    </row>
    <row r="2303" spans="1:5" x14ac:dyDescent="0.25">
      <c r="A2303" s="10"/>
      <c r="B2303" s="10"/>
      <c r="D2303" s="9"/>
      <c r="E2303" s="9"/>
    </row>
    <row r="2304" spans="1:5" x14ac:dyDescent="0.25">
      <c r="A2304" s="10"/>
      <c r="B2304" s="10"/>
      <c r="D2304" s="9"/>
      <c r="E2304" s="9"/>
    </row>
    <row r="2305" spans="1:5" x14ac:dyDescent="0.25">
      <c r="A2305" s="10"/>
      <c r="B2305" s="10"/>
      <c r="D2305" s="9"/>
      <c r="E2305" s="9"/>
    </row>
    <row r="2306" spans="1:5" x14ac:dyDescent="0.25">
      <c r="A2306" s="10"/>
      <c r="B2306" s="10"/>
      <c r="D2306" s="9"/>
      <c r="E2306" s="9"/>
    </row>
    <row r="2307" spans="1:5" x14ac:dyDescent="0.25">
      <c r="A2307" s="10"/>
      <c r="B2307" s="10"/>
      <c r="D2307" s="9"/>
      <c r="E2307" s="9"/>
    </row>
    <row r="2308" spans="1:5" x14ac:dyDescent="0.25">
      <c r="A2308" s="10"/>
      <c r="B2308" s="10"/>
      <c r="D2308" s="9"/>
      <c r="E2308" s="9"/>
    </row>
    <row r="2309" spans="1:5" x14ac:dyDescent="0.25">
      <c r="A2309" s="10"/>
      <c r="B2309" s="10"/>
      <c r="D2309" s="9"/>
      <c r="E2309" s="9"/>
    </row>
    <row r="2310" spans="1:5" x14ac:dyDescent="0.25">
      <c r="A2310" s="10"/>
      <c r="B2310" s="10"/>
      <c r="D2310" s="9"/>
      <c r="E2310" s="9"/>
    </row>
    <row r="2311" spans="1:5" x14ac:dyDescent="0.25">
      <c r="A2311" s="10"/>
      <c r="B2311" s="10"/>
      <c r="D2311" s="9"/>
      <c r="E2311" s="9"/>
    </row>
    <row r="2312" spans="1:5" x14ac:dyDescent="0.25">
      <c r="A2312" s="10"/>
      <c r="B2312" s="10"/>
      <c r="D2312" s="9"/>
      <c r="E2312" s="9"/>
    </row>
    <row r="2313" spans="1:5" x14ac:dyDescent="0.25">
      <c r="A2313" s="10"/>
      <c r="B2313" s="10"/>
      <c r="D2313" s="9"/>
      <c r="E2313" s="9"/>
    </row>
    <row r="2314" spans="1:5" x14ac:dyDescent="0.25">
      <c r="A2314" s="10"/>
      <c r="B2314" s="10"/>
      <c r="D2314" s="9"/>
      <c r="E2314" s="9"/>
    </row>
    <row r="2315" spans="1:5" x14ac:dyDescent="0.25">
      <c r="A2315" s="10"/>
      <c r="B2315" s="10"/>
      <c r="D2315" s="9"/>
      <c r="E2315" s="9"/>
    </row>
    <row r="2316" spans="1:5" x14ac:dyDescent="0.25">
      <c r="A2316" s="10"/>
      <c r="B2316" s="10"/>
      <c r="D2316" s="9"/>
      <c r="E2316" s="9"/>
    </row>
    <row r="2317" spans="1:5" x14ac:dyDescent="0.25">
      <c r="A2317" s="10"/>
      <c r="B2317" s="10"/>
      <c r="D2317" s="9"/>
      <c r="E2317" s="9"/>
    </row>
    <row r="2318" spans="1:5" x14ac:dyDescent="0.25">
      <c r="A2318" s="10"/>
      <c r="B2318" s="10"/>
      <c r="D2318" s="9"/>
      <c r="E2318" s="9"/>
    </row>
    <row r="2319" spans="1:5" x14ac:dyDescent="0.25">
      <c r="A2319" s="10"/>
      <c r="B2319" s="10"/>
      <c r="D2319" s="9"/>
      <c r="E2319" s="9"/>
    </row>
    <row r="2320" spans="1:5" x14ac:dyDescent="0.25">
      <c r="A2320" s="10"/>
      <c r="B2320" s="10"/>
      <c r="D2320" s="9"/>
      <c r="E2320" s="9"/>
    </row>
    <row r="2321" spans="1:5" x14ac:dyDescent="0.25">
      <c r="A2321" s="10"/>
      <c r="B2321" s="10"/>
      <c r="D2321" s="9"/>
      <c r="E2321" s="9"/>
    </row>
    <row r="2322" spans="1:5" x14ac:dyDescent="0.25">
      <c r="A2322" s="10"/>
      <c r="B2322" s="10"/>
      <c r="D2322" s="9"/>
      <c r="E2322" s="9"/>
    </row>
    <row r="2323" spans="1:5" x14ac:dyDescent="0.25">
      <c r="A2323" s="10"/>
      <c r="B2323" s="10"/>
      <c r="D2323" s="9"/>
      <c r="E2323" s="9"/>
    </row>
    <row r="2324" spans="1:5" x14ac:dyDescent="0.25">
      <c r="A2324" s="10"/>
      <c r="B2324" s="10"/>
      <c r="D2324" s="9"/>
      <c r="E2324" s="9"/>
    </row>
    <row r="2325" spans="1:5" x14ac:dyDescent="0.25">
      <c r="A2325" s="10"/>
      <c r="B2325" s="10"/>
      <c r="D2325" s="9"/>
      <c r="E2325" s="9"/>
    </row>
    <row r="2326" spans="1:5" x14ac:dyDescent="0.25">
      <c r="A2326" s="10"/>
      <c r="B2326" s="10"/>
      <c r="D2326" s="9"/>
      <c r="E2326" s="9"/>
    </row>
    <row r="2327" spans="1:5" x14ac:dyDescent="0.25">
      <c r="A2327" s="10"/>
      <c r="B2327" s="10"/>
      <c r="D2327" s="9"/>
      <c r="E2327" s="9"/>
    </row>
    <row r="2328" spans="1:5" x14ac:dyDescent="0.25">
      <c r="A2328" s="10"/>
      <c r="B2328" s="10"/>
      <c r="D2328" s="9"/>
      <c r="E2328" s="9"/>
    </row>
    <row r="2329" spans="1:5" x14ac:dyDescent="0.25">
      <c r="A2329" s="10"/>
      <c r="B2329" s="10"/>
      <c r="D2329" s="9"/>
      <c r="E2329" s="9"/>
    </row>
    <row r="2330" spans="1:5" x14ac:dyDescent="0.25">
      <c r="A2330" s="10"/>
      <c r="B2330" s="10"/>
      <c r="D2330" s="9"/>
      <c r="E2330" s="9"/>
    </row>
    <row r="2331" spans="1:5" x14ac:dyDescent="0.25">
      <c r="A2331" s="10"/>
      <c r="B2331" s="10"/>
      <c r="D2331" s="9"/>
      <c r="E2331" s="9"/>
    </row>
    <row r="2332" spans="1:5" x14ac:dyDescent="0.25">
      <c r="A2332" s="10"/>
      <c r="B2332" s="10"/>
      <c r="D2332" s="9"/>
      <c r="E2332" s="9"/>
    </row>
    <row r="2333" spans="1:5" x14ac:dyDescent="0.25">
      <c r="A2333" s="10"/>
      <c r="B2333" s="10"/>
      <c r="D2333" s="9"/>
      <c r="E2333" s="9"/>
    </row>
    <row r="2334" spans="1:5" x14ac:dyDescent="0.25">
      <c r="A2334" s="10"/>
      <c r="B2334" s="10"/>
      <c r="D2334" s="9"/>
      <c r="E2334" s="9"/>
    </row>
    <row r="2335" spans="1:5" x14ac:dyDescent="0.25">
      <c r="A2335" s="10"/>
      <c r="B2335" s="10"/>
      <c r="D2335" s="9"/>
      <c r="E2335" s="9"/>
    </row>
    <row r="2336" spans="1:5" x14ac:dyDescent="0.25">
      <c r="A2336" s="10"/>
      <c r="B2336" s="10"/>
      <c r="D2336" s="9"/>
      <c r="E2336" s="9"/>
    </row>
    <row r="2337" spans="1:5" x14ac:dyDescent="0.25">
      <c r="A2337" s="10"/>
      <c r="B2337" s="10"/>
      <c r="D2337" s="9"/>
      <c r="E2337" s="9"/>
    </row>
    <row r="2338" spans="1:5" x14ac:dyDescent="0.25">
      <c r="A2338" s="10"/>
      <c r="B2338" s="10"/>
      <c r="D2338" s="9"/>
      <c r="E2338" s="9"/>
    </row>
    <row r="2339" spans="1:5" x14ac:dyDescent="0.25">
      <c r="A2339" s="10"/>
      <c r="B2339" s="10"/>
      <c r="D2339" s="9"/>
      <c r="E2339" s="9"/>
    </row>
    <row r="2340" spans="1:5" x14ac:dyDescent="0.25">
      <c r="A2340" s="10"/>
      <c r="B2340" s="10"/>
      <c r="D2340" s="9"/>
      <c r="E2340" s="9"/>
    </row>
    <row r="2341" spans="1:5" x14ac:dyDescent="0.25">
      <c r="A2341" s="10"/>
      <c r="B2341" s="10"/>
      <c r="D2341" s="9"/>
      <c r="E2341" s="9"/>
    </row>
    <row r="2342" spans="1:5" x14ac:dyDescent="0.25">
      <c r="A2342" s="10"/>
      <c r="B2342" s="10"/>
      <c r="D2342" s="9"/>
      <c r="E2342" s="9"/>
    </row>
    <row r="2343" spans="1:5" x14ac:dyDescent="0.25">
      <c r="A2343" s="10"/>
      <c r="B2343" s="10"/>
      <c r="D2343" s="9"/>
      <c r="E2343" s="9"/>
    </row>
    <row r="2344" spans="1:5" x14ac:dyDescent="0.25">
      <c r="A2344" s="10"/>
      <c r="B2344" s="10"/>
      <c r="D2344" s="9"/>
      <c r="E2344" s="9"/>
    </row>
    <row r="2345" spans="1:5" x14ac:dyDescent="0.25">
      <c r="A2345" s="10"/>
      <c r="B2345" s="10"/>
      <c r="D2345" s="9"/>
      <c r="E2345" s="9"/>
    </row>
    <row r="2346" spans="1:5" x14ac:dyDescent="0.25">
      <c r="A2346" s="10"/>
      <c r="B2346" s="10"/>
      <c r="D2346" s="9"/>
      <c r="E2346" s="9"/>
    </row>
    <row r="2347" spans="1:5" x14ac:dyDescent="0.25">
      <c r="A2347" s="10"/>
      <c r="B2347" s="10"/>
      <c r="D2347" s="9"/>
      <c r="E2347" s="9"/>
    </row>
    <row r="2348" spans="1:5" x14ac:dyDescent="0.25">
      <c r="A2348" s="10"/>
      <c r="B2348" s="10"/>
      <c r="D2348" s="9"/>
      <c r="E2348" s="9"/>
    </row>
    <row r="2349" spans="1:5" x14ac:dyDescent="0.25">
      <c r="A2349" s="10"/>
      <c r="B2349" s="10"/>
      <c r="D2349" s="9"/>
      <c r="E2349" s="9"/>
    </row>
    <row r="2350" spans="1:5" x14ac:dyDescent="0.25">
      <c r="A2350" s="10"/>
      <c r="B2350" s="10"/>
      <c r="D2350" s="9"/>
      <c r="E2350" s="9"/>
    </row>
    <row r="2351" spans="1:5" x14ac:dyDescent="0.25">
      <c r="A2351" s="10"/>
      <c r="B2351" s="10"/>
      <c r="D2351" s="9"/>
      <c r="E2351" s="9"/>
    </row>
    <row r="2352" spans="1:5" x14ac:dyDescent="0.25">
      <c r="A2352" s="10"/>
      <c r="B2352" s="10"/>
      <c r="D2352" s="9"/>
      <c r="E2352" s="9"/>
    </row>
    <row r="2353" spans="1:5" x14ac:dyDescent="0.25">
      <c r="A2353" s="10"/>
      <c r="B2353" s="10"/>
      <c r="D2353" s="9"/>
      <c r="E2353" s="9"/>
    </row>
    <row r="2354" spans="1:5" x14ac:dyDescent="0.25">
      <c r="A2354" s="10"/>
      <c r="B2354" s="10"/>
      <c r="D2354" s="9"/>
      <c r="E2354" s="9"/>
    </row>
    <row r="2355" spans="1:5" x14ac:dyDescent="0.25">
      <c r="A2355" s="10"/>
      <c r="B2355" s="10"/>
      <c r="D2355" s="9"/>
      <c r="E2355" s="9"/>
    </row>
    <row r="2356" spans="1:5" x14ac:dyDescent="0.25">
      <c r="A2356" s="10"/>
      <c r="B2356" s="10"/>
      <c r="D2356" s="9"/>
      <c r="E2356" s="9"/>
    </row>
    <row r="2357" spans="1:5" x14ac:dyDescent="0.25">
      <c r="A2357" s="10"/>
      <c r="B2357" s="10"/>
      <c r="D2357" s="9"/>
      <c r="E2357" s="9"/>
    </row>
    <row r="2358" spans="1:5" x14ac:dyDescent="0.25">
      <c r="A2358" s="10"/>
      <c r="B2358" s="10"/>
      <c r="D2358" s="9"/>
      <c r="E2358" s="9"/>
    </row>
    <row r="2359" spans="1:5" x14ac:dyDescent="0.25">
      <c r="A2359" s="10"/>
      <c r="B2359" s="10"/>
      <c r="D2359" s="9"/>
      <c r="E2359" s="9"/>
    </row>
    <row r="2360" spans="1:5" x14ac:dyDescent="0.25">
      <c r="A2360" s="10"/>
      <c r="B2360" s="10"/>
      <c r="D2360" s="9"/>
      <c r="E2360" s="9"/>
    </row>
    <row r="2361" spans="1:5" x14ac:dyDescent="0.25">
      <c r="A2361" s="10"/>
      <c r="B2361" s="10"/>
      <c r="D2361" s="9"/>
      <c r="E2361" s="9"/>
    </row>
    <row r="2362" spans="1:5" x14ac:dyDescent="0.25">
      <c r="A2362" s="10"/>
      <c r="B2362" s="10"/>
      <c r="D2362" s="9"/>
      <c r="E2362" s="9"/>
    </row>
    <row r="2363" spans="1:5" x14ac:dyDescent="0.25">
      <c r="A2363" s="10"/>
      <c r="B2363" s="10"/>
      <c r="D2363" s="9"/>
      <c r="E2363" s="9"/>
    </row>
    <row r="2364" spans="1:5" x14ac:dyDescent="0.25">
      <c r="A2364" s="10"/>
      <c r="B2364" s="10"/>
      <c r="D2364" s="9"/>
      <c r="E2364" s="9"/>
    </row>
    <row r="2365" spans="1:5" x14ac:dyDescent="0.25">
      <c r="A2365" s="10"/>
      <c r="B2365" s="10"/>
      <c r="D2365" s="9"/>
      <c r="E2365" s="9"/>
    </row>
    <row r="2366" spans="1:5" x14ac:dyDescent="0.25">
      <c r="A2366" s="10"/>
      <c r="B2366" s="10"/>
      <c r="D2366" s="9"/>
      <c r="E2366" s="9"/>
    </row>
    <row r="2367" spans="1:5" x14ac:dyDescent="0.25">
      <c r="A2367" s="10"/>
      <c r="B2367" s="10"/>
      <c r="D2367" s="9"/>
      <c r="E2367" s="9"/>
    </row>
    <row r="2368" spans="1:5" x14ac:dyDescent="0.25">
      <c r="A2368" s="10"/>
      <c r="B2368" s="10"/>
      <c r="D2368" s="9"/>
      <c r="E2368" s="9"/>
    </row>
    <row r="2369" spans="1:5" x14ac:dyDescent="0.25">
      <c r="A2369" s="10"/>
      <c r="B2369" s="10"/>
      <c r="D2369" s="9"/>
      <c r="E2369" s="9"/>
    </row>
    <row r="2370" spans="1:5" x14ac:dyDescent="0.25">
      <c r="A2370" s="10"/>
      <c r="B2370" s="10"/>
      <c r="D2370" s="9"/>
      <c r="E2370" s="9"/>
    </row>
    <row r="2371" spans="1:5" x14ac:dyDescent="0.25">
      <c r="A2371" s="10"/>
      <c r="B2371" s="10"/>
      <c r="D2371" s="9"/>
      <c r="E2371" s="9"/>
    </row>
    <row r="2372" spans="1:5" x14ac:dyDescent="0.25">
      <c r="A2372" s="10"/>
      <c r="B2372" s="10"/>
      <c r="D2372" s="9"/>
      <c r="E2372" s="9"/>
    </row>
    <row r="2373" spans="1:5" x14ac:dyDescent="0.25">
      <c r="A2373" s="10"/>
      <c r="B2373" s="10"/>
      <c r="D2373" s="9"/>
      <c r="E2373" s="9"/>
    </row>
    <row r="2374" spans="1:5" x14ac:dyDescent="0.25">
      <c r="A2374" s="10"/>
      <c r="B2374" s="10"/>
      <c r="D2374" s="9"/>
      <c r="E2374" s="9"/>
    </row>
    <row r="2375" spans="1:5" x14ac:dyDescent="0.25">
      <c r="A2375" s="10"/>
      <c r="B2375" s="10"/>
      <c r="D2375" s="9"/>
      <c r="E2375" s="9"/>
    </row>
    <row r="2376" spans="1:5" x14ac:dyDescent="0.25">
      <c r="A2376" s="10"/>
      <c r="B2376" s="10"/>
      <c r="D2376" s="9"/>
      <c r="E2376" s="9"/>
    </row>
    <row r="2377" spans="1:5" x14ac:dyDescent="0.25">
      <c r="A2377" s="10"/>
      <c r="B2377" s="10"/>
      <c r="D2377" s="9"/>
      <c r="E2377" s="9"/>
    </row>
    <row r="2378" spans="1:5" x14ac:dyDescent="0.25">
      <c r="A2378" s="10"/>
      <c r="B2378" s="10"/>
      <c r="D2378" s="9"/>
      <c r="E2378" s="9"/>
    </row>
    <row r="2379" spans="1:5" x14ac:dyDescent="0.25">
      <c r="A2379" s="10"/>
      <c r="B2379" s="10"/>
      <c r="D2379" s="9"/>
      <c r="E2379" s="9"/>
    </row>
    <row r="2380" spans="1:5" x14ac:dyDescent="0.25">
      <c r="A2380" s="10"/>
      <c r="B2380" s="10"/>
      <c r="D2380" s="9"/>
      <c r="E2380" s="9"/>
    </row>
    <row r="2381" spans="1:5" x14ac:dyDescent="0.25">
      <c r="A2381" s="10"/>
      <c r="B2381" s="10"/>
      <c r="D2381" s="9"/>
      <c r="E2381" s="9"/>
    </row>
    <row r="2382" spans="1:5" x14ac:dyDescent="0.25">
      <c r="A2382" s="10"/>
      <c r="B2382" s="10"/>
      <c r="D2382" s="9"/>
      <c r="E2382" s="9"/>
    </row>
    <row r="2383" spans="1:5" x14ac:dyDescent="0.25">
      <c r="A2383" s="10"/>
      <c r="B2383" s="10"/>
      <c r="D2383" s="9"/>
      <c r="E2383" s="9"/>
    </row>
    <row r="2384" spans="1:5" x14ac:dyDescent="0.25">
      <c r="A2384" s="10"/>
      <c r="B2384" s="10"/>
      <c r="D2384" s="9"/>
      <c r="E2384" s="9"/>
    </row>
    <row r="2385" spans="1:5" x14ac:dyDescent="0.25">
      <c r="A2385" s="10"/>
      <c r="B2385" s="10"/>
      <c r="D2385" s="9"/>
      <c r="E2385" s="9"/>
    </row>
    <row r="2386" spans="1:5" x14ac:dyDescent="0.25">
      <c r="A2386" s="10"/>
      <c r="B2386" s="10"/>
      <c r="D2386" s="9"/>
      <c r="E2386" s="9"/>
    </row>
    <row r="2387" spans="1:5" x14ac:dyDescent="0.25">
      <c r="A2387" s="10"/>
      <c r="B2387" s="10"/>
      <c r="D2387" s="9"/>
      <c r="E2387" s="9"/>
    </row>
    <row r="2388" spans="1:5" x14ac:dyDescent="0.25">
      <c r="A2388" s="10"/>
      <c r="B2388" s="10"/>
      <c r="D2388" s="9"/>
      <c r="E2388" s="9"/>
    </row>
    <row r="2389" spans="1:5" x14ac:dyDescent="0.25">
      <c r="A2389" s="10"/>
      <c r="B2389" s="10"/>
      <c r="D2389" s="9"/>
      <c r="E2389" s="9"/>
    </row>
    <row r="2390" spans="1:5" x14ac:dyDescent="0.25">
      <c r="A2390" s="10"/>
      <c r="B2390" s="10"/>
      <c r="D2390" s="9"/>
      <c r="E2390" s="9"/>
    </row>
    <row r="2391" spans="1:5" x14ac:dyDescent="0.25">
      <c r="A2391" s="10"/>
      <c r="B2391" s="10"/>
      <c r="D2391" s="9"/>
      <c r="E2391" s="9"/>
    </row>
    <row r="2392" spans="1:5" x14ac:dyDescent="0.25">
      <c r="A2392" s="10"/>
      <c r="B2392" s="10"/>
      <c r="D2392" s="9"/>
      <c r="E2392" s="9"/>
    </row>
    <row r="2393" spans="1:5" x14ac:dyDescent="0.25">
      <c r="A2393" s="10"/>
      <c r="B2393" s="10"/>
      <c r="D2393" s="9"/>
      <c r="E2393" s="9"/>
    </row>
    <row r="2394" spans="1:5" x14ac:dyDescent="0.25">
      <c r="A2394" s="10"/>
      <c r="B2394" s="10"/>
      <c r="D2394" s="9"/>
      <c r="E2394" s="9"/>
    </row>
    <row r="2395" spans="1:5" x14ac:dyDescent="0.25">
      <c r="A2395" s="10"/>
      <c r="B2395" s="10"/>
      <c r="D2395" s="9"/>
      <c r="E2395" s="9"/>
    </row>
    <row r="2396" spans="1:5" x14ac:dyDescent="0.25">
      <c r="A2396" s="10"/>
      <c r="B2396" s="10"/>
      <c r="D2396" s="9"/>
      <c r="E2396" s="9"/>
    </row>
    <row r="2397" spans="1:5" x14ac:dyDescent="0.25">
      <c r="A2397" s="10"/>
      <c r="B2397" s="10"/>
      <c r="D2397" s="9"/>
      <c r="E2397" s="9"/>
    </row>
    <row r="2398" spans="1:5" x14ac:dyDescent="0.25">
      <c r="A2398" s="10"/>
      <c r="B2398" s="10"/>
      <c r="D2398" s="9"/>
      <c r="E2398" s="9"/>
    </row>
    <row r="2399" spans="1:5" x14ac:dyDescent="0.25">
      <c r="A2399" s="10"/>
      <c r="B2399" s="10"/>
      <c r="D2399" s="9"/>
      <c r="E2399" s="9"/>
    </row>
    <row r="2400" spans="1:5" x14ac:dyDescent="0.25">
      <c r="A2400" s="10"/>
      <c r="B2400" s="10"/>
      <c r="D2400" s="9"/>
      <c r="E2400" s="9"/>
    </row>
    <row r="2401" spans="1:5" x14ac:dyDescent="0.25">
      <c r="A2401" s="10"/>
      <c r="B2401" s="10"/>
      <c r="D2401" s="9"/>
      <c r="E2401" s="9"/>
    </row>
    <row r="2402" spans="1:5" x14ac:dyDescent="0.25">
      <c r="A2402" s="10"/>
      <c r="B2402" s="10"/>
      <c r="D2402" s="9"/>
      <c r="E2402" s="9"/>
    </row>
    <row r="2403" spans="1:5" x14ac:dyDescent="0.25">
      <c r="A2403" s="10"/>
      <c r="B2403" s="10"/>
      <c r="D2403" s="9"/>
      <c r="E2403" s="9"/>
    </row>
    <row r="2404" spans="1:5" x14ac:dyDescent="0.25">
      <c r="A2404" s="10"/>
      <c r="B2404" s="10"/>
      <c r="D2404" s="9"/>
      <c r="E2404" s="9"/>
    </row>
    <row r="2405" spans="1:5" x14ac:dyDescent="0.25">
      <c r="A2405" s="10"/>
      <c r="B2405" s="10"/>
      <c r="D2405" s="9"/>
      <c r="E2405" s="9"/>
    </row>
    <row r="2406" spans="1:5" x14ac:dyDescent="0.25">
      <c r="A2406" s="10"/>
      <c r="B2406" s="10"/>
      <c r="D2406" s="9"/>
      <c r="E2406" s="9"/>
    </row>
    <row r="2407" spans="1:5" x14ac:dyDescent="0.25">
      <c r="A2407" s="10"/>
      <c r="B2407" s="10"/>
      <c r="D2407" s="9"/>
      <c r="E2407" s="9"/>
    </row>
    <row r="2408" spans="1:5" x14ac:dyDescent="0.25">
      <c r="A2408" s="10"/>
      <c r="B2408" s="10"/>
      <c r="D2408" s="9"/>
      <c r="E2408" s="9"/>
    </row>
    <row r="2409" spans="1:5" x14ac:dyDescent="0.25">
      <c r="A2409" s="10"/>
      <c r="B2409" s="10"/>
      <c r="D2409" s="9"/>
      <c r="E2409" s="9"/>
    </row>
    <row r="2410" spans="1:5" x14ac:dyDescent="0.25">
      <c r="A2410" s="10"/>
      <c r="B2410" s="10"/>
      <c r="D2410" s="9"/>
      <c r="E2410" s="9"/>
    </row>
    <row r="2411" spans="1:5" x14ac:dyDescent="0.25">
      <c r="A2411" s="10"/>
      <c r="B2411" s="10"/>
      <c r="D2411" s="9"/>
      <c r="E2411" s="9"/>
    </row>
    <row r="2412" spans="1:5" x14ac:dyDescent="0.25">
      <c r="A2412" s="10"/>
      <c r="B2412" s="10"/>
      <c r="D2412" s="9"/>
      <c r="E2412" s="9"/>
    </row>
    <row r="2413" spans="1:5" x14ac:dyDescent="0.25">
      <c r="A2413" s="10"/>
      <c r="B2413" s="10"/>
      <c r="D2413" s="9"/>
      <c r="E2413" s="9"/>
    </row>
    <row r="2414" spans="1:5" x14ac:dyDescent="0.25">
      <c r="A2414" s="10"/>
      <c r="B2414" s="10"/>
      <c r="D2414" s="9"/>
      <c r="E2414" s="9"/>
    </row>
    <row r="2415" spans="1:5" x14ac:dyDescent="0.25">
      <c r="A2415" s="10"/>
      <c r="B2415" s="10"/>
      <c r="D2415" s="9"/>
      <c r="E2415" s="9"/>
    </row>
    <row r="2416" spans="1:5" x14ac:dyDescent="0.25">
      <c r="A2416" s="10"/>
      <c r="B2416" s="10"/>
      <c r="D2416" s="9"/>
      <c r="E2416" s="9"/>
    </row>
    <row r="2417" spans="1:5" x14ac:dyDescent="0.25">
      <c r="A2417" s="10"/>
      <c r="B2417" s="10"/>
      <c r="D2417" s="9"/>
      <c r="E2417" s="9"/>
    </row>
    <row r="2418" spans="1:5" x14ac:dyDescent="0.25">
      <c r="A2418" s="10"/>
      <c r="B2418" s="10"/>
      <c r="D2418" s="9"/>
      <c r="E2418" s="9"/>
    </row>
    <row r="2419" spans="1:5" x14ac:dyDescent="0.25">
      <c r="A2419" s="10"/>
      <c r="B2419" s="10"/>
      <c r="D2419" s="9"/>
      <c r="E2419" s="9"/>
    </row>
    <row r="2420" spans="1:5" x14ac:dyDescent="0.25">
      <c r="A2420" s="10"/>
      <c r="B2420" s="10"/>
      <c r="D2420" s="9"/>
      <c r="E2420" s="9"/>
    </row>
    <row r="2421" spans="1:5" x14ac:dyDescent="0.25">
      <c r="A2421" s="10"/>
      <c r="B2421" s="10"/>
      <c r="D2421" s="9"/>
      <c r="E2421" s="9"/>
    </row>
    <row r="2422" spans="1:5" x14ac:dyDescent="0.25">
      <c r="A2422" s="10"/>
      <c r="B2422" s="10"/>
      <c r="D2422" s="9"/>
      <c r="E2422" s="9"/>
    </row>
    <row r="2423" spans="1:5" x14ac:dyDescent="0.25">
      <c r="A2423" s="10"/>
      <c r="B2423" s="10"/>
      <c r="D2423" s="9"/>
      <c r="E2423" s="9"/>
    </row>
    <row r="2424" spans="1:5" x14ac:dyDescent="0.25">
      <c r="A2424" s="10"/>
      <c r="B2424" s="10"/>
      <c r="D2424" s="9"/>
      <c r="E2424" s="9"/>
    </row>
    <row r="2425" spans="1:5" x14ac:dyDescent="0.25">
      <c r="A2425" s="10"/>
      <c r="B2425" s="10"/>
      <c r="D2425" s="9"/>
      <c r="E2425" s="9"/>
    </row>
    <row r="2426" spans="1:5" x14ac:dyDescent="0.25">
      <c r="A2426" s="10"/>
      <c r="B2426" s="10"/>
      <c r="D2426" s="9"/>
      <c r="E2426" s="9"/>
    </row>
    <row r="2427" spans="1:5" x14ac:dyDescent="0.25">
      <c r="A2427" s="10"/>
      <c r="B2427" s="10"/>
      <c r="D2427" s="9"/>
      <c r="E2427" s="9"/>
    </row>
    <row r="2428" spans="1:5" x14ac:dyDescent="0.25">
      <c r="A2428" s="10"/>
      <c r="B2428" s="10"/>
      <c r="D2428" s="9"/>
      <c r="E2428" s="9"/>
    </row>
    <row r="2429" spans="1:5" x14ac:dyDescent="0.25">
      <c r="A2429" s="10"/>
      <c r="B2429" s="10"/>
      <c r="D2429" s="9"/>
      <c r="E2429" s="9"/>
    </row>
    <row r="2430" spans="1:5" x14ac:dyDescent="0.25">
      <c r="A2430" s="10"/>
      <c r="B2430" s="10"/>
      <c r="D2430" s="9"/>
      <c r="E2430" s="9"/>
    </row>
    <row r="2431" spans="1:5" x14ac:dyDescent="0.25">
      <c r="A2431" s="10"/>
      <c r="B2431" s="10"/>
      <c r="D2431" s="9"/>
      <c r="E2431" s="9"/>
    </row>
    <row r="2432" spans="1:5" x14ac:dyDescent="0.25">
      <c r="A2432" s="10"/>
      <c r="B2432" s="10"/>
      <c r="D2432" s="9"/>
      <c r="E2432" s="9"/>
    </row>
    <row r="2433" spans="1:5" x14ac:dyDescent="0.25">
      <c r="A2433" s="10"/>
      <c r="B2433" s="10"/>
      <c r="D2433" s="9"/>
      <c r="E2433" s="9"/>
    </row>
    <row r="2434" spans="1:5" x14ac:dyDescent="0.25">
      <c r="A2434" s="10"/>
      <c r="B2434" s="10"/>
      <c r="D2434" s="9"/>
      <c r="E2434" s="9"/>
    </row>
    <row r="2435" spans="1:5" x14ac:dyDescent="0.25">
      <c r="A2435" s="10"/>
      <c r="B2435" s="10"/>
      <c r="D2435" s="9"/>
      <c r="E2435" s="9"/>
    </row>
    <row r="2436" spans="1:5" x14ac:dyDescent="0.25">
      <c r="A2436" s="10"/>
      <c r="B2436" s="10"/>
      <c r="D2436" s="9"/>
      <c r="E2436" s="9"/>
    </row>
    <row r="2437" spans="1:5" x14ac:dyDescent="0.25">
      <c r="A2437" s="10"/>
      <c r="B2437" s="10"/>
      <c r="D2437" s="9"/>
      <c r="E2437" s="9"/>
    </row>
    <row r="2438" spans="1:5" x14ac:dyDescent="0.25">
      <c r="A2438" s="10"/>
      <c r="B2438" s="10"/>
      <c r="D2438" s="9"/>
      <c r="E2438" s="9"/>
    </row>
    <row r="2439" spans="1:5" x14ac:dyDescent="0.25">
      <c r="A2439" s="10"/>
      <c r="B2439" s="10"/>
      <c r="D2439" s="9"/>
      <c r="E2439" s="9"/>
    </row>
    <row r="2440" spans="1:5" x14ac:dyDescent="0.25">
      <c r="A2440" s="10"/>
      <c r="B2440" s="10"/>
      <c r="D2440" s="9"/>
      <c r="E2440" s="9"/>
    </row>
    <row r="2441" spans="1:5" x14ac:dyDescent="0.25">
      <c r="A2441" s="10"/>
      <c r="B2441" s="10"/>
      <c r="D2441" s="9"/>
      <c r="E2441" s="9"/>
    </row>
    <row r="2442" spans="1:5" x14ac:dyDescent="0.25">
      <c r="A2442" s="10"/>
      <c r="B2442" s="10"/>
      <c r="D2442" s="9"/>
      <c r="E2442" s="9"/>
    </row>
    <row r="2443" spans="1:5" x14ac:dyDescent="0.25">
      <c r="A2443" s="10"/>
      <c r="B2443" s="10"/>
      <c r="D2443" s="9"/>
      <c r="E2443" s="9"/>
    </row>
    <row r="2444" spans="1:5" x14ac:dyDescent="0.25">
      <c r="A2444" s="10"/>
      <c r="B2444" s="10"/>
      <c r="D2444" s="9"/>
      <c r="E2444" s="9"/>
    </row>
    <row r="2445" spans="1:5" x14ac:dyDescent="0.25">
      <c r="A2445" s="10"/>
      <c r="B2445" s="10"/>
      <c r="D2445" s="9"/>
      <c r="E2445" s="9"/>
    </row>
    <row r="2446" spans="1:5" x14ac:dyDescent="0.25">
      <c r="A2446" s="10"/>
      <c r="B2446" s="10"/>
      <c r="D2446" s="9"/>
      <c r="E2446" s="9"/>
    </row>
    <row r="2447" spans="1:5" x14ac:dyDescent="0.25">
      <c r="A2447" s="10"/>
      <c r="B2447" s="10"/>
      <c r="D2447" s="9"/>
      <c r="E2447" s="9"/>
    </row>
    <row r="2448" spans="1:5" x14ac:dyDescent="0.25">
      <c r="A2448" s="10"/>
      <c r="B2448" s="10"/>
      <c r="D2448" s="9"/>
      <c r="E2448" s="9"/>
    </row>
    <row r="2449" spans="1:5" x14ac:dyDescent="0.25">
      <c r="A2449" s="10"/>
      <c r="B2449" s="10"/>
      <c r="D2449" s="9"/>
      <c r="E2449" s="9"/>
    </row>
    <row r="2450" spans="1:5" x14ac:dyDescent="0.25">
      <c r="A2450" s="10"/>
      <c r="B2450" s="10"/>
      <c r="D2450" s="9"/>
      <c r="E2450" s="9"/>
    </row>
    <row r="2451" spans="1:5" x14ac:dyDescent="0.25">
      <c r="A2451" s="10"/>
      <c r="B2451" s="10"/>
      <c r="D2451" s="9"/>
      <c r="E2451" s="9"/>
    </row>
    <row r="2452" spans="1:5" x14ac:dyDescent="0.25">
      <c r="A2452" s="10"/>
      <c r="B2452" s="10"/>
      <c r="D2452" s="9"/>
      <c r="E2452" s="9"/>
    </row>
    <row r="2453" spans="1:5" x14ac:dyDescent="0.25">
      <c r="A2453" s="10"/>
      <c r="B2453" s="10"/>
      <c r="D2453" s="9"/>
      <c r="E2453" s="9"/>
    </row>
    <row r="2454" spans="1:5" x14ac:dyDescent="0.25">
      <c r="A2454" s="10"/>
      <c r="B2454" s="10"/>
      <c r="D2454" s="9"/>
      <c r="E2454" s="9"/>
    </row>
    <row r="2455" spans="1:5" x14ac:dyDescent="0.25">
      <c r="A2455" s="10"/>
      <c r="B2455" s="10"/>
      <c r="D2455" s="9"/>
      <c r="E2455" s="9"/>
    </row>
    <row r="2456" spans="1:5" x14ac:dyDescent="0.25">
      <c r="A2456" s="10"/>
      <c r="B2456" s="10"/>
      <c r="D2456" s="9"/>
      <c r="E2456" s="9"/>
    </row>
    <row r="2457" spans="1:5" x14ac:dyDescent="0.25">
      <c r="A2457" s="10"/>
      <c r="B2457" s="10"/>
      <c r="D2457" s="9"/>
      <c r="E2457" s="9"/>
    </row>
    <row r="2458" spans="1:5" x14ac:dyDescent="0.25">
      <c r="A2458" s="10"/>
      <c r="B2458" s="10"/>
      <c r="D2458" s="9"/>
      <c r="E2458" s="9"/>
    </row>
    <row r="2459" spans="1:5" x14ac:dyDescent="0.25">
      <c r="A2459" s="10"/>
      <c r="B2459" s="10"/>
      <c r="D2459" s="9"/>
      <c r="E2459" s="9"/>
    </row>
    <row r="2460" spans="1:5" x14ac:dyDescent="0.25">
      <c r="A2460" s="10"/>
      <c r="B2460" s="10"/>
      <c r="D2460" s="9"/>
      <c r="E2460" s="9"/>
    </row>
    <row r="2461" spans="1:5" x14ac:dyDescent="0.25">
      <c r="A2461" s="10"/>
      <c r="B2461" s="10"/>
      <c r="D2461" s="9"/>
      <c r="E2461" s="9"/>
    </row>
    <row r="2462" spans="1:5" x14ac:dyDescent="0.25">
      <c r="A2462" s="10"/>
      <c r="B2462" s="10"/>
      <c r="D2462" s="9"/>
      <c r="E2462" s="9"/>
    </row>
    <row r="2463" spans="1:5" x14ac:dyDescent="0.25">
      <c r="A2463" s="10"/>
      <c r="B2463" s="10"/>
      <c r="D2463" s="9"/>
      <c r="E2463" s="9"/>
    </row>
    <row r="2464" spans="1:5" x14ac:dyDescent="0.25">
      <c r="A2464" s="10"/>
      <c r="B2464" s="10"/>
      <c r="D2464" s="9"/>
      <c r="E2464" s="9"/>
    </row>
    <row r="2465" spans="1:5" x14ac:dyDescent="0.25">
      <c r="A2465" s="10"/>
      <c r="B2465" s="10"/>
      <c r="D2465" s="9"/>
      <c r="E2465" s="9"/>
    </row>
    <row r="2466" spans="1:5" x14ac:dyDescent="0.25">
      <c r="A2466" s="10"/>
      <c r="B2466" s="10"/>
      <c r="D2466" s="9"/>
      <c r="E2466" s="9"/>
    </row>
    <row r="2467" spans="1:5" x14ac:dyDescent="0.25">
      <c r="A2467" s="10"/>
      <c r="B2467" s="10"/>
      <c r="D2467" s="9"/>
      <c r="E2467" s="9"/>
    </row>
    <row r="2468" spans="1:5" x14ac:dyDescent="0.25">
      <c r="A2468" s="10"/>
      <c r="B2468" s="10"/>
      <c r="D2468" s="9"/>
      <c r="E2468" s="9"/>
    </row>
    <row r="2469" spans="1:5" x14ac:dyDescent="0.25">
      <c r="A2469" s="10"/>
      <c r="B2469" s="10"/>
      <c r="D2469" s="9"/>
      <c r="E2469" s="9"/>
    </row>
    <row r="2470" spans="1:5" x14ac:dyDescent="0.25">
      <c r="A2470" s="10"/>
      <c r="B2470" s="10"/>
      <c r="D2470" s="9"/>
      <c r="E2470" s="9"/>
    </row>
    <row r="2471" spans="1:5" x14ac:dyDescent="0.25">
      <c r="A2471" s="10"/>
      <c r="B2471" s="10"/>
      <c r="D2471" s="9"/>
      <c r="E2471" s="9"/>
    </row>
    <row r="2472" spans="1:5" x14ac:dyDescent="0.25">
      <c r="A2472" s="10"/>
      <c r="B2472" s="10"/>
      <c r="D2472" s="9"/>
      <c r="E2472" s="9"/>
    </row>
    <row r="2473" spans="1:5" x14ac:dyDescent="0.25">
      <c r="A2473" s="10"/>
      <c r="B2473" s="10"/>
      <c r="D2473" s="9"/>
      <c r="E2473" s="9"/>
    </row>
    <row r="2474" spans="1:5" x14ac:dyDescent="0.25">
      <c r="A2474" s="10"/>
      <c r="B2474" s="10"/>
      <c r="D2474" s="9"/>
      <c r="E2474" s="9"/>
    </row>
    <row r="2475" spans="1:5" x14ac:dyDescent="0.25">
      <c r="A2475" s="10"/>
      <c r="B2475" s="10"/>
      <c r="D2475" s="9"/>
      <c r="E2475" s="9"/>
    </row>
    <row r="2476" spans="1:5" x14ac:dyDescent="0.25">
      <c r="A2476" s="10"/>
      <c r="B2476" s="10"/>
      <c r="D2476" s="9"/>
      <c r="E2476" s="9"/>
    </row>
    <row r="2477" spans="1:5" x14ac:dyDescent="0.25">
      <c r="A2477" s="10"/>
      <c r="B2477" s="10"/>
      <c r="D2477" s="9"/>
      <c r="E2477" s="9"/>
    </row>
    <row r="2478" spans="1:5" x14ac:dyDescent="0.25">
      <c r="A2478" s="10"/>
      <c r="B2478" s="10"/>
      <c r="D2478" s="9"/>
      <c r="E2478" s="9"/>
    </row>
    <row r="2479" spans="1:5" x14ac:dyDescent="0.25">
      <c r="A2479" s="10"/>
      <c r="B2479" s="10"/>
      <c r="D2479" s="9"/>
      <c r="E2479" s="9"/>
    </row>
    <row r="2480" spans="1:5" x14ac:dyDescent="0.25">
      <c r="A2480" s="10"/>
      <c r="B2480" s="10"/>
      <c r="D2480" s="9"/>
      <c r="E2480" s="9"/>
    </row>
    <row r="2481" spans="1:5" x14ac:dyDescent="0.25">
      <c r="A2481" s="10"/>
      <c r="B2481" s="10"/>
      <c r="D2481" s="9"/>
      <c r="E2481" s="9"/>
    </row>
    <row r="2482" spans="1:5" x14ac:dyDescent="0.25">
      <c r="A2482" s="10"/>
      <c r="B2482" s="10"/>
      <c r="D2482" s="9"/>
      <c r="E2482" s="9"/>
    </row>
    <row r="2483" spans="1:5" x14ac:dyDescent="0.25">
      <c r="A2483" s="10"/>
      <c r="B2483" s="10"/>
      <c r="D2483" s="9"/>
      <c r="E2483" s="9"/>
    </row>
    <row r="2484" spans="1:5" x14ac:dyDescent="0.25">
      <c r="A2484" s="10"/>
      <c r="B2484" s="10"/>
      <c r="D2484" s="9"/>
      <c r="E2484" s="9"/>
    </row>
    <row r="2485" spans="1:5" x14ac:dyDescent="0.25">
      <c r="A2485" s="10"/>
      <c r="B2485" s="10"/>
      <c r="D2485" s="9"/>
      <c r="E2485" s="9"/>
    </row>
    <row r="2486" spans="1:5" x14ac:dyDescent="0.25">
      <c r="A2486" s="10"/>
      <c r="B2486" s="10"/>
      <c r="D2486" s="9"/>
      <c r="E2486" s="9"/>
    </row>
    <row r="2487" spans="1:5" x14ac:dyDescent="0.25">
      <c r="A2487" s="10"/>
      <c r="B2487" s="10"/>
      <c r="D2487" s="9"/>
      <c r="E2487" s="9"/>
    </row>
    <row r="2488" spans="1:5" x14ac:dyDescent="0.25">
      <c r="A2488" s="10"/>
      <c r="B2488" s="10"/>
      <c r="D2488" s="9"/>
      <c r="E2488" s="9"/>
    </row>
    <row r="2489" spans="1:5" x14ac:dyDescent="0.25">
      <c r="A2489" s="10"/>
      <c r="B2489" s="10"/>
      <c r="D2489" s="9"/>
      <c r="E2489" s="9"/>
    </row>
    <row r="2490" spans="1:5" x14ac:dyDescent="0.25">
      <c r="A2490" s="10"/>
      <c r="B2490" s="10"/>
      <c r="D2490" s="9"/>
      <c r="E2490" s="9"/>
    </row>
    <row r="2491" spans="1:5" x14ac:dyDescent="0.25">
      <c r="A2491" s="10"/>
      <c r="B2491" s="10"/>
      <c r="D2491" s="9"/>
      <c r="E2491" s="9"/>
    </row>
    <row r="2492" spans="1:5" x14ac:dyDescent="0.25">
      <c r="A2492" s="10"/>
      <c r="B2492" s="10"/>
      <c r="D2492" s="9"/>
      <c r="E2492" s="9"/>
    </row>
    <row r="2493" spans="1:5" x14ac:dyDescent="0.25">
      <c r="A2493" s="10"/>
      <c r="B2493" s="10"/>
      <c r="D2493" s="9"/>
      <c r="E2493" s="9"/>
    </row>
    <row r="2494" spans="1:5" x14ac:dyDescent="0.25">
      <c r="A2494" s="10"/>
      <c r="B2494" s="10"/>
      <c r="D2494" s="9"/>
      <c r="E2494" s="9"/>
    </row>
    <row r="2495" spans="1:5" x14ac:dyDescent="0.25">
      <c r="A2495" s="10"/>
      <c r="B2495" s="10"/>
      <c r="D2495" s="9"/>
      <c r="E2495" s="9"/>
    </row>
    <row r="2496" spans="1:5" x14ac:dyDescent="0.25">
      <c r="A2496" s="10"/>
      <c r="B2496" s="10"/>
      <c r="D2496" s="9"/>
      <c r="E2496" s="9"/>
    </row>
    <row r="2497" spans="1:5" x14ac:dyDescent="0.25">
      <c r="A2497" s="10"/>
      <c r="B2497" s="10"/>
      <c r="D2497" s="9"/>
      <c r="E2497" s="9"/>
    </row>
    <row r="2498" spans="1:5" x14ac:dyDescent="0.25">
      <c r="A2498" s="10"/>
      <c r="B2498" s="10"/>
      <c r="D2498" s="9"/>
      <c r="E2498" s="9"/>
    </row>
    <row r="2499" spans="1:5" x14ac:dyDescent="0.25">
      <c r="A2499" s="10"/>
      <c r="B2499" s="10"/>
      <c r="D2499" s="9"/>
      <c r="E2499" s="9"/>
    </row>
    <row r="2500" spans="1:5" x14ac:dyDescent="0.25">
      <c r="A2500" s="10"/>
      <c r="B2500" s="10"/>
      <c r="D2500" s="9"/>
      <c r="E2500" s="9"/>
    </row>
    <row r="2501" spans="1:5" x14ac:dyDescent="0.25">
      <c r="A2501" s="10"/>
      <c r="B2501" s="10"/>
      <c r="D2501" s="9"/>
      <c r="E2501" s="9"/>
    </row>
    <row r="2502" spans="1:5" x14ac:dyDescent="0.25">
      <c r="A2502" s="10"/>
      <c r="B2502" s="10"/>
      <c r="D2502" s="9"/>
      <c r="E2502" s="9"/>
    </row>
    <row r="2503" spans="1:5" x14ac:dyDescent="0.25">
      <c r="A2503" s="10"/>
      <c r="B2503" s="10"/>
      <c r="D2503" s="9"/>
      <c r="E2503" s="9"/>
    </row>
    <row r="2504" spans="1:5" x14ac:dyDescent="0.25">
      <c r="A2504" s="10"/>
      <c r="B2504" s="10"/>
      <c r="D2504" s="9"/>
      <c r="E2504" s="9"/>
    </row>
    <row r="2505" spans="1:5" x14ac:dyDescent="0.25">
      <c r="A2505" s="10"/>
      <c r="B2505" s="10"/>
      <c r="D2505" s="9"/>
      <c r="E2505" s="9"/>
    </row>
    <row r="2506" spans="1:5" x14ac:dyDescent="0.25">
      <c r="A2506" s="10"/>
      <c r="B2506" s="10"/>
      <c r="D2506" s="9"/>
      <c r="E2506" s="9"/>
    </row>
    <row r="2507" spans="1:5" x14ac:dyDescent="0.25">
      <c r="A2507" s="10"/>
      <c r="B2507" s="10"/>
      <c r="D2507" s="9"/>
      <c r="E2507" s="9"/>
    </row>
    <row r="2508" spans="1:5" x14ac:dyDescent="0.25">
      <c r="A2508" s="10"/>
      <c r="B2508" s="10"/>
      <c r="D2508" s="9"/>
      <c r="E2508" s="9"/>
    </row>
    <row r="2509" spans="1:5" x14ac:dyDescent="0.25">
      <c r="A2509" s="10"/>
      <c r="B2509" s="10"/>
      <c r="D2509" s="9"/>
      <c r="E2509" s="9"/>
    </row>
    <row r="2510" spans="1:5" x14ac:dyDescent="0.25">
      <c r="A2510" s="10"/>
      <c r="B2510" s="10"/>
      <c r="D2510" s="9"/>
      <c r="E2510" s="9"/>
    </row>
    <row r="2511" spans="1:5" x14ac:dyDescent="0.25">
      <c r="A2511" s="10"/>
      <c r="B2511" s="10"/>
      <c r="D2511" s="9"/>
      <c r="E2511" s="9"/>
    </row>
    <row r="2512" spans="1:5" x14ac:dyDescent="0.25">
      <c r="A2512" s="10"/>
      <c r="B2512" s="10"/>
      <c r="D2512" s="9"/>
      <c r="E2512" s="9"/>
    </row>
    <row r="2513" spans="1:5" x14ac:dyDescent="0.25">
      <c r="A2513" s="10"/>
      <c r="B2513" s="10"/>
      <c r="D2513" s="9"/>
      <c r="E2513" s="9"/>
    </row>
    <row r="2514" spans="1:5" x14ac:dyDescent="0.25">
      <c r="A2514" s="10"/>
      <c r="B2514" s="10"/>
      <c r="D2514" s="9"/>
      <c r="E2514" s="9"/>
    </row>
    <row r="2515" spans="1:5" x14ac:dyDescent="0.25">
      <c r="A2515" s="10"/>
      <c r="B2515" s="10"/>
      <c r="D2515" s="9"/>
      <c r="E2515" s="9"/>
    </row>
    <row r="2516" spans="1:5" x14ac:dyDescent="0.25">
      <c r="A2516" s="10"/>
      <c r="B2516" s="10"/>
      <c r="D2516" s="9"/>
      <c r="E2516" s="9"/>
    </row>
    <row r="2517" spans="1:5" x14ac:dyDescent="0.25">
      <c r="A2517" s="10"/>
      <c r="B2517" s="10"/>
      <c r="D2517" s="9"/>
      <c r="E2517" s="9"/>
    </row>
    <row r="2518" spans="1:5" x14ac:dyDescent="0.25">
      <c r="A2518" s="10"/>
      <c r="B2518" s="10"/>
      <c r="D2518" s="9"/>
      <c r="E2518" s="9"/>
    </row>
    <row r="2519" spans="1:5" x14ac:dyDescent="0.25">
      <c r="A2519" s="10"/>
      <c r="B2519" s="10"/>
      <c r="D2519" s="9"/>
      <c r="E2519" s="9"/>
    </row>
    <row r="2520" spans="1:5" x14ac:dyDescent="0.25">
      <c r="A2520" s="10"/>
      <c r="B2520" s="10"/>
      <c r="D2520" s="9"/>
      <c r="E2520" s="9"/>
    </row>
    <row r="2521" spans="1:5" x14ac:dyDescent="0.25">
      <c r="A2521" s="10"/>
      <c r="B2521" s="10"/>
      <c r="D2521" s="9"/>
      <c r="E2521" s="9"/>
    </row>
    <row r="2522" spans="1:5" x14ac:dyDescent="0.25">
      <c r="A2522" s="10"/>
      <c r="B2522" s="10"/>
      <c r="D2522" s="9"/>
      <c r="E2522" s="9"/>
    </row>
    <row r="2523" spans="1:5" x14ac:dyDescent="0.25">
      <c r="A2523" s="10"/>
      <c r="B2523" s="10"/>
      <c r="D2523" s="9"/>
      <c r="E2523" s="9"/>
    </row>
    <row r="2524" spans="1:5" x14ac:dyDescent="0.25">
      <c r="A2524" s="10"/>
      <c r="B2524" s="10"/>
      <c r="D2524" s="9"/>
      <c r="E2524" s="9"/>
    </row>
    <row r="2525" spans="1:5" x14ac:dyDescent="0.25">
      <c r="A2525" s="10"/>
      <c r="B2525" s="10"/>
      <c r="D2525" s="9"/>
      <c r="E2525" s="9"/>
    </row>
    <row r="2526" spans="1:5" x14ac:dyDescent="0.25">
      <c r="A2526" s="10"/>
      <c r="B2526" s="10"/>
      <c r="D2526" s="9"/>
      <c r="E2526" s="9"/>
    </row>
    <row r="2527" spans="1:5" x14ac:dyDescent="0.25">
      <c r="A2527" s="10"/>
      <c r="B2527" s="10"/>
      <c r="D2527" s="9"/>
      <c r="E2527" s="9"/>
    </row>
    <row r="2528" spans="1:5" x14ac:dyDescent="0.25">
      <c r="A2528" s="10"/>
      <c r="B2528" s="10"/>
      <c r="D2528" s="9"/>
      <c r="E2528" s="9"/>
    </row>
    <row r="2529" spans="1:5" x14ac:dyDescent="0.25">
      <c r="A2529" s="10"/>
      <c r="B2529" s="10"/>
      <c r="D2529" s="9"/>
      <c r="E2529" s="9"/>
    </row>
    <row r="2530" spans="1:5" x14ac:dyDescent="0.25">
      <c r="A2530" s="10"/>
      <c r="B2530" s="10"/>
      <c r="D2530" s="9"/>
      <c r="E2530" s="9"/>
    </row>
    <row r="2531" spans="1:5" x14ac:dyDescent="0.25">
      <c r="A2531" s="10"/>
      <c r="B2531" s="10"/>
      <c r="D2531" s="9"/>
      <c r="E2531" s="9"/>
    </row>
    <row r="2532" spans="1:5" x14ac:dyDescent="0.25">
      <c r="A2532" s="10"/>
      <c r="B2532" s="10"/>
      <c r="D2532" s="9"/>
      <c r="E2532" s="9"/>
    </row>
    <row r="2533" spans="1:5" x14ac:dyDescent="0.25">
      <c r="A2533" s="10"/>
      <c r="B2533" s="10"/>
      <c r="D2533" s="9"/>
      <c r="E2533" s="9"/>
    </row>
    <row r="2534" spans="1:5" x14ac:dyDescent="0.25">
      <c r="A2534" s="10"/>
      <c r="B2534" s="10"/>
      <c r="D2534" s="9"/>
      <c r="E2534" s="9"/>
    </row>
    <row r="2535" spans="1:5" x14ac:dyDescent="0.25">
      <c r="A2535" s="10"/>
      <c r="B2535" s="10"/>
      <c r="D2535" s="9"/>
      <c r="E2535" s="9"/>
    </row>
    <row r="2536" spans="1:5" x14ac:dyDescent="0.25">
      <c r="A2536" s="10"/>
      <c r="B2536" s="10"/>
      <c r="D2536" s="9"/>
      <c r="E2536" s="9"/>
    </row>
    <row r="2537" spans="1:5" x14ac:dyDescent="0.25">
      <c r="A2537" s="10"/>
      <c r="B2537" s="10"/>
      <c r="D2537" s="9"/>
      <c r="E2537" s="9"/>
    </row>
    <row r="2538" spans="1:5" x14ac:dyDescent="0.25">
      <c r="A2538" s="10"/>
      <c r="B2538" s="10"/>
      <c r="D2538" s="9"/>
      <c r="E2538" s="9"/>
    </row>
    <row r="2539" spans="1:5" x14ac:dyDescent="0.25">
      <c r="A2539" s="10"/>
      <c r="B2539" s="10"/>
      <c r="D2539" s="9"/>
      <c r="E2539" s="9"/>
    </row>
    <row r="2540" spans="1:5" x14ac:dyDescent="0.25">
      <c r="A2540" s="10"/>
      <c r="B2540" s="10"/>
      <c r="D2540" s="9"/>
      <c r="E2540" s="9"/>
    </row>
    <row r="2541" spans="1:5" x14ac:dyDescent="0.25">
      <c r="A2541" s="10"/>
      <c r="B2541" s="10"/>
      <c r="D2541" s="9"/>
      <c r="E2541" s="9"/>
    </row>
    <row r="2542" spans="1:5" x14ac:dyDescent="0.25">
      <c r="A2542" s="10"/>
      <c r="B2542" s="10"/>
      <c r="D2542" s="9"/>
      <c r="E2542" s="9"/>
    </row>
    <row r="2543" spans="1:5" x14ac:dyDescent="0.25">
      <c r="A2543" s="10"/>
      <c r="B2543" s="10"/>
      <c r="D2543" s="9"/>
      <c r="E2543" s="9"/>
    </row>
    <row r="2544" spans="1:5" x14ac:dyDescent="0.25">
      <c r="A2544" s="10"/>
      <c r="B2544" s="10"/>
      <c r="D2544" s="9"/>
      <c r="E2544" s="9"/>
    </row>
    <row r="2545" spans="1:5" x14ac:dyDescent="0.25">
      <c r="A2545" s="10"/>
      <c r="B2545" s="10"/>
      <c r="D2545" s="9"/>
      <c r="E2545" s="9"/>
    </row>
    <row r="2546" spans="1:5" x14ac:dyDescent="0.25">
      <c r="A2546" s="10"/>
      <c r="B2546" s="10"/>
      <c r="D2546" s="9"/>
      <c r="E2546" s="9"/>
    </row>
    <row r="2547" spans="1:5" x14ac:dyDescent="0.25">
      <c r="A2547" s="10"/>
      <c r="B2547" s="10"/>
      <c r="D2547" s="9"/>
      <c r="E2547" s="9"/>
    </row>
    <row r="2548" spans="1:5" x14ac:dyDescent="0.25">
      <c r="A2548" s="10"/>
      <c r="B2548" s="10"/>
      <c r="D2548" s="9"/>
      <c r="E2548" s="9"/>
    </row>
    <row r="2549" spans="1:5" x14ac:dyDescent="0.25">
      <c r="A2549" s="10"/>
      <c r="B2549" s="10"/>
      <c r="D2549" s="9"/>
      <c r="E2549" s="9"/>
    </row>
    <row r="2550" spans="1:5" x14ac:dyDescent="0.25">
      <c r="A2550" s="10"/>
      <c r="B2550" s="10"/>
      <c r="D2550" s="9"/>
      <c r="E2550" s="9"/>
    </row>
    <row r="2551" spans="1:5" x14ac:dyDescent="0.25">
      <c r="A2551" s="10"/>
      <c r="B2551" s="10"/>
      <c r="D2551" s="9"/>
      <c r="E2551" s="9"/>
    </row>
    <row r="2552" spans="1:5" x14ac:dyDescent="0.25">
      <c r="A2552" s="10"/>
      <c r="B2552" s="10"/>
      <c r="D2552" s="9"/>
      <c r="E2552" s="9"/>
    </row>
    <row r="2553" spans="1:5" x14ac:dyDescent="0.25">
      <c r="A2553" s="10"/>
      <c r="B2553" s="10"/>
      <c r="D2553" s="9"/>
      <c r="E2553" s="9"/>
    </row>
    <row r="2554" spans="1:5" x14ac:dyDescent="0.25">
      <c r="A2554" s="10"/>
      <c r="B2554" s="10"/>
      <c r="D2554" s="9"/>
      <c r="E2554" s="9"/>
    </row>
    <row r="2555" spans="1:5" x14ac:dyDescent="0.25">
      <c r="A2555" s="10"/>
      <c r="B2555" s="10"/>
      <c r="D2555" s="9"/>
      <c r="E2555" s="9"/>
    </row>
    <row r="2556" spans="1:5" x14ac:dyDescent="0.25">
      <c r="A2556" s="10"/>
      <c r="B2556" s="10"/>
      <c r="D2556" s="9"/>
      <c r="E2556" s="9"/>
    </row>
    <row r="2557" spans="1:5" x14ac:dyDescent="0.25">
      <c r="A2557" s="10"/>
      <c r="B2557" s="10"/>
      <c r="D2557" s="9"/>
      <c r="E2557" s="9"/>
    </row>
    <row r="2558" spans="1:5" x14ac:dyDescent="0.25">
      <c r="A2558" s="10"/>
      <c r="B2558" s="10"/>
      <c r="D2558" s="9"/>
      <c r="E2558" s="9"/>
    </row>
    <row r="2559" spans="1:5" x14ac:dyDescent="0.25">
      <c r="A2559" s="10"/>
      <c r="B2559" s="10"/>
      <c r="D2559" s="9"/>
      <c r="E2559" s="9"/>
    </row>
    <row r="2560" spans="1:5" x14ac:dyDescent="0.25">
      <c r="A2560" s="10"/>
      <c r="B2560" s="10"/>
      <c r="D2560" s="9"/>
      <c r="E2560" s="9"/>
    </row>
    <row r="2561" spans="1:5" x14ac:dyDescent="0.25">
      <c r="A2561" s="10"/>
      <c r="B2561" s="10"/>
      <c r="D2561" s="9"/>
      <c r="E2561" s="9"/>
    </row>
    <row r="2562" spans="1:5" x14ac:dyDescent="0.25">
      <c r="A2562" s="10"/>
      <c r="B2562" s="10"/>
      <c r="D2562" s="9"/>
      <c r="E2562" s="9"/>
    </row>
    <row r="2563" spans="1:5" x14ac:dyDescent="0.25">
      <c r="A2563" s="10"/>
      <c r="B2563" s="10"/>
      <c r="D2563" s="9"/>
      <c r="E2563" s="9"/>
    </row>
    <row r="2564" spans="1:5" x14ac:dyDescent="0.25">
      <c r="A2564" s="10"/>
      <c r="B2564" s="10"/>
      <c r="D2564" s="9"/>
      <c r="E2564" s="9"/>
    </row>
    <row r="2565" spans="1:5" x14ac:dyDescent="0.25">
      <c r="A2565" s="10"/>
      <c r="B2565" s="10"/>
      <c r="D2565" s="9"/>
      <c r="E2565" s="9"/>
    </row>
    <row r="2566" spans="1:5" x14ac:dyDescent="0.25">
      <c r="A2566" s="10"/>
      <c r="B2566" s="10"/>
      <c r="D2566" s="9"/>
      <c r="E2566" s="9"/>
    </row>
    <row r="2567" spans="1:5" x14ac:dyDescent="0.25">
      <c r="A2567" s="10"/>
      <c r="B2567" s="10"/>
      <c r="D2567" s="9"/>
      <c r="E2567" s="9"/>
    </row>
    <row r="2568" spans="1:5" x14ac:dyDescent="0.25">
      <c r="A2568" s="10"/>
      <c r="B2568" s="10"/>
      <c r="D2568" s="9"/>
      <c r="E2568" s="9"/>
    </row>
    <row r="2569" spans="1:5" x14ac:dyDescent="0.25">
      <c r="A2569" s="10"/>
      <c r="B2569" s="10"/>
      <c r="D2569" s="9"/>
      <c r="E2569" s="9"/>
    </row>
    <row r="2570" spans="1:5" x14ac:dyDescent="0.25">
      <c r="A2570" s="10"/>
      <c r="B2570" s="10"/>
      <c r="D2570" s="9"/>
      <c r="E2570" s="9"/>
    </row>
    <row r="2571" spans="1:5" x14ac:dyDescent="0.25">
      <c r="A2571" s="10"/>
      <c r="B2571" s="10"/>
      <c r="D2571" s="9"/>
      <c r="E2571" s="9"/>
    </row>
    <row r="2572" spans="1:5" x14ac:dyDescent="0.25">
      <c r="A2572" s="10"/>
      <c r="B2572" s="10"/>
      <c r="D2572" s="9"/>
      <c r="E2572" s="9"/>
    </row>
    <row r="2573" spans="1:5" x14ac:dyDescent="0.25">
      <c r="A2573" s="10"/>
      <c r="B2573" s="10"/>
      <c r="D2573" s="9"/>
      <c r="E2573" s="9"/>
    </row>
    <row r="2574" spans="1:5" x14ac:dyDescent="0.25">
      <c r="A2574" s="10"/>
      <c r="B2574" s="10"/>
      <c r="D2574" s="9"/>
      <c r="E2574" s="9"/>
    </row>
    <row r="2575" spans="1:5" x14ac:dyDescent="0.25">
      <c r="A2575" s="10"/>
      <c r="B2575" s="10"/>
      <c r="D2575" s="9"/>
      <c r="E2575" s="9"/>
    </row>
    <row r="2576" spans="1:5" x14ac:dyDescent="0.25">
      <c r="A2576" s="10"/>
      <c r="B2576" s="10"/>
      <c r="D2576" s="9"/>
      <c r="E2576" s="9"/>
    </row>
    <row r="2577" spans="1:5" x14ac:dyDescent="0.25">
      <c r="A2577" s="10"/>
      <c r="B2577" s="10"/>
      <c r="D2577" s="9"/>
      <c r="E2577" s="9"/>
    </row>
    <row r="2578" spans="1:5" x14ac:dyDescent="0.25">
      <c r="A2578" s="10"/>
      <c r="B2578" s="10"/>
      <c r="D2578" s="9"/>
      <c r="E2578" s="9"/>
    </row>
    <row r="2579" spans="1:5" x14ac:dyDescent="0.25">
      <c r="A2579" s="10"/>
      <c r="B2579" s="10"/>
      <c r="D2579" s="9"/>
      <c r="E2579" s="9"/>
    </row>
    <row r="2580" spans="1:5" x14ac:dyDescent="0.25">
      <c r="A2580" s="10"/>
      <c r="B2580" s="10"/>
      <c r="D2580" s="9"/>
      <c r="E2580" s="9"/>
    </row>
    <row r="2581" spans="1:5" x14ac:dyDescent="0.25">
      <c r="A2581" s="10"/>
      <c r="B2581" s="10"/>
      <c r="D2581" s="9"/>
      <c r="E2581" s="9"/>
    </row>
    <row r="2582" spans="1:5" x14ac:dyDescent="0.25">
      <c r="A2582" s="10"/>
      <c r="B2582" s="10"/>
      <c r="D2582" s="9"/>
      <c r="E2582" s="9"/>
    </row>
    <row r="2583" spans="1:5" x14ac:dyDescent="0.25">
      <c r="A2583" s="10"/>
      <c r="B2583" s="10"/>
      <c r="D2583" s="9"/>
      <c r="E2583" s="9"/>
    </row>
    <row r="2584" spans="1:5" x14ac:dyDescent="0.25">
      <c r="A2584" s="10"/>
      <c r="B2584" s="10"/>
      <c r="D2584" s="9"/>
      <c r="E2584" s="9"/>
    </row>
    <row r="2585" spans="1:5" x14ac:dyDescent="0.25">
      <c r="A2585" s="10"/>
      <c r="B2585" s="10"/>
      <c r="D2585" s="9"/>
      <c r="E2585" s="9"/>
    </row>
    <row r="2586" spans="1:5" x14ac:dyDescent="0.25">
      <c r="A2586" s="10"/>
      <c r="B2586" s="10"/>
      <c r="D2586" s="9"/>
      <c r="E2586" s="9"/>
    </row>
    <row r="2587" spans="1:5" x14ac:dyDescent="0.25">
      <c r="A2587" s="10"/>
      <c r="B2587" s="10"/>
      <c r="D2587" s="9"/>
      <c r="E2587" s="9"/>
    </row>
    <row r="2588" spans="1:5" x14ac:dyDescent="0.25">
      <c r="A2588" s="10"/>
      <c r="B2588" s="10"/>
      <c r="D2588" s="9"/>
      <c r="E2588" s="9"/>
    </row>
    <row r="2589" spans="1:5" x14ac:dyDescent="0.25">
      <c r="A2589" s="10"/>
      <c r="B2589" s="10"/>
      <c r="D2589" s="9"/>
      <c r="E2589" s="9"/>
    </row>
    <row r="2590" spans="1:5" x14ac:dyDescent="0.25">
      <c r="A2590" s="10"/>
      <c r="B2590" s="10"/>
      <c r="D2590" s="9"/>
      <c r="E2590" s="9"/>
    </row>
    <row r="2591" spans="1:5" x14ac:dyDescent="0.25">
      <c r="A2591" s="10"/>
      <c r="B2591" s="10"/>
      <c r="D2591" s="9"/>
      <c r="E2591" s="9"/>
    </row>
    <row r="2592" spans="1:5" x14ac:dyDescent="0.25">
      <c r="A2592" s="10"/>
      <c r="B2592" s="10"/>
      <c r="D2592" s="9"/>
      <c r="E2592" s="9"/>
    </row>
    <row r="2593" spans="1:5" x14ac:dyDescent="0.25">
      <c r="A2593" s="10"/>
      <c r="B2593" s="10"/>
      <c r="D2593" s="9"/>
      <c r="E2593" s="9"/>
    </row>
    <row r="2594" spans="1:5" x14ac:dyDescent="0.25">
      <c r="A2594" s="10"/>
      <c r="B2594" s="10"/>
      <c r="D2594" s="9"/>
      <c r="E2594" s="9"/>
    </row>
    <row r="2595" spans="1:5" x14ac:dyDescent="0.25">
      <c r="A2595" s="10"/>
      <c r="B2595" s="10"/>
      <c r="D2595" s="9"/>
      <c r="E2595" s="9"/>
    </row>
    <row r="2596" spans="1:5" x14ac:dyDescent="0.25">
      <c r="A2596" s="10"/>
      <c r="B2596" s="10"/>
      <c r="D2596" s="9"/>
      <c r="E2596" s="9"/>
    </row>
    <row r="2597" spans="1:5" x14ac:dyDescent="0.25">
      <c r="A2597" s="10"/>
      <c r="B2597" s="10"/>
      <c r="D2597" s="9"/>
      <c r="E2597" s="9"/>
    </row>
    <row r="2598" spans="1:5" x14ac:dyDescent="0.25">
      <c r="A2598" s="10"/>
      <c r="B2598" s="10"/>
      <c r="D2598" s="9"/>
      <c r="E2598" s="9"/>
    </row>
    <row r="2599" spans="1:5" x14ac:dyDescent="0.25">
      <c r="A2599" s="10"/>
      <c r="B2599" s="10"/>
      <c r="D2599" s="9"/>
      <c r="E2599" s="9"/>
    </row>
    <row r="2600" spans="1:5" x14ac:dyDescent="0.25">
      <c r="A2600" s="10"/>
      <c r="B2600" s="10"/>
      <c r="D2600" s="9"/>
      <c r="E2600" s="9"/>
    </row>
    <row r="2601" spans="1:5" x14ac:dyDescent="0.25">
      <c r="A2601" s="10"/>
      <c r="B2601" s="10"/>
      <c r="D2601" s="9"/>
      <c r="E2601" s="9"/>
    </row>
    <row r="2602" spans="1:5" x14ac:dyDescent="0.25">
      <c r="A2602" s="10"/>
      <c r="B2602" s="10"/>
      <c r="D2602" s="9"/>
      <c r="E2602" s="9"/>
    </row>
    <row r="2603" spans="1:5" x14ac:dyDescent="0.25">
      <c r="A2603" s="10"/>
      <c r="B2603" s="10"/>
      <c r="D2603" s="9"/>
      <c r="E2603" s="9"/>
    </row>
    <row r="2604" spans="1:5" x14ac:dyDescent="0.25">
      <c r="A2604" s="10"/>
      <c r="B2604" s="10"/>
      <c r="D2604" s="9"/>
      <c r="E2604" s="9"/>
    </row>
    <row r="2605" spans="1:5" x14ac:dyDescent="0.25">
      <c r="A2605" s="10"/>
      <c r="B2605" s="10"/>
      <c r="D2605" s="9"/>
      <c r="E2605" s="9"/>
    </row>
    <row r="2606" spans="1:5" x14ac:dyDescent="0.25">
      <c r="A2606" s="10"/>
      <c r="B2606" s="10"/>
      <c r="D2606" s="9"/>
      <c r="E2606" s="9"/>
    </row>
    <row r="2607" spans="1:5" x14ac:dyDescent="0.25">
      <c r="A2607" s="10"/>
      <c r="B2607" s="10"/>
      <c r="D2607" s="9"/>
      <c r="E2607" s="9"/>
    </row>
    <row r="2608" spans="1:5" x14ac:dyDescent="0.25">
      <c r="A2608" s="10"/>
      <c r="B2608" s="10"/>
      <c r="D2608" s="9"/>
      <c r="E2608" s="9"/>
    </row>
    <row r="2609" spans="1:5" x14ac:dyDescent="0.25">
      <c r="A2609" s="10"/>
      <c r="B2609" s="10"/>
      <c r="D2609" s="9"/>
      <c r="E2609" s="9"/>
    </row>
    <row r="2610" spans="1:5" x14ac:dyDescent="0.25">
      <c r="A2610" s="10"/>
      <c r="B2610" s="10"/>
      <c r="D2610" s="9"/>
      <c r="E2610" s="9"/>
    </row>
    <row r="2611" spans="1:5" x14ac:dyDescent="0.25">
      <c r="A2611" s="10"/>
      <c r="B2611" s="10"/>
      <c r="D2611" s="9"/>
      <c r="E2611" s="9"/>
    </row>
    <row r="2612" spans="1:5" x14ac:dyDescent="0.25">
      <c r="A2612" s="10"/>
      <c r="B2612" s="10"/>
      <c r="D2612" s="9"/>
      <c r="E2612" s="9"/>
    </row>
    <row r="2613" spans="1:5" x14ac:dyDescent="0.25">
      <c r="A2613" s="10"/>
      <c r="B2613" s="10"/>
      <c r="D2613" s="9"/>
      <c r="E2613" s="9"/>
    </row>
    <row r="2614" spans="1:5" x14ac:dyDescent="0.25">
      <c r="A2614" s="10"/>
      <c r="B2614" s="10"/>
      <c r="D2614" s="9"/>
      <c r="E2614" s="9"/>
    </row>
    <row r="2615" spans="1:5" x14ac:dyDescent="0.25">
      <c r="A2615" s="10"/>
      <c r="B2615" s="10"/>
      <c r="D2615" s="9"/>
      <c r="E2615" s="9"/>
    </row>
    <row r="2616" spans="1:5" x14ac:dyDescent="0.25">
      <c r="A2616" s="10"/>
      <c r="B2616" s="10"/>
      <c r="D2616" s="9"/>
      <c r="E2616" s="9"/>
    </row>
    <row r="2617" spans="1:5" x14ac:dyDescent="0.25">
      <c r="A2617" s="10"/>
      <c r="B2617" s="10"/>
      <c r="D2617" s="9"/>
      <c r="E2617" s="9"/>
    </row>
    <row r="2618" spans="1:5" x14ac:dyDescent="0.25">
      <c r="A2618" s="10"/>
      <c r="B2618" s="10"/>
      <c r="D2618" s="9"/>
      <c r="E2618" s="9"/>
    </row>
    <row r="2619" spans="1:5" x14ac:dyDescent="0.25">
      <c r="A2619" s="10"/>
      <c r="B2619" s="10"/>
      <c r="D2619" s="9"/>
      <c r="E2619" s="9"/>
    </row>
    <row r="2620" spans="1:5" x14ac:dyDescent="0.25">
      <c r="A2620" s="10"/>
      <c r="B2620" s="10"/>
      <c r="D2620" s="9"/>
      <c r="E2620" s="9"/>
    </row>
    <row r="2621" spans="1:5" x14ac:dyDescent="0.25">
      <c r="A2621" s="10"/>
      <c r="B2621" s="10"/>
      <c r="D2621" s="9"/>
      <c r="E2621" s="9"/>
    </row>
    <row r="2622" spans="1:5" x14ac:dyDescent="0.25">
      <c r="A2622" s="10"/>
      <c r="B2622" s="10"/>
      <c r="D2622" s="9"/>
      <c r="E2622" s="9"/>
    </row>
    <row r="2623" spans="1:5" x14ac:dyDescent="0.25">
      <c r="A2623" s="10"/>
      <c r="B2623" s="10"/>
      <c r="D2623" s="9"/>
      <c r="E2623" s="9"/>
    </row>
    <row r="2624" spans="1:5" x14ac:dyDescent="0.25">
      <c r="A2624" s="10"/>
      <c r="B2624" s="10"/>
      <c r="D2624" s="9"/>
      <c r="E2624" s="9"/>
    </row>
    <row r="2625" spans="1:5" x14ac:dyDescent="0.25">
      <c r="A2625" s="10"/>
      <c r="B2625" s="10"/>
      <c r="D2625" s="9"/>
      <c r="E2625" s="9"/>
    </row>
    <row r="2626" spans="1:5" x14ac:dyDescent="0.25">
      <c r="A2626" s="10"/>
      <c r="B2626" s="10"/>
      <c r="D2626" s="9"/>
      <c r="E2626" s="9"/>
    </row>
    <row r="2627" spans="1:5" x14ac:dyDescent="0.25">
      <c r="A2627" s="10"/>
      <c r="B2627" s="10"/>
      <c r="D2627" s="9"/>
      <c r="E2627" s="9"/>
    </row>
    <row r="2628" spans="1:5" x14ac:dyDescent="0.25">
      <c r="A2628" s="10"/>
      <c r="B2628" s="10"/>
      <c r="D2628" s="9"/>
      <c r="E2628" s="9"/>
    </row>
    <row r="2629" spans="1:5" x14ac:dyDescent="0.25">
      <c r="A2629" s="10"/>
      <c r="B2629" s="10"/>
      <c r="D2629" s="9"/>
      <c r="E2629" s="9"/>
    </row>
    <row r="2630" spans="1:5" x14ac:dyDescent="0.25">
      <c r="A2630" s="10"/>
      <c r="B2630" s="10"/>
      <c r="D2630" s="9"/>
      <c r="E2630" s="9"/>
    </row>
    <row r="2631" spans="1:5" x14ac:dyDescent="0.25">
      <c r="A2631" s="10"/>
      <c r="B2631" s="10"/>
      <c r="D2631" s="9"/>
      <c r="E2631" s="9"/>
    </row>
    <row r="2632" spans="1:5" x14ac:dyDescent="0.25">
      <c r="A2632" s="10"/>
      <c r="B2632" s="10"/>
      <c r="D2632" s="9"/>
      <c r="E2632" s="9"/>
    </row>
    <row r="2633" spans="1:5" x14ac:dyDescent="0.25">
      <c r="A2633" s="10"/>
      <c r="B2633" s="10"/>
      <c r="D2633" s="9"/>
      <c r="E2633" s="9"/>
    </row>
    <row r="2634" spans="1:5" x14ac:dyDescent="0.25">
      <c r="A2634" s="10"/>
      <c r="B2634" s="10"/>
      <c r="D2634" s="9"/>
      <c r="E2634" s="9"/>
    </row>
    <row r="2635" spans="1:5" x14ac:dyDescent="0.25">
      <c r="A2635" s="10"/>
      <c r="B2635" s="10"/>
      <c r="D2635" s="9"/>
      <c r="E2635" s="9"/>
    </row>
    <row r="2636" spans="1:5" x14ac:dyDescent="0.25">
      <c r="A2636" s="10"/>
      <c r="B2636" s="10"/>
      <c r="D2636" s="9"/>
      <c r="E2636" s="9"/>
    </row>
    <row r="2637" spans="1:5" x14ac:dyDescent="0.25">
      <c r="A2637" s="10"/>
      <c r="B2637" s="10"/>
      <c r="D2637" s="9"/>
      <c r="E2637" s="9"/>
    </row>
    <row r="2638" spans="1:5" x14ac:dyDescent="0.25">
      <c r="A2638" s="10"/>
      <c r="B2638" s="10"/>
      <c r="D2638" s="9"/>
      <c r="E2638" s="9"/>
    </row>
    <row r="2639" spans="1:5" x14ac:dyDescent="0.25">
      <c r="A2639" s="10"/>
      <c r="B2639" s="10"/>
      <c r="D2639" s="9"/>
      <c r="E2639" s="9"/>
    </row>
    <row r="2640" spans="1:5" x14ac:dyDescent="0.25">
      <c r="A2640" s="10"/>
      <c r="B2640" s="10"/>
      <c r="D2640" s="9"/>
      <c r="E2640" s="9"/>
    </row>
    <row r="2641" spans="1:5" x14ac:dyDescent="0.25">
      <c r="A2641" s="10"/>
      <c r="B2641" s="10"/>
      <c r="D2641" s="9"/>
      <c r="E2641" s="9"/>
    </row>
    <row r="2642" spans="1:5" x14ac:dyDescent="0.25">
      <c r="A2642" s="10"/>
      <c r="B2642" s="10"/>
      <c r="D2642" s="9"/>
      <c r="E2642" s="9"/>
    </row>
    <row r="2643" spans="1:5" x14ac:dyDescent="0.25">
      <c r="A2643" s="10"/>
      <c r="B2643" s="10"/>
      <c r="D2643" s="9"/>
      <c r="E2643" s="9"/>
    </row>
    <row r="2644" spans="1:5" x14ac:dyDescent="0.25">
      <c r="A2644" s="10"/>
      <c r="B2644" s="10"/>
      <c r="D2644" s="9"/>
      <c r="E2644" s="9"/>
    </row>
    <row r="2645" spans="1:5" x14ac:dyDescent="0.25">
      <c r="A2645" s="10"/>
      <c r="B2645" s="10"/>
      <c r="D2645" s="9"/>
      <c r="E2645" s="9"/>
    </row>
    <row r="2646" spans="1:5" x14ac:dyDescent="0.25">
      <c r="A2646" s="10"/>
      <c r="B2646" s="10"/>
      <c r="D2646" s="9"/>
      <c r="E2646" s="9"/>
    </row>
    <row r="2647" spans="1:5" x14ac:dyDescent="0.25">
      <c r="A2647" s="10"/>
      <c r="B2647" s="10"/>
      <c r="D2647" s="9"/>
      <c r="E2647" s="9"/>
    </row>
    <row r="2648" spans="1:5" x14ac:dyDescent="0.25">
      <c r="A2648" s="10"/>
      <c r="B2648" s="10"/>
      <c r="D2648" s="9"/>
      <c r="E2648" s="9"/>
    </row>
    <row r="2649" spans="1:5" x14ac:dyDescent="0.25">
      <c r="A2649" s="10"/>
      <c r="B2649" s="10"/>
      <c r="D2649" s="9"/>
      <c r="E2649" s="9"/>
    </row>
    <row r="2650" spans="1:5" x14ac:dyDescent="0.25">
      <c r="A2650" s="10"/>
      <c r="B2650" s="10"/>
      <c r="D2650" s="9"/>
      <c r="E2650" s="9"/>
    </row>
    <row r="2651" spans="1:5" x14ac:dyDescent="0.25">
      <c r="A2651" s="10"/>
      <c r="B2651" s="10"/>
      <c r="D2651" s="9"/>
      <c r="E2651" s="9"/>
    </row>
    <row r="2652" spans="1:5" x14ac:dyDescent="0.25">
      <c r="A2652" s="10"/>
      <c r="B2652" s="10"/>
      <c r="D2652" s="9"/>
      <c r="E2652" s="9"/>
    </row>
    <row r="2653" spans="1:5" x14ac:dyDescent="0.25">
      <c r="A2653" s="10"/>
      <c r="B2653" s="10"/>
      <c r="D2653" s="9"/>
      <c r="E2653" s="9"/>
    </row>
    <row r="2654" spans="1:5" x14ac:dyDescent="0.25">
      <c r="A2654" s="10"/>
      <c r="B2654" s="10"/>
      <c r="D2654" s="9"/>
      <c r="E2654" s="9"/>
    </row>
    <row r="2655" spans="1:5" x14ac:dyDescent="0.25">
      <c r="A2655" s="10"/>
      <c r="B2655" s="10"/>
      <c r="D2655" s="9"/>
      <c r="E2655" s="9"/>
    </row>
    <row r="2656" spans="1:5" x14ac:dyDescent="0.25">
      <c r="A2656" s="10"/>
      <c r="B2656" s="10"/>
      <c r="D2656" s="9"/>
      <c r="E2656" s="9"/>
    </row>
    <row r="2657" spans="1:5" x14ac:dyDescent="0.25">
      <c r="A2657" s="10"/>
      <c r="B2657" s="10"/>
      <c r="D2657" s="9"/>
      <c r="E2657" s="9"/>
    </row>
    <row r="2658" spans="1:5" x14ac:dyDescent="0.25">
      <c r="A2658" s="10"/>
      <c r="B2658" s="10"/>
      <c r="D2658" s="9"/>
      <c r="E2658" s="9"/>
    </row>
    <row r="2659" spans="1:5" x14ac:dyDescent="0.25">
      <c r="A2659" s="10"/>
      <c r="B2659" s="10"/>
      <c r="D2659" s="9"/>
      <c r="E2659" s="9"/>
    </row>
    <row r="2660" spans="1:5" x14ac:dyDescent="0.25">
      <c r="A2660" s="10"/>
      <c r="B2660" s="10"/>
      <c r="D2660" s="9"/>
      <c r="E2660" s="9"/>
    </row>
    <row r="2661" spans="1:5" x14ac:dyDescent="0.25">
      <c r="A2661" s="10"/>
      <c r="B2661" s="10"/>
      <c r="D2661" s="9"/>
      <c r="E2661" s="9"/>
    </row>
    <row r="2662" spans="1:5" x14ac:dyDescent="0.25">
      <c r="A2662" s="10"/>
      <c r="B2662" s="10"/>
      <c r="D2662" s="9"/>
      <c r="E2662" s="9"/>
    </row>
    <row r="2663" spans="1:5" x14ac:dyDescent="0.25">
      <c r="A2663" s="10"/>
      <c r="B2663" s="10"/>
      <c r="D2663" s="9"/>
      <c r="E2663" s="9"/>
    </row>
    <row r="2664" spans="1:5" x14ac:dyDescent="0.25">
      <c r="A2664" s="10"/>
      <c r="B2664" s="10"/>
      <c r="D2664" s="9"/>
      <c r="E2664" s="9"/>
    </row>
    <row r="2665" spans="1:5" x14ac:dyDescent="0.25">
      <c r="A2665" s="10"/>
      <c r="B2665" s="10"/>
      <c r="D2665" s="9"/>
      <c r="E2665" s="9"/>
    </row>
    <row r="2666" spans="1:5" x14ac:dyDescent="0.25">
      <c r="A2666" s="10"/>
      <c r="B2666" s="10"/>
      <c r="D2666" s="9"/>
      <c r="E2666" s="9"/>
    </row>
    <row r="2667" spans="1:5" x14ac:dyDescent="0.25">
      <c r="A2667" s="10"/>
      <c r="B2667" s="10"/>
      <c r="D2667" s="9"/>
      <c r="E2667" s="9"/>
    </row>
    <row r="2668" spans="1:5" x14ac:dyDescent="0.25">
      <c r="A2668" s="10"/>
      <c r="B2668" s="10"/>
      <c r="D2668" s="9"/>
      <c r="E2668" s="9"/>
    </row>
    <row r="2669" spans="1:5" x14ac:dyDescent="0.25">
      <c r="A2669" s="10"/>
      <c r="B2669" s="10"/>
      <c r="D2669" s="9"/>
      <c r="E2669" s="9"/>
    </row>
    <row r="2670" spans="1:5" x14ac:dyDescent="0.25">
      <c r="A2670" s="10"/>
      <c r="B2670" s="10"/>
      <c r="D2670" s="9"/>
      <c r="E2670" s="9"/>
    </row>
    <row r="2671" spans="1:5" x14ac:dyDescent="0.25">
      <c r="A2671" s="10"/>
      <c r="B2671" s="10"/>
      <c r="D2671" s="9"/>
      <c r="E2671" s="9"/>
    </row>
    <row r="2672" spans="1:5" x14ac:dyDescent="0.25">
      <c r="A2672" s="10"/>
      <c r="B2672" s="10"/>
      <c r="D2672" s="9"/>
      <c r="E2672" s="9"/>
    </row>
    <row r="2673" spans="1:5" x14ac:dyDescent="0.25">
      <c r="A2673" s="10"/>
      <c r="B2673" s="10"/>
      <c r="D2673" s="9"/>
      <c r="E2673" s="9"/>
    </row>
    <row r="2674" spans="1:5" x14ac:dyDescent="0.25">
      <c r="A2674" s="10"/>
      <c r="B2674" s="10"/>
      <c r="D2674" s="9"/>
      <c r="E2674" s="9"/>
    </row>
    <row r="2675" spans="1:5" x14ac:dyDescent="0.25">
      <c r="A2675" s="10"/>
      <c r="B2675" s="10"/>
      <c r="D2675" s="9"/>
      <c r="E2675" s="9"/>
    </row>
    <row r="2676" spans="1:5" x14ac:dyDescent="0.25">
      <c r="A2676" s="10"/>
      <c r="B2676" s="10"/>
      <c r="D2676" s="9"/>
      <c r="E2676" s="9"/>
    </row>
    <row r="2677" spans="1:5" x14ac:dyDescent="0.25">
      <c r="A2677" s="10"/>
      <c r="B2677" s="10"/>
      <c r="D2677" s="9"/>
      <c r="E2677" s="9"/>
    </row>
    <row r="2678" spans="1:5" x14ac:dyDescent="0.25">
      <c r="A2678" s="10"/>
      <c r="B2678" s="10"/>
      <c r="D2678" s="9"/>
      <c r="E2678" s="9"/>
    </row>
    <row r="2679" spans="1:5" x14ac:dyDescent="0.25">
      <c r="A2679" s="10"/>
      <c r="B2679" s="10"/>
      <c r="D2679" s="9"/>
      <c r="E2679" s="9"/>
    </row>
    <row r="2680" spans="1:5" x14ac:dyDescent="0.25">
      <c r="A2680" s="10"/>
      <c r="B2680" s="10"/>
      <c r="D2680" s="9"/>
      <c r="E2680" s="9"/>
    </row>
    <row r="2681" spans="1:5" x14ac:dyDescent="0.25">
      <c r="A2681" s="10"/>
      <c r="B2681" s="10"/>
      <c r="D2681" s="9"/>
      <c r="E2681" s="9"/>
    </row>
    <row r="2682" spans="1:5" x14ac:dyDescent="0.25">
      <c r="A2682" s="10"/>
      <c r="B2682" s="10"/>
      <c r="D2682" s="9"/>
      <c r="E2682" s="9"/>
    </row>
    <row r="2683" spans="1:5" x14ac:dyDescent="0.25">
      <c r="A2683" s="10"/>
      <c r="B2683" s="10"/>
      <c r="D2683" s="9"/>
      <c r="E2683" s="9"/>
    </row>
    <row r="2684" spans="1:5" x14ac:dyDescent="0.25">
      <c r="A2684" s="10"/>
      <c r="B2684" s="10"/>
      <c r="D2684" s="9"/>
      <c r="E2684" s="9"/>
    </row>
    <row r="2685" spans="1:5" x14ac:dyDescent="0.25">
      <c r="A2685" s="10"/>
      <c r="B2685" s="10"/>
      <c r="D2685" s="9"/>
      <c r="E2685" s="9"/>
    </row>
    <row r="2686" spans="1:5" x14ac:dyDescent="0.25">
      <c r="A2686" s="10"/>
      <c r="B2686" s="10"/>
      <c r="D2686" s="9"/>
      <c r="E2686" s="9"/>
    </row>
    <row r="2687" spans="1:5" x14ac:dyDescent="0.25">
      <c r="A2687" s="10"/>
      <c r="B2687" s="10"/>
      <c r="D2687" s="9"/>
      <c r="E2687" s="9"/>
    </row>
    <row r="2688" spans="1:5" x14ac:dyDescent="0.25">
      <c r="A2688" s="10"/>
      <c r="B2688" s="10"/>
      <c r="D2688" s="9"/>
      <c r="E2688" s="9"/>
    </row>
    <row r="2689" spans="1:5" x14ac:dyDescent="0.25">
      <c r="A2689" s="10"/>
      <c r="B2689" s="10"/>
      <c r="D2689" s="9"/>
      <c r="E2689" s="9"/>
    </row>
    <row r="2690" spans="1:5" x14ac:dyDescent="0.25">
      <c r="A2690" s="10"/>
      <c r="B2690" s="10"/>
      <c r="D2690" s="9"/>
      <c r="E2690" s="9"/>
    </row>
    <row r="2691" spans="1:5" x14ac:dyDescent="0.25">
      <c r="A2691" s="10"/>
      <c r="B2691" s="10"/>
      <c r="D2691" s="9"/>
      <c r="E2691" s="9"/>
    </row>
    <row r="2692" spans="1:5" x14ac:dyDescent="0.25">
      <c r="A2692" s="10"/>
      <c r="B2692" s="10"/>
      <c r="D2692" s="9"/>
      <c r="E2692" s="9"/>
    </row>
    <row r="2693" spans="1:5" x14ac:dyDescent="0.25">
      <c r="A2693" s="10"/>
      <c r="B2693" s="10"/>
      <c r="D2693" s="9"/>
      <c r="E2693" s="9"/>
    </row>
    <row r="2694" spans="1:5" x14ac:dyDescent="0.25">
      <c r="A2694" s="10"/>
      <c r="B2694" s="10"/>
      <c r="D2694" s="9"/>
      <c r="E2694" s="9"/>
    </row>
    <row r="2695" spans="1:5" x14ac:dyDescent="0.25">
      <c r="A2695" s="10"/>
      <c r="B2695" s="10"/>
      <c r="D2695" s="9"/>
      <c r="E2695" s="9"/>
    </row>
    <row r="2696" spans="1:5" x14ac:dyDescent="0.25">
      <c r="A2696" s="10"/>
      <c r="B2696" s="10"/>
      <c r="D2696" s="9"/>
      <c r="E2696" s="9"/>
    </row>
    <row r="2697" spans="1:5" x14ac:dyDescent="0.25">
      <c r="A2697" s="10"/>
      <c r="B2697" s="10"/>
      <c r="D2697" s="9"/>
      <c r="E2697" s="9"/>
    </row>
    <row r="2698" spans="1:5" x14ac:dyDescent="0.25">
      <c r="A2698" s="10"/>
      <c r="B2698" s="10"/>
      <c r="D2698" s="9"/>
      <c r="E2698" s="9"/>
    </row>
    <row r="2699" spans="1:5" x14ac:dyDescent="0.25">
      <c r="A2699" s="10"/>
      <c r="B2699" s="10"/>
      <c r="D2699" s="9"/>
      <c r="E2699" s="9"/>
    </row>
    <row r="2700" spans="1:5" x14ac:dyDescent="0.25">
      <c r="A2700" s="10"/>
      <c r="B2700" s="10"/>
      <c r="D2700" s="9"/>
      <c r="E2700" s="9"/>
    </row>
    <row r="2701" spans="1:5" x14ac:dyDescent="0.25">
      <c r="A2701" s="10"/>
      <c r="B2701" s="10"/>
      <c r="D2701" s="9"/>
      <c r="E2701" s="9"/>
    </row>
    <row r="2702" spans="1:5" x14ac:dyDescent="0.25">
      <c r="A2702" s="10"/>
      <c r="B2702" s="10"/>
      <c r="D2702" s="9"/>
      <c r="E2702" s="9"/>
    </row>
    <row r="2703" spans="1:5" x14ac:dyDescent="0.25">
      <c r="A2703" s="10"/>
      <c r="B2703" s="10"/>
      <c r="D2703" s="9"/>
      <c r="E2703" s="9"/>
    </row>
    <row r="2704" spans="1:5" x14ac:dyDescent="0.25">
      <c r="A2704" s="10"/>
      <c r="B2704" s="10"/>
      <c r="D2704" s="9"/>
      <c r="E2704" s="9"/>
    </row>
    <row r="2705" spans="1:5" x14ac:dyDescent="0.25">
      <c r="A2705" s="10"/>
      <c r="B2705" s="10"/>
      <c r="D2705" s="9"/>
      <c r="E2705" s="9"/>
    </row>
    <row r="2706" spans="1:5" x14ac:dyDescent="0.25">
      <c r="A2706" s="10"/>
      <c r="B2706" s="10"/>
      <c r="D2706" s="9"/>
      <c r="E2706" s="9"/>
    </row>
    <row r="2707" spans="1:5" x14ac:dyDescent="0.25">
      <c r="A2707" s="10"/>
      <c r="B2707" s="10"/>
      <c r="D2707" s="9"/>
      <c r="E2707" s="9"/>
    </row>
    <row r="2708" spans="1:5" x14ac:dyDescent="0.25">
      <c r="A2708" s="10"/>
      <c r="B2708" s="10"/>
      <c r="D2708" s="9"/>
      <c r="E2708" s="9"/>
    </row>
    <row r="2709" spans="1:5" x14ac:dyDescent="0.25">
      <c r="A2709" s="10"/>
      <c r="B2709" s="10"/>
      <c r="D2709" s="9"/>
      <c r="E2709" s="9"/>
    </row>
    <row r="2710" spans="1:5" x14ac:dyDescent="0.25">
      <c r="A2710" s="10"/>
      <c r="B2710" s="10"/>
      <c r="D2710" s="9"/>
      <c r="E2710" s="9"/>
    </row>
    <row r="2711" spans="1:5" x14ac:dyDescent="0.25">
      <c r="A2711" s="10"/>
      <c r="B2711" s="10"/>
      <c r="D2711" s="9"/>
      <c r="E2711" s="9"/>
    </row>
    <row r="2712" spans="1:5" x14ac:dyDescent="0.25">
      <c r="A2712" s="10"/>
      <c r="B2712" s="10"/>
      <c r="D2712" s="9"/>
      <c r="E2712" s="9"/>
    </row>
    <row r="2713" spans="1:5" x14ac:dyDescent="0.25">
      <c r="A2713" s="10"/>
      <c r="B2713" s="10"/>
      <c r="D2713" s="9"/>
      <c r="E2713" s="9"/>
    </row>
    <row r="2714" spans="1:5" x14ac:dyDescent="0.25">
      <c r="A2714" s="10"/>
      <c r="B2714" s="10"/>
      <c r="D2714" s="9"/>
      <c r="E2714" s="9"/>
    </row>
    <row r="2715" spans="1:5" x14ac:dyDescent="0.25">
      <c r="A2715" s="10"/>
      <c r="B2715" s="10"/>
      <c r="D2715" s="9"/>
      <c r="E2715" s="9"/>
    </row>
    <row r="2716" spans="1:5" x14ac:dyDescent="0.25">
      <c r="A2716" s="10"/>
      <c r="B2716" s="10"/>
      <c r="D2716" s="9"/>
      <c r="E2716" s="9"/>
    </row>
    <row r="2717" spans="1:5" x14ac:dyDescent="0.25">
      <c r="A2717" s="10"/>
      <c r="B2717" s="10"/>
      <c r="D2717" s="9"/>
      <c r="E2717" s="9"/>
    </row>
    <row r="2718" spans="1:5" x14ac:dyDescent="0.25">
      <c r="A2718" s="10"/>
      <c r="B2718" s="10"/>
      <c r="D2718" s="9"/>
      <c r="E2718" s="9"/>
    </row>
    <row r="2719" spans="1:5" x14ac:dyDescent="0.25">
      <c r="A2719" s="10"/>
      <c r="B2719" s="10"/>
      <c r="D2719" s="9"/>
      <c r="E2719" s="9"/>
    </row>
    <row r="2720" spans="1:5" x14ac:dyDescent="0.25">
      <c r="A2720" s="10"/>
      <c r="B2720" s="10"/>
      <c r="D2720" s="9"/>
      <c r="E2720" s="9"/>
    </row>
    <row r="2721" spans="1:5" x14ac:dyDescent="0.25">
      <c r="A2721" s="10"/>
      <c r="B2721" s="10"/>
      <c r="D2721" s="9"/>
      <c r="E2721" s="9"/>
    </row>
    <row r="2722" spans="1:5" x14ac:dyDescent="0.25">
      <c r="A2722" s="10"/>
      <c r="B2722" s="10"/>
      <c r="D2722" s="9"/>
      <c r="E2722" s="9"/>
    </row>
    <row r="2723" spans="1:5" x14ac:dyDescent="0.25">
      <c r="A2723" s="10"/>
      <c r="B2723" s="10"/>
      <c r="D2723" s="9"/>
      <c r="E2723" s="9"/>
    </row>
    <row r="2724" spans="1:5" x14ac:dyDescent="0.25">
      <c r="A2724" s="10"/>
      <c r="B2724" s="10"/>
      <c r="D2724" s="9"/>
      <c r="E2724" s="9"/>
    </row>
    <row r="2725" spans="1:5" x14ac:dyDescent="0.25">
      <c r="A2725" s="10"/>
      <c r="B2725" s="10"/>
      <c r="D2725" s="9"/>
      <c r="E2725" s="9"/>
    </row>
    <row r="2726" spans="1:5" x14ac:dyDescent="0.25">
      <c r="A2726" s="10"/>
      <c r="B2726" s="10"/>
      <c r="D2726" s="9"/>
      <c r="E2726" s="9"/>
    </row>
    <row r="2727" spans="1:5" x14ac:dyDescent="0.25">
      <c r="A2727" s="10"/>
      <c r="B2727" s="10"/>
      <c r="D2727" s="9"/>
      <c r="E2727" s="9"/>
    </row>
    <row r="2728" spans="1:5" x14ac:dyDescent="0.25">
      <c r="A2728" s="10"/>
      <c r="B2728" s="10"/>
      <c r="D2728" s="9"/>
      <c r="E2728" s="9"/>
    </row>
    <row r="2729" spans="1:5" x14ac:dyDescent="0.25">
      <c r="A2729" s="10"/>
      <c r="B2729" s="10"/>
      <c r="D2729" s="9"/>
      <c r="E2729" s="9"/>
    </row>
    <row r="2730" spans="1:5" x14ac:dyDescent="0.25">
      <c r="A2730" s="10"/>
      <c r="B2730" s="10"/>
      <c r="D2730" s="9"/>
      <c r="E2730" s="9"/>
    </row>
    <row r="2731" spans="1:5" x14ac:dyDescent="0.25">
      <c r="A2731" s="10"/>
      <c r="B2731" s="10"/>
      <c r="D2731" s="9"/>
      <c r="E2731" s="9"/>
    </row>
    <row r="2732" spans="1:5" x14ac:dyDescent="0.25">
      <c r="A2732" s="10"/>
      <c r="B2732" s="10"/>
      <c r="D2732" s="9"/>
      <c r="E2732" s="9"/>
    </row>
    <row r="2733" spans="1:5" x14ac:dyDescent="0.25">
      <c r="A2733" s="10"/>
      <c r="B2733" s="10"/>
      <c r="D2733" s="9"/>
      <c r="E2733" s="9"/>
    </row>
    <row r="2734" spans="1:5" x14ac:dyDescent="0.25">
      <c r="A2734" s="10"/>
      <c r="B2734" s="10"/>
      <c r="D2734" s="9"/>
      <c r="E2734" s="9"/>
    </row>
    <row r="2735" spans="1:5" x14ac:dyDescent="0.25">
      <c r="A2735" s="10"/>
      <c r="B2735" s="10"/>
      <c r="D2735" s="9"/>
      <c r="E2735" s="9"/>
    </row>
    <row r="2736" spans="1:5" x14ac:dyDescent="0.25">
      <c r="A2736" s="10"/>
      <c r="B2736" s="10"/>
      <c r="D2736" s="9"/>
      <c r="E2736" s="9"/>
    </row>
    <row r="2737" spans="1:5" x14ac:dyDescent="0.25">
      <c r="A2737" s="10"/>
      <c r="B2737" s="10"/>
      <c r="D2737" s="9"/>
      <c r="E2737" s="9"/>
    </row>
    <row r="2738" spans="1:5" x14ac:dyDescent="0.25">
      <c r="A2738" s="10"/>
      <c r="B2738" s="10"/>
      <c r="D2738" s="9"/>
      <c r="E2738" s="9"/>
    </row>
    <row r="2739" spans="1:5" x14ac:dyDescent="0.25">
      <c r="A2739" s="10"/>
      <c r="B2739" s="10"/>
      <c r="D2739" s="9"/>
      <c r="E2739" s="9"/>
    </row>
    <row r="2740" spans="1:5" x14ac:dyDescent="0.25">
      <c r="A2740" s="10"/>
      <c r="B2740" s="10"/>
      <c r="D2740" s="9"/>
      <c r="E2740" s="9"/>
    </row>
    <row r="2741" spans="1:5" x14ac:dyDescent="0.25">
      <c r="A2741" s="10"/>
      <c r="B2741" s="10"/>
      <c r="D2741" s="9"/>
      <c r="E2741" s="9"/>
    </row>
    <row r="2742" spans="1:5" x14ac:dyDescent="0.25">
      <c r="A2742" s="10"/>
      <c r="B2742" s="10"/>
      <c r="D2742" s="9"/>
      <c r="E2742" s="9"/>
    </row>
    <row r="2743" spans="1:5" x14ac:dyDescent="0.25">
      <c r="A2743" s="10"/>
      <c r="B2743" s="10"/>
      <c r="D2743" s="9"/>
      <c r="E2743" s="9"/>
    </row>
    <row r="2744" spans="1:5" x14ac:dyDescent="0.25">
      <c r="A2744" s="10"/>
      <c r="B2744" s="10"/>
      <c r="D2744" s="9"/>
      <c r="E2744" s="9"/>
    </row>
    <row r="2745" spans="1:5" x14ac:dyDescent="0.25">
      <c r="A2745" s="10"/>
      <c r="B2745" s="10"/>
      <c r="D2745" s="9"/>
      <c r="E2745" s="9"/>
    </row>
    <row r="2746" spans="1:5" x14ac:dyDescent="0.25">
      <c r="A2746" s="10"/>
      <c r="B2746" s="10"/>
      <c r="D2746" s="9"/>
      <c r="E2746" s="9"/>
    </row>
    <row r="2747" spans="1:5" x14ac:dyDescent="0.25">
      <c r="A2747" s="10"/>
      <c r="B2747" s="10"/>
      <c r="D2747" s="9"/>
      <c r="E2747" s="9"/>
    </row>
    <row r="2748" spans="1:5" x14ac:dyDescent="0.25">
      <c r="A2748" s="10"/>
      <c r="B2748" s="10"/>
      <c r="D2748" s="9"/>
      <c r="E2748" s="9"/>
    </row>
    <row r="2749" spans="1:5" x14ac:dyDescent="0.25">
      <c r="A2749" s="10"/>
      <c r="B2749" s="10"/>
      <c r="D2749" s="9"/>
      <c r="E2749" s="9"/>
    </row>
    <row r="2750" spans="1:5" x14ac:dyDescent="0.25">
      <c r="A2750" s="10"/>
      <c r="B2750" s="10"/>
      <c r="D2750" s="9"/>
      <c r="E2750" s="9"/>
    </row>
    <row r="2751" spans="1:5" x14ac:dyDescent="0.25">
      <c r="A2751" s="10"/>
      <c r="B2751" s="10"/>
      <c r="D2751" s="9"/>
      <c r="E2751" s="9"/>
    </row>
    <row r="2752" spans="1:5" x14ac:dyDescent="0.25">
      <c r="A2752" s="10"/>
      <c r="B2752" s="10"/>
      <c r="D2752" s="9"/>
      <c r="E2752" s="9"/>
    </row>
    <row r="2753" spans="1:5" x14ac:dyDescent="0.25">
      <c r="A2753" s="10"/>
      <c r="B2753" s="10"/>
      <c r="D2753" s="9"/>
      <c r="E2753" s="9"/>
    </row>
    <row r="2754" spans="1:5" x14ac:dyDescent="0.25">
      <c r="A2754" s="10"/>
      <c r="B2754" s="10"/>
      <c r="D2754" s="9"/>
      <c r="E2754" s="9"/>
    </row>
    <row r="2755" spans="1:5" x14ac:dyDescent="0.25">
      <c r="A2755" s="10"/>
      <c r="B2755" s="10"/>
      <c r="D2755" s="9"/>
      <c r="E2755" s="9"/>
    </row>
    <row r="2756" spans="1:5" x14ac:dyDescent="0.25">
      <c r="A2756" s="10"/>
      <c r="B2756" s="10"/>
      <c r="D2756" s="9"/>
      <c r="E2756" s="9"/>
    </row>
    <row r="2757" spans="1:5" x14ac:dyDescent="0.25">
      <c r="A2757" s="10"/>
      <c r="B2757" s="10"/>
      <c r="D2757" s="9"/>
      <c r="E2757" s="9"/>
    </row>
    <row r="2758" spans="1:5" x14ac:dyDescent="0.25">
      <c r="A2758" s="10"/>
      <c r="B2758" s="10"/>
      <c r="D2758" s="9"/>
      <c r="E2758" s="9"/>
    </row>
    <row r="2759" spans="1:5" x14ac:dyDescent="0.25">
      <c r="A2759" s="10"/>
      <c r="B2759" s="10"/>
      <c r="D2759" s="9"/>
      <c r="E2759" s="9"/>
    </row>
    <row r="2760" spans="1:5" x14ac:dyDescent="0.25">
      <c r="A2760" s="10"/>
      <c r="B2760" s="10"/>
      <c r="D2760" s="9"/>
      <c r="E2760" s="9"/>
    </row>
    <row r="2761" spans="1:5" x14ac:dyDescent="0.25">
      <c r="A2761" s="10"/>
      <c r="B2761" s="10"/>
      <c r="D2761" s="9"/>
      <c r="E2761" s="9"/>
    </row>
    <row r="2762" spans="1:5" x14ac:dyDescent="0.25">
      <c r="A2762" s="10"/>
      <c r="B2762" s="10"/>
      <c r="D2762" s="9"/>
      <c r="E2762" s="9"/>
    </row>
    <row r="2763" spans="1:5" x14ac:dyDescent="0.25">
      <c r="A2763" s="10"/>
      <c r="B2763" s="10"/>
      <c r="D2763" s="9"/>
      <c r="E2763" s="9"/>
    </row>
    <row r="2764" spans="1:5" x14ac:dyDescent="0.25">
      <c r="A2764" s="10"/>
      <c r="B2764" s="10"/>
      <c r="D2764" s="9"/>
      <c r="E2764" s="9"/>
    </row>
    <row r="2765" spans="1:5" x14ac:dyDescent="0.25">
      <c r="A2765" s="10"/>
      <c r="B2765" s="10"/>
      <c r="D2765" s="9"/>
      <c r="E2765" s="9"/>
    </row>
    <row r="2766" spans="1:5" x14ac:dyDescent="0.25">
      <c r="A2766" s="10"/>
      <c r="B2766" s="10"/>
      <c r="D2766" s="9"/>
      <c r="E2766" s="9"/>
    </row>
    <row r="2767" spans="1:5" x14ac:dyDescent="0.25">
      <c r="A2767" s="10"/>
      <c r="B2767" s="10"/>
      <c r="D2767" s="9"/>
      <c r="E2767" s="9"/>
    </row>
    <row r="2768" spans="1:5" x14ac:dyDescent="0.25">
      <c r="A2768" s="10"/>
      <c r="B2768" s="10"/>
      <c r="D2768" s="9"/>
      <c r="E2768" s="9"/>
    </row>
    <row r="2769" spans="1:5" x14ac:dyDescent="0.25">
      <c r="A2769" s="10"/>
      <c r="B2769" s="10"/>
      <c r="D2769" s="9"/>
      <c r="E2769" s="9"/>
    </row>
    <row r="2770" spans="1:5" x14ac:dyDescent="0.25">
      <c r="A2770" s="10"/>
      <c r="B2770" s="10"/>
      <c r="D2770" s="9"/>
      <c r="E2770" s="9"/>
    </row>
    <row r="2771" spans="1:5" x14ac:dyDescent="0.25">
      <c r="A2771" s="10"/>
      <c r="B2771" s="10"/>
      <c r="D2771" s="9"/>
      <c r="E2771" s="9"/>
    </row>
    <row r="2772" spans="1:5" x14ac:dyDescent="0.25">
      <c r="A2772" s="10"/>
      <c r="B2772" s="10"/>
      <c r="D2772" s="9"/>
      <c r="E2772" s="9"/>
    </row>
    <row r="2773" spans="1:5" x14ac:dyDescent="0.25">
      <c r="A2773" s="10"/>
      <c r="B2773" s="10"/>
      <c r="D2773" s="9"/>
      <c r="E2773" s="9"/>
    </row>
    <row r="2774" spans="1:5" x14ac:dyDescent="0.25">
      <c r="A2774" s="10"/>
      <c r="B2774" s="10"/>
      <c r="D2774" s="9"/>
      <c r="E2774" s="9"/>
    </row>
    <row r="2775" spans="1:5" x14ac:dyDescent="0.25">
      <c r="A2775" s="10"/>
      <c r="B2775" s="10"/>
      <c r="D2775" s="9"/>
      <c r="E2775" s="9"/>
    </row>
    <row r="2776" spans="1:5" x14ac:dyDescent="0.25">
      <c r="A2776" s="10"/>
      <c r="B2776" s="10"/>
      <c r="D2776" s="9"/>
      <c r="E2776" s="9"/>
    </row>
    <row r="2777" spans="1:5" x14ac:dyDescent="0.25">
      <c r="A2777" s="10"/>
      <c r="B2777" s="10"/>
      <c r="D2777" s="9"/>
      <c r="E2777" s="9"/>
    </row>
    <row r="2778" spans="1:5" x14ac:dyDescent="0.25">
      <c r="A2778" s="10"/>
      <c r="B2778" s="10"/>
      <c r="D2778" s="9"/>
      <c r="E2778" s="9"/>
    </row>
    <row r="2779" spans="1:5" x14ac:dyDescent="0.25">
      <c r="A2779" s="10"/>
      <c r="B2779" s="10"/>
      <c r="D2779" s="9"/>
      <c r="E2779" s="9"/>
    </row>
    <row r="2780" spans="1:5" x14ac:dyDescent="0.25">
      <c r="A2780" s="10"/>
      <c r="B2780" s="10"/>
      <c r="D2780" s="9"/>
      <c r="E2780" s="9"/>
    </row>
    <row r="2781" spans="1:5" x14ac:dyDescent="0.25">
      <c r="A2781" s="10"/>
      <c r="B2781" s="10"/>
      <c r="D2781" s="9"/>
      <c r="E2781" s="9"/>
    </row>
    <row r="2782" spans="1:5" x14ac:dyDescent="0.25">
      <c r="A2782" s="10"/>
      <c r="B2782" s="10"/>
      <c r="D2782" s="9"/>
      <c r="E2782" s="9"/>
    </row>
    <row r="2783" spans="1:5" x14ac:dyDescent="0.25">
      <c r="A2783" s="10"/>
      <c r="B2783" s="10"/>
      <c r="D2783" s="9"/>
      <c r="E2783" s="9"/>
    </row>
    <row r="2784" spans="1:5" x14ac:dyDescent="0.25">
      <c r="A2784" s="10"/>
      <c r="B2784" s="10"/>
      <c r="D2784" s="9"/>
      <c r="E2784" s="9"/>
    </row>
    <row r="2785" spans="1:5" x14ac:dyDescent="0.25">
      <c r="A2785" s="10"/>
      <c r="B2785" s="10"/>
      <c r="D2785" s="9"/>
      <c r="E2785" s="9"/>
    </row>
    <row r="2786" spans="1:5" x14ac:dyDescent="0.25">
      <c r="A2786" s="10"/>
      <c r="B2786" s="10"/>
      <c r="D2786" s="9"/>
      <c r="E2786" s="9"/>
    </row>
    <row r="2787" spans="1:5" x14ac:dyDescent="0.25">
      <c r="A2787" s="10"/>
      <c r="B2787" s="10"/>
      <c r="D2787" s="9"/>
      <c r="E2787" s="9"/>
    </row>
    <row r="2788" spans="1:5" x14ac:dyDescent="0.25">
      <c r="A2788" s="10"/>
      <c r="B2788" s="10"/>
      <c r="D2788" s="9"/>
      <c r="E2788" s="9"/>
    </row>
    <row r="2789" spans="1:5" x14ac:dyDescent="0.25">
      <c r="A2789" s="10"/>
      <c r="B2789" s="10"/>
      <c r="D2789" s="9"/>
      <c r="E2789" s="9"/>
    </row>
    <row r="2790" spans="1:5" x14ac:dyDescent="0.25">
      <c r="A2790" s="10"/>
      <c r="B2790" s="10"/>
      <c r="D2790" s="9"/>
      <c r="E2790" s="9"/>
    </row>
    <row r="2791" spans="1:5" x14ac:dyDescent="0.25">
      <c r="A2791" s="10"/>
      <c r="B2791" s="10"/>
      <c r="D2791" s="9"/>
      <c r="E2791" s="9"/>
    </row>
    <row r="2792" spans="1:5" x14ac:dyDescent="0.25">
      <c r="A2792" s="10"/>
      <c r="B2792" s="10"/>
      <c r="D2792" s="9"/>
      <c r="E2792" s="9"/>
    </row>
    <row r="2793" spans="1:5" x14ac:dyDescent="0.25">
      <c r="A2793" s="10"/>
      <c r="B2793" s="10"/>
      <c r="D2793" s="9"/>
      <c r="E2793" s="9"/>
    </row>
    <row r="2794" spans="1:5" x14ac:dyDescent="0.25">
      <c r="A2794" s="10"/>
      <c r="B2794" s="10"/>
      <c r="D2794" s="9"/>
      <c r="E2794" s="9"/>
    </row>
    <row r="2795" spans="1:5" x14ac:dyDescent="0.25">
      <c r="A2795" s="10"/>
      <c r="B2795" s="10"/>
      <c r="D2795" s="9"/>
      <c r="E2795" s="9"/>
    </row>
    <row r="2796" spans="1:5" x14ac:dyDescent="0.25">
      <c r="A2796" s="10"/>
      <c r="B2796" s="10"/>
      <c r="D2796" s="9"/>
      <c r="E2796" s="9"/>
    </row>
    <row r="2797" spans="1:5" x14ac:dyDescent="0.25">
      <c r="A2797" s="10"/>
      <c r="B2797" s="10"/>
      <c r="D2797" s="9"/>
      <c r="E2797" s="9"/>
    </row>
    <row r="2798" spans="1:5" x14ac:dyDescent="0.25">
      <c r="A2798" s="10"/>
      <c r="B2798" s="10"/>
      <c r="D2798" s="9"/>
      <c r="E2798" s="9"/>
    </row>
    <row r="2799" spans="1:5" x14ac:dyDescent="0.25">
      <c r="A2799" s="10"/>
      <c r="B2799" s="10"/>
      <c r="D2799" s="9"/>
      <c r="E2799" s="9"/>
    </row>
    <row r="2800" spans="1:5" x14ac:dyDescent="0.25">
      <c r="A2800" s="10"/>
      <c r="B2800" s="10"/>
      <c r="D2800" s="9"/>
      <c r="E2800" s="9"/>
    </row>
    <row r="2801" spans="1:5" x14ac:dyDescent="0.25">
      <c r="A2801" s="10"/>
      <c r="B2801" s="10"/>
      <c r="D2801" s="9"/>
      <c r="E2801" s="9"/>
    </row>
    <row r="2802" spans="1:5" x14ac:dyDescent="0.25">
      <c r="A2802" s="10"/>
      <c r="B2802" s="10"/>
      <c r="D2802" s="9"/>
      <c r="E2802" s="9"/>
    </row>
    <row r="2803" spans="1:5" x14ac:dyDescent="0.25">
      <c r="A2803" s="10"/>
      <c r="B2803" s="10"/>
      <c r="D2803" s="9"/>
      <c r="E2803" s="9"/>
    </row>
    <row r="2804" spans="1:5" x14ac:dyDescent="0.25">
      <c r="A2804" s="10"/>
      <c r="B2804" s="10"/>
      <c r="D2804" s="9"/>
      <c r="E2804" s="9"/>
    </row>
    <row r="2805" spans="1:5" x14ac:dyDescent="0.25">
      <c r="A2805" s="10"/>
      <c r="B2805" s="10"/>
      <c r="D2805" s="9"/>
      <c r="E2805" s="9"/>
    </row>
    <row r="2806" spans="1:5" x14ac:dyDescent="0.25">
      <c r="A2806" s="10"/>
      <c r="B2806" s="10"/>
      <c r="D2806" s="9"/>
      <c r="E2806" s="9"/>
    </row>
    <row r="2807" spans="1:5" x14ac:dyDescent="0.25">
      <c r="A2807" s="10"/>
      <c r="B2807" s="10"/>
      <c r="D2807" s="9"/>
      <c r="E2807" s="9"/>
    </row>
    <row r="2808" spans="1:5" x14ac:dyDescent="0.25">
      <c r="A2808" s="10"/>
      <c r="B2808" s="10"/>
      <c r="D2808" s="9"/>
      <c r="E2808" s="9"/>
    </row>
    <row r="2809" spans="1:5" x14ac:dyDescent="0.25">
      <c r="A2809" s="10"/>
      <c r="B2809" s="10"/>
      <c r="D2809" s="9"/>
      <c r="E2809" s="9"/>
    </row>
    <row r="2810" spans="1:5" x14ac:dyDescent="0.25">
      <c r="A2810" s="10"/>
      <c r="B2810" s="10"/>
      <c r="D2810" s="9"/>
      <c r="E2810" s="9"/>
    </row>
    <row r="2811" spans="1:5" x14ac:dyDescent="0.25">
      <c r="A2811" s="10"/>
      <c r="B2811" s="10"/>
      <c r="D2811" s="9"/>
      <c r="E2811" s="9"/>
    </row>
    <row r="2812" spans="1:5" x14ac:dyDescent="0.25">
      <c r="A2812" s="10"/>
      <c r="B2812" s="10"/>
      <c r="D2812" s="9"/>
      <c r="E2812" s="9"/>
    </row>
    <row r="2813" spans="1:5" x14ac:dyDescent="0.25">
      <c r="A2813" s="10"/>
      <c r="B2813" s="10"/>
      <c r="D2813" s="9"/>
      <c r="E2813" s="9"/>
    </row>
    <row r="2814" spans="1:5" x14ac:dyDescent="0.25">
      <c r="A2814" s="10"/>
      <c r="B2814" s="10"/>
      <c r="D2814" s="9"/>
      <c r="E2814" s="9"/>
    </row>
    <row r="2815" spans="1:5" x14ac:dyDescent="0.25">
      <c r="A2815" s="10"/>
      <c r="B2815" s="10"/>
      <c r="D2815" s="9"/>
      <c r="E2815" s="9"/>
    </row>
    <row r="2816" spans="1:5" x14ac:dyDescent="0.25">
      <c r="A2816" s="10"/>
      <c r="B2816" s="10"/>
      <c r="D2816" s="9"/>
      <c r="E2816" s="9"/>
    </row>
    <row r="2817" spans="1:5" x14ac:dyDescent="0.25">
      <c r="A2817" s="10"/>
      <c r="B2817" s="10"/>
      <c r="D2817" s="9"/>
      <c r="E2817" s="9"/>
    </row>
    <row r="2818" spans="1:5" x14ac:dyDescent="0.25">
      <c r="A2818" s="10"/>
      <c r="B2818" s="10"/>
      <c r="D2818" s="9"/>
      <c r="E2818" s="9"/>
    </row>
    <row r="2819" spans="1:5" x14ac:dyDescent="0.25">
      <c r="A2819" s="10"/>
      <c r="B2819" s="10"/>
      <c r="D2819" s="9"/>
      <c r="E2819" s="9"/>
    </row>
    <row r="2820" spans="1:5" x14ac:dyDescent="0.25">
      <c r="A2820" s="10"/>
      <c r="B2820" s="10"/>
      <c r="D2820" s="9"/>
      <c r="E2820" s="9"/>
    </row>
    <row r="2821" spans="1:5" x14ac:dyDescent="0.25">
      <c r="A2821" s="10"/>
      <c r="B2821" s="10"/>
      <c r="D2821" s="9"/>
      <c r="E2821" s="9"/>
    </row>
    <row r="2822" spans="1:5" x14ac:dyDescent="0.25">
      <c r="A2822" s="10"/>
      <c r="B2822" s="10"/>
      <c r="D2822" s="9"/>
      <c r="E2822" s="9"/>
    </row>
    <row r="2823" spans="1:5" x14ac:dyDescent="0.25">
      <c r="A2823" s="10"/>
      <c r="B2823" s="10"/>
      <c r="D2823" s="9"/>
      <c r="E2823" s="9"/>
    </row>
    <row r="2824" spans="1:5" x14ac:dyDescent="0.25">
      <c r="A2824" s="10"/>
      <c r="B2824" s="10"/>
      <c r="D2824" s="9"/>
      <c r="E2824" s="9"/>
    </row>
    <row r="2825" spans="1:5" x14ac:dyDescent="0.25">
      <c r="A2825" s="10"/>
      <c r="B2825" s="10"/>
      <c r="D2825" s="9"/>
      <c r="E2825" s="9"/>
    </row>
    <row r="2826" spans="1:5" x14ac:dyDescent="0.25">
      <c r="A2826" s="10"/>
      <c r="B2826" s="10"/>
      <c r="D2826" s="9"/>
      <c r="E2826" s="9"/>
    </row>
    <row r="2827" spans="1:5" x14ac:dyDescent="0.25">
      <c r="A2827" s="10"/>
      <c r="B2827" s="10"/>
      <c r="D2827" s="9"/>
      <c r="E2827" s="9"/>
    </row>
    <row r="2828" spans="1:5" x14ac:dyDescent="0.25">
      <c r="A2828" s="10"/>
      <c r="B2828" s="10"/>
      <c r="D2828" s="9"/>
      <c r="E2828" s="9"/>
    </row>
    <row r="2829" spans="1:5" x14ac:dyDescent="0.25">
      <c r="A2829" s="10"/>
      <c r="B2829" s="10"/>
      <c r="D2829" s="9"/>
      <c r="E2829" s="9"/>
    </row>
    <row r="2830" spans="1:5" x14ac:dyDescent="0.25">
      <c r="A2830" s="10"/>
      <c r="B2830" s="10"/>
      <c r="D2830" s="9"/>
      <c r="E2830" s="9"/>
    </row>
    <row r="2831" spans="1:5" x14ac:dyDescent="0.25">
      <c r="A2831" s="10"/>
      <c r="B2831" s="10"/>
      <c r="D2831" s="9"/>
      <c r="E2831" s="9"/>
    </row>
    <row r="2832" spans="1:5" x14ac:dyDescent="0.25">
      <c r="A2832" s="10"/>
      <c r="B2832" s="10"/>
      <c r="D2832" s="9"/>
      <c r="E2832" s="9"/>
    </row>
    <row r="2833" spans="1:5" x14ac:dyDescent="0.25">
      <c r="A2833" s="10"/>
      <c r="B2833" s="10"/>
      <c r="D2833" s="9"/>
      <c r="E2833" s="9"/>
    </row>
    <row r="2834" spans="1:5" x14ac:dyDescent="0.25">
      <c r="A2834" s="10"/>
      <c r="B2834" s="10"/>
      <c r="D2834" s="9"/>
      <c r="E2834" s="9"/>
    </row>
    <row r="2835" spans="1:5" x14ac:dyDescent="0.25">
      <c r="A2835" s="10"/>
      <c r="B2835" s="10"/>
      <c r="D2835" s="9"/>
      <c r="E2835" s="9"/>
    </row>
    <row r="2836" spans="1:5" x14ac:dyDescent="0.25">
      <c r="A2836" s="10"/>
      <c r="B2836" s="10"/>
      <c r="D2836" s="9"/>
      <c r="E2836" s="9"/>
    </row>
    <row r="2837" spans="1:5" x14ac:dyDescent="0.25">
      <c r="A2837" s="10"/>
      <c r="B2837" s="10"/>
      <c r="D2837" s="9"/>
      <c r="E2837" s="9"/>
    </row>
    <row r="2838" spans="1:5" x14ac:dyDescent="0.25">
      <c r="A2838" s="10"/>
      <c r="B2838" s="10"/>
      <c r="D2838" s="9"/>
      <c r="E2838" s="9"/>
    </row>
    <row r="2839" spans="1:5" x14ac:dyDescent="0.25">
      <c r="A2839" s="10"/>
      <c r="B2839" s="10"/>
      <c r="D2839" s="9"/>
      <c r="E2839" s="9"/>
    </row>
    <row r="2840" spans="1:5" x14ac:dyDescent="0.25">
      <c r="A2840" s="10"/>
      <c r="B2840" s="10"/>
      <c r="D2840" s="9"/>
      <c r="E2840" s="9"/>
    </row>
    <row r="2841" spans="1:5" x14ac:dyDescent="0.25">
      <c r="A2841" s="10"/>
      <c r="B2841" s="10"/>
      <c r="D2841" s="9"/>
      <c r="E2841" s="9"/>
    </row>
    <row r="2842" spans="1:5" x14ac:dyDescent="0.25">
      <c r="A2842" s="10"/>
      <c r="B2842" s="10"/>
      <c r="D2842" s="9"/>
      <c r="E2842" s="9"/>
    </row>
    <row r="2843" spans="1:5" x14ac:dyDescent="0.25">
      <c r="A2843" s="10"/>
      <c r="B2843" s="10"/>
      <c r="D2843" s="9"/>
      <c r="E2843" s="9"/>
    </row>
    <row r="2844" spans="1:5" x14ac:dyDescent="0.25">
      <c r="A2844" s="10"/>
      <c r="B2844" s="10"/>
      <c r="D2844" s="9"/>
      <c r="E2844" s="9"/>
    </row>
    <row r="2845" spans="1:5" x14ac:dyDescent="0.25">
      <c r="A2845" s="10"/>
      <c r="B2845" s="10"/>
      <c r="D2845" s="9"/>
      <c r="E2845" s="9"/>
    </row>
    <row r="2846" spans="1:5" x14ac:dyDescent="0.25">
      <c r="A2846" s="10"/>
      <c r="B2846" s="10"/>
      <c r="D2846" s="9"/>
      <c r="E2846" s="9"/>
    </row>
    <row r="2847" spans="1:5" x14ac:dyDescent="0.25">
      <c r="A2847" s="10"/>
      <c r="B2847" s="10"/>
      <c r="D2847" s="9"/>
      <c r="E2847" s="9"/>
    </row>
    <row r="2848" spans="1:5" x14ac:dyDescent="0.25">
      <c r="A2848" s="10"/>
      <c r="B2848" s="10"/>
      <c r="D2848" s="9"/>
      <c r="E2848" s="9"/>
    </row>
    <row r="2849" spans="1:5" x14ac:dyDescent="0.25">
      <c r="A2849" s="10"/>
      <c r="B2849" s="10"/>
      <c r="D2849" s="9"/>
      <c r="E2849" s="9"/>
    </row>
    <row r="2850" spans="1:5" x14ac:dyDescent="0.25">
      <c r="A2850" s="10"/>
      <c r="B2850" s="10"/>
      <c r="D2850" s="9"/>
      <c r="E2850" s="9"/>
    </row>
    <row r="2851" spans="1:5" x14ac:dyDescent="0.25">
      <c r="A2851" s="10"/>
      <c r="B2851" s="10"/>
      <c r="D2851" s="9"/>
      <c r="E2851" s="9"/>
    </row>
    <row r="2852" spans="1:5" x14ac:dyDescent="0.25">
      <c r="A2852" s="10"/>
      <c r="B2852" s="10"/>
      <c r="D2852" s="9"/>
      <c r="E2852" s="9"/>
    </row>
    <row r="2853" spans="1:5" x14ac:dyDescent="0.25">
      <c r="A2853" s="10"/>
      <c r="B2853" s="10"/>
      <c r="D2853" s="9"/>
      <c r="E2853" s="9"/>
    </row>
    <row r="2854" spans="1:5" x14ac:dyDescent="0.25">
      <c r="A2854" s="10"/>
      <c r="B2854" s="10"/>
      <c r="D2854" s="9"/>
      <c r="E2854" s="9"/>
    </row>
    <row r="2855" spans="1:5" x14ac:dyDescent="0.25">
      <c r="A2855" s="10"/>
      <c r="B2855" s="10"/>
      <c r="D2855" s="9"/>
      <c r="E2855" s="9"/>
    </row>
    <row r="2856" spans="1:5" x14ac:dyDescent="0.25">
      <c r="A2856" s="10"/>
      <c r="B2856" s="10"/>
      <c r="D2856" s="9"/>
      <c r="E2856" s="9"/>
    </row>
    <row r="2857" spans="1:5" x14ac:dyDescent="0.25">
      <c r="A2857" s="10"/>
      <c r="B2857" s="10"/>
      <c r="D2857" s="9"/>
      <c r="E2857" s="9"/>
    </row>
    <row r="2858" spans="1:5" x14ac:dyDescent="0.25">
      <c r="A2858" s="10"/>
      <c r="B2858" s="10"/>
      <c r="D2858" s="9"/>
      <c r="E2858" s="9"/>
    </row>
    <row r="2859" spans="1:5" x14ac:dyDescent="0.25">
      <c r="A2859" s="10"/>
      <c r="B2859" s="10"/>
      <c r="D2859" s="9"/>
      <c r="E2859" s="9"/>
    </row>
    <row r="2860" spans="1:5" x14ac:dyDescent="0.25">
      <c r="A2860" s="10"/>
      <c r="B2860" s="10"/>
      <c r="D2860" s="9"/>
      <c r="E2860" s="9"/>
    </row>
    <row r="2861" spans="1:5" x14ac:dyDescent="0.25">
      <c r="A2861" s="10"/>
      <c r="B2861" s="10"/>
      <c r="D2861" s="9"/>
      <c r="E2861" s="9"/>
    </row>
    <row r="2862" spans="1:5" x14ac:dyDescent="0.25">
      <c r="A2862" s="10"/>
      <c r="B2862" s="10"/>
      <c r="D2862" s="9"/>
      <c r="E2862" s="9"/>
    </row>
    <row r="2863" spans="1:5" x14ac:dyDescent="0.25">
      <c r="A2863" s="10"/>
      <c r="B2863" s="10"/>
      <c r="D2863" s="9"/>
      <c r="E2863" s="9"/>
    </row>
    <row r="2864" spans="1:5" x14ac:dyDescent="0.25">
      <c r="A2864" s="10"/>
      <c r="B2864" s="10"/>
      <c r="D2864" s="9"/>
      <c r="E2864" s="9"/>
    </row>
    <row r="2865" spans="1:5" x14ac:dyDescent="0.25">
      <c r="A2865" s="10"/>
      <c r="B2865" s="10"/>
      <c r="D2865" s="9"/>
      <c r="E2865" s="9"/>
    </row>
    <row r="2866" spans="1:5" x14ac:dyDescent="0.25">
      <c r="A2866" s="10"/>
      <c r="B2866" s="10"/>
      <c r="D2866" s="9"/>
      <c r="E2866" s="9"/>
    </row>
    <row r="2867" spans="1:5" x14ac:dyDescent="0.25">
      <c r="A2867" s="10"/>
      <c r="B2867" s="10"/>
      <c r="D2867" s="9"/>
      <c r="E2867" s="9"/>
    </row>
    <row r="2868" spans="1:5" x14ac:dyDescent="0.25">
      <c r="A2868" s="10"/>
      <c r="B2868" s="10"/>
      <c r="D2868" s="9"/>
      <c r="E2868" s="9"/>
    </row>
    <row r="2869" spans="1:5" x14ac:dyDescent="0.25">
      <c r="A2869" s="10"/>
      <c r="B2869" s="10"/>
      <c r="D2869" s="9"/>
      <c r="E2869" s="9"/>
    </row>
    <row r="2870" spans="1:5" x14ac:dyDescent="0.25">
      <c r="A2870" s="10"/>
      <c r="B2870" s="10"/>
      <c r="D2870" s="9"/>
      <c r="E2870" s="9"/>
    </row>
    <row r="2871" spans="1:5" x14ac:dyDescent="0.25">
      <c r="A2871" s="10"/>
      <c r="B2871" s="10"/>
      <c r="D2871" s="9"/>
      <c r="E2871" s="9"/>
    </row>
    <row r="2872" spans="1:5" x14ac:dyDescent="0.25">
      <c r="A2872" s="10"/>
      <c r="B2872" s="10"/>
      <c r="D2872" s="9"/>
      <c r="E2872" s="9"/>
    </row>
    <row r="2873" spans="1:5" x14ac:dyDescent="0.25">
      <c r="A2873" s="10"/>
      <c r="B2873" s="10"/>
      <c r="D2873" s="9"/>
      <c r="E2873" s="9"/>
    </row>
    <row r="2874" spans="1:5" x14ac:dyDescent="0.25">
      <c r="A2874" s="10"/>
      <c r="B2874" s="10"/>
      <c r="D2874" s="9"/>
      <c r="E2874" s="9"/>
    </row>
    <row r="2875" spans="1:5" x14ac:dyDescent="0.25">
      <c r="A2875" s="10"/>
      <c r="B2875" s="10"/>
      <c r="D2875" s="9"/>
      <c r="E2875" s="9"/>
    </row>
    <row r="2876" spans="1:5" x14ac:dyDescent="0.25">
      <c r="A2876" s="10"/>
      <c r="B2876" s="10"/>
      <c r="D2876" s="9"/>
      <c r="E2876" s="9"/>
    </row>
    <row r="2877" spans="1:5" x14ac:dyDescent="0.25">
      <c r="A2877" s="10"/>
      <c r="B2877" s="10"/>
      <c r="D2877" s="9"/>
      <c r="E2877" s="9"/>
    </row>
    <row r="2878" spans="1:5" x14ac:dyDescent="0.25">
      <c r="A2878" s="10"/>
      <c r="B2878" s="10"/>
      <c r="D2878" s="9"/>
      <c r="E2878" s="9"/>
    </row>
    <row r="2879" spans="1:5" x14ac:dyDescent="0.25">
      <c r="A2879" s="10"/>
      <c r="B2879" s="10"/>
      <c r="D2879" s="9"/>
      <c r="E2879" s="9"/>
    </row>
    <row r="2880" spans="1:5" x14ac:dyDescent="0.25">
      <c r="A2880" s="10"/>
      <c r="B2880" s="10"/>
      <c r="D2880" s="9"/>
      <c r="E2880" s="9"/>
    </row>
    <row r="2881" spans="1:5" x14ac:dyDescent="0.25">
      <c r="A2881" s="10"/>
      <c r="B2881" s="10"/>
      <c r="D2881" s="9"/>
      <c r="E2881" s="9"/>
    </row>
    <row r="2882" spans="1:5" x14ac:dyDescent="0.25">
      <c r="A2882" s="10"/>
      <c r="B2882" s="10"/>
      <c r="D2882" s="9"/>
      <c r="E2882" s="9"/>
    </row>
    <row r="2883" spans="1:5" x14ac:dyDescent="0.25">
      <c r="A2883" s="10"/>
      <c r="B2883" s="10"/>
      <c r="D2883" s="9"/>
      <c r="E2883" s="9"/>
    </row>
    <row r="2884" spans="1:5" x14ac:dyDescent="0.25">
      <c r="A2884" s="10"/>
      <c r="B2884" s="10"/>
      <c r="D2884" s="9"/>
      <c r="E2884" s="9"/>
    </row>
    <row r="2885" spans="1:5" x14ac:dyDescent="0.25">
      <c r="A2885" s="10"/>
      <c r="B2885" s="10"/>
      <c r="D2885" s="9"/>
      <c r="E2885" s="9"/>
    </row>
    <row r="2886" spans="1:5" x14ac:dyDescent="0.25">
      <c r="A2886" s="10"/>
      <c r="B2886" s="10"/>
      <c r="D2886" s="9"/>
      <c r="E2886" s="9"/>
    </row>
    <row r="2887" spans="1:5" x14ac:dyDescent="0.25">
      <c r="A2887" s="10"/>
      <c r="B2887" s="10"/>
      <c r="D2887" s="9"/>
      <c r="E2887" s="9"/>
    </row>
    <row r="2888" spans="1:5" x14ac:dyDescent="0.25">
      <c r="A2888" s="10"/>
      <c r="B2888" s="10"/>
      <c r="D2888" s="9"/>
      <c r="E2888" s="9"/>
    </row>
    <row r="2889" spans="1:5" x14ac:dyDescent="0.25">
      <c r="A2889" s="10"/>
      <c r="B2889" s="10"/>
      <c r="D2889" s="9"/>
      <c r="E2889" s="9"/>
    </row>
    <row r="2890" spans="1:5" x14ac:dyDescent="0.25">
      <c r="A2890" s="10"/>
      <c r="B2890" s="10"/>
      <c r="D2890" s="9"/>
      <c r="E2890" s="9"/>
    </row>
    <row r="2891" spans="1:5" x14ac:dyDescent="0.25">
      <c r="A2891" s="10"/>
      <c r="B2891" s="10"/>
      <c r="D2891" s="9"/>
      <c r="E2891" s="9"/>
    </row>
    <row r="2892" spans="1:5" x14ac:dyDescent="0.25">
      <c r="A2892" s="10"/>
      <c r="B2892" s="10"/>
      <c r="D2892" s="9"/>
      <c r="E2892" s="9"/>
    </row>
    <row r="2893" spans="1:5" x14ac:dyDescent="0.25">
      <c r="A2893" s="10"/>
      <c r="B2893" s="10"/>
      <c r="D2893" s="9"/>
      <c r="E2893" s="9"/>
    </row>
    <row r="2894" spans="1:5" x14ac:dyDescent="0.25">
      <c r="A2894" s="10"/>
      <c r="B2894" s="10"/>
      <c r="D2894" s="9"/>
      <c r="E2894" s="9"/>
    </row>
    <row r="2895" spans="1:5" x14ac:dyDescent="0.25">
      <c r="A2895" s="10"/>
      <c r="B2895" s="10"/>
      <c r="D2895" s="9"/>
      <c r="E2895" s="9"/>
    </row>
    <row r="2896" spans="1:5" x14ac:dyDescent="0.25">
      <c r="A2896" s="10"/>
      <c r="B2896" s="10"/>
      <c r="D2896" s="9"/>
      <c r="E2896" s="9"/>
    </row>
    <row r="2897" spans="1:5" x14ac:dyDescent="0.25">
      <c r="A2897" s="10"/>
      <c r="B2897" s="10"/>
      <c r="D2897" s="9"/>
      <c r="E2897" s="9"/>
    </row>
    <row r="2898" spans="1:5" x14ac:dyDescent="0.25">
      <c r="A2898" s="10"/>
      <c r="B2898" s="10"/>
      <c r="D2898" s="9"/>
      <c r="E2898" s="9"/>
    </row>
    <row r="2899" spans="1:5" x14ac:dyDescent="0.25">
      <c r="A2899" s="10"/>
      <c r="B2899" s="10"/>
      <c r="D2899" s="9"/>
      <c r="E2899" s="9"/>
    </row>
    <row r="2900" spans="1:5" x14ac:dyDescent="0.25">
      <c r="A2900" s="10"/>
      <c r="B2900" s="10"/>
      <c r="D2900" s="9"/>
      <c r="E2900" s="9"/>
    </row>
    <row r="2901" spans="1:5" x14ac:dyDescent="0.25">
      <c r="A2901" s="10"/>
      <c r="B2901" s="10"/>
      <c r="D2901" s="9"/>
      <c r="E2901" s="9"/>
    </row>
    <row r="2902" spans="1:5" x14ac:dyDescent="0.25">
      <c r="A2902" s="10"/>
      <c r="B2902" s="10"/>
      <c r="D2902" s="9"/>
      <c r="E2902" s="9"/>
    </row>
    <row r="2903" spans="1:5" x14ac:dyDescent="0.25">
      <c r="A2903" s="10"/>
      <c r="B2903" s="10"/>
      <c r="D2903" s="9"/>
      <c r="E2903" s="9"/>
    </row>
    <row r="2904" spans="1:5" x14ac:dyDescent="0.25">
      <c r="A2904" s="10"/>
      <c r="B2904" s="10"/>
      <c r="D2904" s="9"/>
      <c r="E2904" s="9"/>
    </row>
    <row r="2905" spans="1:5" x14ac:dyDescent="0.25">
      <c r="A2905" s="10"/>
      <c r="B2905" s="10"/>
      <c r="D2905" s="9"/>
      <c r="E2905" s="9"/>
    </row>
    <row r="2906" spans="1:5" x14ac:dyDescent="0.25">
      <c r="A2906" s="10"/>
      <c r="B2906" s="10"/>
      <c r="D2906" s="9"/>
      <c r="E2906" s="9"/>
    </row>
    <row r="2907" spans="1:5" x14ac:dyDescent="0.25">
      <c r="A2907" s="10"/>
      <c r="B2907" s="10"/>
      <c r="D2907" s="9"/>
      <c r="E2907" s="9"/>
    </row>
    <row r="2908" spans="1:5" x14ac:dyDescent="0.25">
      <c r="A2908" s="10"/>
      <c r="B2908" s="10"/>
      <c r="D2908" s="9"/>
      <c r="E2908" s="9"/>
    </row>
    <row r="2909" spans="1:5" x14ac:dyDescent="0.25">
      <c r="A2909" s="10"/>
      <c r="B2909" s="10"/>
      <c r="D2909" s="9"/>
      <c r="E2909" s="9"/>
    </row>
    <row r="2910" spans="1:5" x14ac:dyDescent="0.25">
      <c r="A2910" s="10"/>
      <c r="B2910" s="10"/>
      <c r="D2910" s="9"/>
      <c r="E2910" s="9"/>
    </row>
    <row r="2911" spans="1:5" x14ac:dyDescent="0.25">
      <c r="A2911" s="10"/>
      <c r="B2911" s="10"/>
      <c r="D2911" s="9"/>
      <c r="E2911" s="9"/>
    </row>
    <row r="2912" spans="1:5" x14ac:dyDescent="0.25">
      <c r="A2912" s="10"/>
      <c r="B2912" s="10"/>
      <c r="D2912" s="9"/>
      <c r="E2912" s="9"/>
    </row>
    <row r="2913" spans="1:5" x14ac:dyDescent="0.25">
      <c r="A2913" s="10"/>
      <c r="B2913" s="10"/>
      <c r="D2913" s="9"/>
      <c r="E2913" s="9"/>
    </row>
    <row r="2914" spans="1:5" x14ac:dyDescent="0.25">
      <c r="A2914" s="10"/>
      <c r="B2914" s="10"/>
      <c r="D2914" s="9"/>
      <c r="E2914" s="9"/>
    </row>
    <row r="2915" spans="1:5" x14ac:dyDescent="0.25">
      <c r="A2915" s="10"/>
      <c r="B2915" s="10"/>
      <c r="D2915" s="9"/>
      <c r="E2915" s="9"/>
    </row>
    <row r="2916" spans="1:5" x14ac:dyDescent="0.25">
      <c r="A2916" s="10"/>
      <c r="B2916" s="10"/>
      <c r="D2916" s="9"/>
      <c r="E2916" s="9"/>
    </row>
    <row r="2917" spans="1:5" x14ac:dyDescent="0.25">
      <c r="A2917" s="10"/>
      <c r="B2917" s="10"/>
      <c r="D2917" s="9"/>
      <c r="E2917" s="9"/>
    </row>
    <row r="2918" spans="1:5" x14ac:dyDescent="0.25">
      <c r="A2918" s="10"/>
      <c r="B2918" s="10"/>
      <c r="D2918" s="9"/>
      <c r="E2918" s="9"/>
    </row>
    <row r="2919" spans="1:5" x14ac:dyDescent="0.25">
      <c r="A2919" s="10"/>
      <c r="B2919" s="10"/>
      <c r="D2919" s="9"/>
      <c r="E2919" s="9"/>
    </row>
    <row r="2920" spans="1:5" x14ac:dyDescent="0.25">
      <c r="A2920" s="10"/>
      <c r="B2920" s="10"/>
      <c r="D2920" s="9"/>
      <c r="E2920" s="9"/>
    </row>
    <row r="2921" spans="1:5" x14ac:dyDescent="0.25">
      <c r="A2921" s="10"/>
      <c r="B2921" s="10"/>
      <c r="D2921" s="9"/>
      <c r="E2921" s="9"/>
    </row>
    <row r="2922" spans="1:5" x14ac:dyDescent="0.25">
      <c r="A2922" s="10"/>
      <c r="B2922" s="10"/>
      <c r="D2922" s="9"/>
      <c r="E2922" s="9"/>
    </row>
    <row r="2923" spans="1:5" x14ac:dyDescent="0.25">
      <c r="A2923" s="10"/>
      <c r="B2923" s="10"/>
      <c r="D2923" s="9"/>
      <c r="E2923" s="9"/>
    </row>
    <row r="2924" spans="1:5" x14ac:dyDescent="0.25">
      <c r="A2924" s="10"/>
      <c r="B2924" s="10"/>
      <c r="D2924" s="9"/>
      <c r="E2924" s="9"/>
    </row>
    <row r="2925" spans="1:5" x14ac:dyDescent="0.25">
      <c r="A2925" s="10"/>
      <c r="B2925" s="10"/>
      <c r="D2925" s="9"/>
      <c r="E2925" s="9"/>
    </row>
    <row r="2926" spans="1:5" x14ac:dyDescent="0.25">
      <c r="A2926" s="10"/>
      <c r="B2926" s="10"/>
      <c r="D2926" s="9"/>
      <c r="E2926" s="9"/>
    </row>
    <row r="2927" spans="1:5" x14ac:dyDescent="0.25">
      <c r="A2927" s="10"/>
      <c r="B2927" s="10"/>
      <c r="D2927" s="9"/>
      <c r="E2927" s="9"/>
    </row>
    <row r="2928" spans="1:5" x14ac:dyDescent="0.25">
      <c r="A2928" s="10"/>
      <c r="B2928" s="10"/>
      <c r="D2928" s="9"/>
      <c r="E2928" s="9"/>
    </row>
    <row r="2929" spans="1:5" x14ac:dyDescent="0.25">
      <c r="A2929" s="10"/>
      <c r="B2929" s="10"/>
      <c r="D2929" s="9"/>
      <c r="E2929" s="9"/>
    </row>
    <row r="2930" spans="1:5" x14ac:dyDescent="0.25">
      <c r="A2930" s="10"/>
      <c r="B2930" s="10"/>
      <c r="D2930" s="9"/>
      <c r="E2930" s="9"/>
    </row>
    <row r="2931" spans="1:5" x14ac:dyDescent="0.25">
      <c r="A2931" s="10"/>
      <c r="B2931" s="10"/>
      <c r="D2931" s="9"/>
      <c r="E2931" s="9"/>
    </row>
    <row r="2932" spans="1:5" x14ac:dyDescent="0.25">
      <c r="A2932" s="10"/>
      <c r="B2932" s="10"/>
      <c r="D2932" s="9"/>
      <c r="E2932" s="9"/>
    </row>
    <row r="2933" spans="1:5" x14ac:dyDescent="0.25">
      <c r="A2933" s="10"/>
      <c r="B2933" s="10"/>
      <c r="D2933" s="9"/>
      <c r="E2933" s="9"/>
    </row>
    <row r="2934" spans="1:5" x14ac:dyDescent="0.25">
      <c r="A2934" s="10"/>
      <c r="B2934" s="10"/>
      <c r="D2934" s="9"/>
      <c r="E2934" s="9"/>
    </row>
    <row r="2935" spans="1:5" x14ac:dyDescent="0.25">
      <c r="A2935" s="10"/>
      <c r="B2935" s="10"/>
      <c r="D2935" s="9"/>
      <c r="E2935" s="9"/>
    </row>
    <row r="2936" spans="1:5" x14ac:dyDescent="0.25">
      <c r="A2936" s="10"/>
      <c r="B2936" s="10"/>
      <c r="D2936" s="9"/>
      <c r="E2936" s="9"/>
    </row>
    <row r="2937" spans="1:5" x14ac:dyDescent="0.25">
      <c r="A2937" s="10"/>
      <c r="B2937" s="10"/>
      <c r="D2937" s="9"/>
      <c r="E2937" s="9"/>
    </row>
    <row r="2938" spans="1:5" x14ac:dyDescent="0.25">
      <c r="A2938" s="10"/>
      <c r="B2938" s="10"/>
      <c r="D2938" s="9"/>
      <c r="E2938" s="9"/>
    </row>
    <row r="2939" spans="1:5" x14ac:dyDescent="0.25">
      <c r="A2939" s="10"/>
      <c r="B2939" s="10"/>
      <c r="D2939" s="9"/>
      <c r="E2939" s="9"/>
    </row>
    <row r="2940" spans="1:5" x14ac:dyDescent="0.25">
      <c r="A2940" s="10"/>
      <c r="B2940" s="10"/>
      <c r="D2940" s="9"/>
      <c r="E2940" s="9"/>
    </row>
    <row r="2941" spans="1:5" x14ac:dyDescent="0.25">
      <c r="A2941" s="10"/>
      <c r="B2941" s="10"/>
      <c r="D2941" s="9"/>
      <c r="E2941" s="9"/>
    </row>
    <row r="2942" spans="1:5" x14ac:dyDescent="0.25">
      <c r="A2942" s="10"/>
      <c r="B2942" s="10"/>
      <c r="D2942" s="9"/>
      <c r="E2942" s="9"/>
    </row>
    <row r="2943" spans="1:5" x14ac:dyDescent="0.25">
      <c r="A2943" s="10"/>
      <c r="B2943" s="10"/>
      <c r="D2943" s="9"/>
      <c r="E2943" s="9"/>
    </row>
    <row r="2944" spans="1:5" x14ac:dyDescent="0.25">
      <c r="A2944" s="10"/>
      <c r="B2944" s="10"/>
      <c r="D2944" s="9"/>
      <c r="E2944" s="9"/>
    </row>
    <row r="2945" spans="1:5" x14ac:dyDescent="0.25">
      <c r="A2945" s="10"/>
      <c r="B2945" s="10"/>
      <c r="D2945" s="9"/>
      <c r="E2945" s="9"/>
    </row>
    <row r="2946" spans="1:5" x14ac:dyDescent="0.25">
      <c r="A2946" s="10"/>
      <c r="B2946" s="10"/>
      <c r="D2946" s="9"/>
      <c r="E2946" s="9"/>
    </row>
    <row r="2947" spans="1:5" x14ac:dyDescent="0.25">
      <c r="A2947" s="10"/>
      <c r="B2947" s="10"/>
      <c r="D2947" s="9"/>
      <c r="E2947" s="9"/>
    </row>
    <row r="2948" spans="1:5" x14ac:dyDescent="0.25">
      <c r="A2948" s="10"/>
      <c r="B2948" s="10"/>
      <c r="D2948" s="9"/>
      <c r="E2948" s="9"/>
    </row>
    <row r="2949" spans="1:5" x14ac:dyDescent="0.25">
      <c r="A2949" s="10"/>
      <c r="B2949" s="10"/>
      <c r="D2949" s="9"/>
      <c r="E2949" s="9"/>
    </row>
    <row r="2950" spans="1:5" x14ac:dyDescent="0.25">
      <c r="A2950" s="10"/>
      <c r="B2950" s="10"/>
      <c r="D2950" s="9"/>
      <c r="E2950" s="9"/>
    </row>
    <row r="2951" spans="1:5" x14ac:dyDescent="0.25">
      <c r="A2951" s="10"/>
      <c r="B2951" s="10"/>
      <c r="D2951" s="9"/>
      <c r="E2951" s="9"/>
    </row>
    <row r="2952" spans="1:5" x14ac:dyDescent="0.25">
      <c r="A2952" s="10"/>
      <c r="B2952" s="10"/>
      <c r="D2952" s="9"/>
      <c r="E2952" s="9"/>
    </row>
    <row r="2953" spans="1:5" x14ac:dyDescent="0.25">
      <c r="A2953" s="10"/>
      <c r="B2953" s="10"/>
      <c r="D2953" s="9"/>
      <c r="E2953" s="9"/>
    </row>
    <row r="2954" spans="1:5" x14ac:dyDescent="0.25">
      <c r="A2954" s="10"/>
      <c r="B2954" s="10"/>
      <c r="D2954" s="9"/>
      <c r="E2954" s="9"/>
    </row>
    <row r="2955" spans="1:5" x14ac:dyDescent="0.25">
      <c r="A2955" s="10"/>
      <c r="B2955" s="10"/>
      <c r="D2955" s="9"/>
      <c r="E2955" s="9"/>
    </row>
    <row r="2956" spans="1:5" x14ac:dyDescent="0.25">
      <c r="A2956" s="10"/>
      <c r="B2956" s="10"/>
      <c r="D2956" s="9"/>
      <c r="E2956" s="9"/>
    </row>
    <row r="2957" spans="1:5" x14ac:dyDescent="0.25">
      <c r="A2957" s="10"/>
      <c r="B2957" s="10"/>
      <c r="D2957" s="9"/>
      <c r="E2957" s="9"/>
    </row>
    <row r="2958" spans="1:5" x14ac:dyDescent="0.25">
      <c r="A2958" s="10"/>
      <c r="B2958" s="10"/>
      <c r="D2958" s="9"/>
      <c r="E2958" s="9"/>
    </row>
    <row r="2959" spans="1:5" x14ac:dyDescent="0.25">
      <c r="A2959" s="10"/>
      <c r="B2959" s="10"/>
      <c r="D2959" s="9"/>
      <c r="E2959" s="9"/>
    </row>
    <row r="2960" spans="1:5" x14ac:dyDescent="0.25">
      <c r="A2960" s="10"/>
      <c r="B2960" s="10"/>
      <c r="D2960" s="9"/>
      <c r="E2960" s="9"/>
    </row>
    <row r="2961" spans="1:5" x14ac:dyDescent="0.25">
      <c r="A2961" s="10"/>
      <c r="B2961" s="10"/>
      <c r="D2961" s="9"/>
      <c r="E2961" s="9"/>
    </row>
    <row r="2962" spans="1:5" x14ac:dyDescent="0.25">
      <c r="A2962" s="10"/>
      <c r="B2962" s="10"/>
      <c r="D2962" s="9"/>
      <c r="E2962" s="9"/>
    </row>
    <row r="2963" spans="1:5" x14ac:dyDescent="0.25">
      <c r="A2963" s="10"/>
      <c r="B2963" s="10"/>
      <c r="D2963" s="9"/>
      <c r="E2963" s="9"/>
    </row>
    <row r="2964" spans="1:5" x14ac:dyDescent="0.25">
      <c r="A2964" s="10"/>
      <c r="B2964" s="10"/>
      <c r="D2964" s="9"/>
      <c r="E2964" s="9"/>
    </row>
    <row r="2965" spans="1:5" x14ac:dyDescent="0.25">
      <c r="A2965" s="10"/>
      <c r="B2965" s="10"/>
      <c r="D2965" s="9"/>
      <c r="E2965" s="9"/>
    </row>
    <row r="2966" spans="1:5" x14ac:dyDescent="0.25">
      <c r="A2966" s="10"/>
      <c r="B2966" s="10"/>
      <c r="D2966" s="9"/>
      <c r="E2966" s="9"/>
    </row>
    <row r="2967" spans="1:5" x14ac:dyDescent="0.25">
      <c r="A2967" s="10"/>
      <c r="B2967" s="10"/>
      <c r="D2967" s="9"/>
      <c r="E2967" s="9"/>
    </row>
    <row r="2968" spans="1:5" x14ac:dyDescent="0.25">
      <c r="A2968" s="10"/>
      <c r="B2968" s="10"/>
      <c r="D2968" s="9"/>
      <c r="E2968" s="9"/>
    </row>
    <row r="2969" spans="1:5" x14ac:dyDescent="0.25">
      <c r="A2969" s="10"/>
      <c r="B2969" s="10"/>
      <c r="D2969" s="9"/>
      <c r="E2969" s="9"/>
    </row>
    <row r="2970" spans="1:5" x14ac:dyDescent="0.25">
      <c r="A2970" s="10"/>
      <c r="B2970" s="10"/>
      <c r="D2970" s="9"/>
      <c r="E2970" s="9"/>
    </row>
    <row r="2971" spans="1:5" x14ac:dyDescent="0.25">
      <c r="A2971" s="10"/>
      <c r="B2971" s="10"/>
      <c r="D2971" s="9"/>
      <c r="E2971" s="9"/>
    </row>
    <row r="2972" spans="1:5" x14ac:dyDescent="0.25">
      <c r="A2972" s="10"/>
      <c r="B2972" s="10"/>
      <c r="D2972" s="9"/>
      <c r="E2972" s="9"/>
    </row>
    <row r="2973" spans="1:5" x14ac:dyDescent="0.25">
      <c r="A2973" s="10"/>
      <c r="B2973" s="10"/>
      <c r="D2973" s="9"/>
      <c r="E2973" s="9"/>
    </row>
    <row r="2974" spans="1:5" x14ac:dyDescent="0.25">
      <c r="A2974" s="10"/>
      <c r="B2974" s="10"/>
      <c r="D2974" s="9"/>
      <c r="E2974" s="9"/>
    </row>
    <row r="2975" spans="1:5" x14ac:dyDescent="0.25">
      <c r="A2975" s="10"/>
      <c r="B2975" s="10"/>
      <c r="D2975" s="9"/>
      <c r="E2975" s="9"/>
    </row>
    <row r="2976" spans="1:5" x14ac:dyDescent="0.25">
      <c r="A2976" s="10"/>
      <c r="B2976" s="10"/>
      <c r="D2976" s="9"/>
      <c r="E2976" s="9"/>
    </row>
    <row r="2977" spans="1:5" x14ac:dyDescent="0.25">
      <c r="A2977" s="10"/>
      <c r="B2977" s="10"/>
      <c r="D2977" s="9"/>
      <c r="E2977" s="9"/>
    </row>
    <row r="2978" spans="1:5" x14ac:dyDescent="0.25">
      <c r="A2978" s="10"/>
      <c r="B2978" s="10"/>
      <c r="D2978" s="9"/>
      <c r="E2978" s="9"/>
    </row>
    <row r="2979" spans="1:5" x14ac:dyDescent="0.25">
      <c r="A2979" s="10"/>
      <c r="B2979" s="10"/>
      <c r="D2979" s="9"/>
      <c r="E2979" s="9"/>
    </row>
    <row r="2980" spans="1:5" x14ac:dyDescent="0.25">
      <c r="A2980" s="10"/>
      <c r="B2980" s="10"/>
      <c r="D2980" s="9"/>
      <c r="E2980" s="9"/>
    </row>
    <row r="2981" spans="1:5" x14ac:dyDescent="0.25">
      <c r="A2981" s="10"/>
      <c r="B2981" s="10"/>
      <c r="D2981" s="9"/>
      <c r="E2981" s="9"/>
    </row>
    <row r="2982" spans="1:5" x14ac:dyDescent="0.25">
      <c r="A2982" s="10"/>
      <c r="B2982" s="10"/>
      <c r="D2982" s="9"/>
      <c r="E2982" s="9"/>
    </row>
    <row r="2983" spans="1:5" x14ac:dyDescent="0.25">
      <c r="A2983" s="10"/>
      <c r="B2983" s="10"/>
      <c r="D2983" s="9"/>
      <c r="E2983" s="9"/>
    </row>
    <row r="2984" spans="1:5" x14ac:dyDescent="0.25">
      <c r="A2984" s="10"/>
      <c r="B2984" s="10"/>
      <c r="D2984" s="9"/>
      <c r="E2984" s="9"/>
    </row>
    <row r="2985" spans="1:5" x14ac:dyDescent="0.25">
      <c r="A2985" s="10"/>
      <c r="B2985" s="10"/>
      <c r="D2985" s="9"/>
      <c r="E2985" s="9"/>
    </row>
    <row r="2986" spans="1:5" x14ac:dyDescent="0.25">
      <c r="A2986" s="10"/>
      <c r="B2986" s="10"/>
      <c r="D2986" s="9"/>
      <c r="E2986" s="9"/>
    </row>
    <row r="2987" spans="1:5" x14ac:dyDescent="0.25">
      <c r="A2987" s="10"/>
      <c r="B2987" s="10"/>
      <c r="D2987" s="9"/>
      <c r="E2987" s="9"/>
    </row>
    <row r="2988" spans="1:5" x14ac:dyDescent="0.25">
      <c r="A2988" s="10"/>
      <c r="B2988" s="10"/>
      <c r="D2988" s="9"/>
      <c r="E2988" s="9"/>
    </row>
    <row r="2989" spans="1:5" x14ac:dyDescent="0.25">
      <c r="A2989" s="10"/>
      <c r="B2989" s="10"/>
      <c r="D2989" s="9"/>
      <c r="E2989" s="9"/>
    </row>
    <row r="2990" spans="1:5" x14ac:dyDescent="0.25">
      <c r="A2990" s="10"/>
      <c r="B2990" s="10"/>
      <c r="D2990" s="9"/>
      <c r="E2990" s="9"/>
    </row>
    <row r="2991" spans="1:5" x14ac:dyDescent="0.25">
      <c r="A2991" s="10"/>
      <c r="B2991" s="10"/>
      <c r="D2991" s="9"/>
      <c r="E2991" s="9"/>
    </row>
    <row r="2992" spans="1:5" x14ac:dyDescent="0.25">
      <c r="A2992" s="10"/>
      <c r="B2992" s="10"/>
      <c r="D2992" s="9"/>
      <c r="E2992" s="9"/>
    </row>
    <row r="2993" spans="1:5" x14ac:dyDescent="0.25">
      <c r="A2993" s="10"/>
      <c r="B2993" s="10"/>
      <c r="D2993" s="9"/>
      <c r="E2993" s="9"/>
    </row>
    <row r="2994" spans="1:5" x14ac:dyDescent="0.25">
      <c r="A2994" s="10"/>
      <c r="B2994" s="10"/>
      <c r="D2994" s="9"/>
      <c r="E2994" s="9"/>
    </row>
    <row r="2995" spans="1:5" x14ac:dyDescent="0.25">
      <c r="A2995" s="10"/>
      <c r="B2995" s="10"/>
      <c r="D2995" s="9"/>
      <c r="E2995" s="9"/>
    </row>
    <row r="2996" spans="1:5" x14ac:dyDescent="0.25">
      <c r="A2996" s="10"/>
      <c r="B2996" s="10"/>
      <c r="D2996" s="9"/>
      <c r="E2996" s="9"/>
    </row>
    <row r="2997" spans="1:5" x14ac:dyDescent="0.25">
      <c r="A2997" s="10"/>
      <c r="B2997" s="10"/>
      <c r="D2997" s="9"/>
      <c r="E2997" s="9"/>
    </row>
    <row r="2998" spans="1:5" x14ac:dyDescent="0.25">
      <c r="A2998" s="10"/>
      <c r="B2998" s="10"/>
      <c r="D2998" s="9"/>
      <c r="E2998" s="9"/>
    </row>
    <row r="2999" spans="1:5" x14ac:dyDescent="0.25">
      <c r="A2999" s="10"/>
      <c r="B2999" s="10"/>
      <c r="D2999" s="9"/>
      <c r="E2999" s="9"/>
    </row>
    <row r="3000" spans="1:5" x14ac:dyDescent="0.25">
      <c r="A3000" s="10"/>
      <c r="B3000" s="10"/>
      <c r="D3000" s="9"/>
      <c r="E3000" s="9"/>
    </row>
    <row r="3001" spans="1:5" x14ac:dyDescent="0.25">
      <c r="A3001" s="10"/>
      <c r="B3001" s="10"/>
      <c r="D3001" s="9"/>
      <c r="E3001" s="9"/>
    </row>
    <row r="3002" spans="1:5" x14ac:dyDescent="0.25">
      <c r="A3002" s="10"/>
      <c r="B3002" s="10"/>
      <c r="D3002" s="9"/>
      <c r="E3002" s="9"/>
    </row>
    <row r="3003" spans="1:5" x14ac:dyDescent="0.25">
      <c r="A3003" s="10"/>
      <c r="B3003" s="10"/>
      <c r="D3003" s="9"/>
      <c r="E3003" s="9"/>
    </row>
    <row r="3004" spans="1:5" x14ac:dyDescent="0.25">
      <c r="A3004" s="10"/>
      <c r="B3004" s="10"/>
      <c r="D3004" s="9"/>
      <c r="E3004" s="9"/>
    </row>
    <row r="3005" spans="1:5" x14ac:dyDescent="0.25">
      <c r="A3005" s="10"/>
      <c r="B3005" s="10"/>
      <c r="D3005" s="9"/>
      <c r="E3005" s="9"/>
    </row>
    <row r="3006" spans="1:5" x14ac:dyDescent="0.25">
      <c r="A3006" s="10"/>
      <c r="B3006" s="10"/>
      <c r="D3006" s="9"/>
      <c r="E3006" s="9"/>
    </row>
    <row r="3007" spans="1:5" x14ac:dyDescent="0.25">
      <c r="A3007" s="10"/>
      <c r="B3007" s="10"/>
      <c r="D3007" s="9"/>
      <c r="E3007" s="9"/>
    </row>
    <row r="3008" spans="1:5" x14ac:dyDescent="0.25">
      <c r="A3008" s="10"/>
      <c r="B3008" s="10"/>
      <c r="D3008" s="9"/>
      <c r="E3008" s="9"/>
    </row>
    <row r="3009" spans="1:5" x14ac:dyDescent="0.25">
      <c r="A3009" s="10"/>
      <c r="B3009" s="10"/>
      <c r="D3009" s="9"/>
      <c r="E3009" s="9"/>
    </row>
    <row r="3010" spans="1:5" x14ac:dyDescent="0.25">
      <c r="A3010" s="10"/>
      <c r="B3010" s="10"/>
      <c r="D3010" s="9"/>
      <c r="E3010" s="9"/>
    </row>
    <row r="3011" spans="1:5" x14ac:dyDescent="0.25">
      <c r="A3011" s="10"/>
      <c r="B3011" s="10"/>
      <c r="D3011" s="9"/>
      <c r="E3011" s="9"/>
    </row>
    <row r="3012" spans="1:5" x14ac:dyDescent="0.25">
      <c r="A3012" s="10"/>
      <c r="B3012" s="10"/>
      <c r="D3012" s="9"/>
      <c r="E3012" s="9"/>
    </row>
    <row r="3013" spans="1:5" x14ac:dyDescent="0.25">
      <c r="A3013" s="10"/>
      <c r="B3013" s="10"/>
      <c r="D3013" s="9"/>
      <c r="E3013" s="9"/>
    </row>
    <row r="3014" spans="1:5" x14ac:dyDescent="0.25">
      <c r="A3014" s="10"/>
      <c r="B3014" s="10"/>
      <c r="D3014" s="9"/>
      <c r="E3014" s="9"/>
    </row>
    <row r="3015" spans="1:5" x14ac:dyDescent="0.25">
      <c r="A3015" s="10"/>
      <c r="B3015" s="10"/>
      <c r="D3015" s="9"/>
      <c r="E3015" s="9"/>
    </row>
    <row r="3016" spans="1:5" x14ac:dyDescent="0.25">
      <c r="A3016" s="10"/>
      <c r="B3016" s="10"/>
      <c r="D3016" s="9"/>
      <c r="E3016" s="9"/>
    </row>
    <row r="3017" spans="1:5" x14ac:dyDescent="0.25">
      <c r="A3017" s="10"/>
      <c r="B3017" s="10"/>
      <c r="D3017" s="9"/>
      <c r="E3017" s="9"/>
    </row>
    <row r="3018" spans="1:5" x14ac:dyDescent="0.25">
      <c r="A3018" s="10"/>
      <c r="B3018" s="10"/>
      <c r="D3018" s="9"/>
      <c r="E3018" s="9"/>
    </row>
    <row r="3019" spans="1:5" x14ac:dyDescent="0.25">
      <c r="A3019" s="10"/>
      <c r="B3019" s="10"/>
      <c r="D3019" s="9"/>
      <c r="E3019" s="9"/>
    </row>
    <row r="3020" spans="1:5" x14ac:dyDescent="0.25">
      <c r="A3020" s="10"/>
      <c r="B3020" s="10"/>
      <c r="D3020" s="9"/>
      <c r="E3020" s="9"/>
    </row>
    <row r="3021" spans="1:5" x14ac:dyDescent="0.25">
      <c r="A3021" s="10"/>
      <c r="B3021" s="10"/>
      <c r="D3021" s="9"/>
      <c r="E3021" s="9"/>
    </row>
    <row r="3022" spans="1:5" x14ac:dyDescent="0.25">
      <c r="A3022" s="10"/>
      <c r="B3022" s="10"/>
      <c r="D3022" s="9"/>
      <c r="E3022" s="9"/>
    </row>
    <row r="3023" spans="1:5" x14ac:dyDescent="0.25">
      <c r="A3023" s="10"/>
      <c r="B3023" s="10"/>
      <c r="D3023" s="9"/>
      <c r="E3023" s="9"/>
    </row>
    <row r="3024" spans="1:5" x14ac:dyDescent="0.25">
      <c r="A3024" s="10"/>
      <c r="B3024" s="10"/>
      <c r="D3024" s="9"/>
      <c r="E3024" s="9"/>
    </row>
    <row r="3025" spans="1:5" x14ac:dyDescent="0.25">
      <c r="A3025" s="10"/>
      <c r="B3025" s="10"/>
      <c r="D3025" s="9"/>
      <c r="E3025" s="9"/>
    </row>
    <row r="3026" spans="1:5" x14ac:dyDescent="0.25">
      <c r="A3026" s="10"/>
      <c r="B3026" s="10"/>
      <c r="D3026" s="9"/>
      <c r="E3026" s="9"/>
    </row>
    <row r="3027" spans="1:5" x14ac:dyDescent="0.25">
      <c r="A3027" s="10"/>
      <c r="B3027" s="10"/>
      <c r="D3027" s="9"/>
      <c r="E3027" s="9"/>
    </row>
    <row r="3028" spans="1:5" x14ac:dyDescent="0.25">
      <c r="A3028" s="10"/>
      <c r="B3028" s="10"/>
      <c r="D3028" s="9"/>
      <c r="E3028" s="9"/>
    </row>
    <row r="3029" spans="1:5" x14ac:dyDescent="0.25">
      <c r="A3029" s="10"/>
      <c r="B3029" s="10"/>
      <c r="D3029" s="9"/>
      <c r="E3029" s="9"/>
    </row>
    <row r="3030" spans="1:5" x14ac:dyDescent="0.25">
      <c r="A3030" s="10"/>
      <c r="B3030" s="10"/>
      <c r="D3030" s="9"/>
      <c r="E3030" s="9"/>
    </row>
    <row r="3031" spans="1:5" x14ac:dyDescent="0.25">
      <c r="A3031" s="10"/>
      <c r="B3031" s="10"/>
      <c r="D3031" s="9"/>
      <c r="E3031" s="9"/>
    </row>
    <row r="3032" spans="1:5" x14ac:dyDescent="0.25">
      <c r="A3032" s="10"/>
      <c r="B3032" s="10"/>
      <c r="D3032" s="9"/>
      <c r="E3032" s="9"/>
    </row>
    <row r="3033" spans="1:5" x14ac:dyDescent="0.25">
      <c r="A3033" s="10"/>
      <c r="B3033" s="10"/>
      <c r="D3033" s="9"/>
      <c r="E3033" s="9"/>
    </row>
    <row r="3034" spans="1:5" x14ac:dyDescent="0.25">
      <c r="A3034" s="10"/>
      <c r="B3034" s="10"/>
      <c r="D3034" s="9"/>
      <c r="E3034" s="9"/>
    </row>
    <row r="3035" spans="1:5" x14ac:dyDescent="0.25">
      <c r="A3035" s="10"/>
      <c r="B3035" s="10"/>
      <c r="D3035" s="9"/>
      <c r="E3035" s="9"/>
    </row>
    <row r="3036" spans="1:5" x14ac:dyDescent="0.25">
      <c r="A3036" s="10"/>
      <c r="B3036" s="10"/>
      <c r="D3036" s="9"/>
      <c r="E3036" s="9"/>
    </row>
    <row r="3037" spans="1:5" x14ac:dyDescent="0.25">
      <c r="A3037" s="10"/>
      <c r="B3037" s="10"/>
      <c r="D3037" s="9"/>
      <c r="E3037" s="9"/>
    </row>
    <row r="3038" spans="1:5" x14ac:dyDescent="0.25">
      <c r="A3038" s="10"/>
      <c r="B3038" s="10"/>
      <c r="D3038" s="9"/>
      <c r="E3038" s="9"/>
    </row>
    <row r="3039" spans="1:5" x14ac:dyDescent="0.25">
      <c r="A3039" s="10"/>
      <c r="B3039" s="10"/>
      <c r="D3039" s="9"/>
      <c r="E3039" s="9"/>
    </row>
    <row r="3040" spans="1:5" x14ac:dyDescent="0.25">
      <c r="A3040" s="10"/>
      <c r="B3040" s="10"/>
      <c r="D3040" s="9"/>
      <c r="E3040" s="9"/>
    </row>
    <row r="3041" spans="1:5" x14ac:dyDescent="0.25">
      <c r="A3041" s="10"/>
      <c r="B3041" s="10"/>
      <c r="D3041" s="9"/>
      <c r="E3041" s="9"/>
    </row>
    <row r="3042" spans="1:5" x14ac:dyDescent="0.25">
      <c r="A3042" s="10"/>
      <c r="B3042" s="10"/>
      <c r="D3042" s="9"/>
      <c r="E3042" s="9"/>
    </row>
    <row r="3043" spans="1:5" x14ac:dyDescent="0.25">
      <c r="A3043" s="10"/>
      <c r="B3043" s="10"/>
      <c r="D3043" s="9"/>
      <c r="E3043" s="9"/>
    </row>
    <row r="3044" spans="1:5" x14ac:dyDescent="0.25">
      <c r="A3044" s="10"/>
      <c r="B3044" s="10"/>
      <c r="D3044" s="9"/>
      <c r="E3044" s="9"/>
    </row>
    <row r="3045" spans="1:5" x14ac:dyDescent="0.25">
      <c r="A3045" s="10"/>
      <c r="B3045" s="10"/>
      <c r="D3045" s="9"/>
      <c r="E3045" s="9"/>
    </row>
    <row r="3046" spans="1:5" x14ac:dyDescent="0.25">
      <c r="A3046" s="10"/>
      <c r="B3046" s="10"/>
      <c r="D3046" s="9"/>
      <c r="E3046" s="9"/>
    </row>
    <row r="3047" spans="1:5" x14ac:dyDescent="0.25">
      <c r="A3047" s="10"/>
      <c r="B3047" s="10"/>
      <c r="D3047" s="9"/>
      <c r="E3047" s="9"/>
    </row>
    <row r="3048" spans="1:5" x14ac:dyDescent="0.25">
      <c r="A3048" s="10"/>
      <c r="B3048" s="10"/>
      <c r="D3048" s="9"/>
      <c r="E3048" s="9"/>
    </row>
    <row r="3049" spans="1:5" x14ac:dyDescent="0.25">
      <c r="A3049" s="10"/>
      <c r="B3049" s="10"/>
      <c r="D3049" s="9"/>
      <c r="E3049" s="9"/>
    </row>
    <row r="3050" spans="1:5" x14ac:dyDescent="0.25">
      <c r="A3050" s="10"/>
      <c r="B3050" s="10"/>
      <c r="D3050" s="9"/>
      <c r="E3050" s="9"/>
    </row>
    <row r="3051" spans="1:5" x14ac:dyDescent="0.25">
      <c r="A3051" s="10"/>
      <c r="B3051" s="10"/>
      <c r="D3051" s="9"/>
      <c r="E3051" s="9"/>
    </row>
    <row r="3052" spans="1:5" x14ac:dyDescent="0.25">
      <c r="A3052" s="10"/>
      <c r="B3052" s="10"/>
      <c r="D3052" s="9"/>
      <c r="E3052" s="9"/>
    </row>
    <row r="3053" spans="1:5" x14ac:dyDescent="0.25">
      <c r="A3053" s="10"/>
      <c r="B3053" s="10"/>
      <c r="D3053" s="9"/>
      <c r="E3053" s="9"/>
    </row>
    <row r="3054" spans="1:5" x14ac:dyDescent="0.25">
      <c r="A3054" s="10"/>
      <c r="B3054" s="10"/>
      <c r="D3054" s="9"/>
      <c r="E3054" s="9"/>
    </row>
    <row r="3055" spans="1:5" x14ac:dyDescent="0.25">
      <c r="A3055" s="10"/>
      <c r="B3055" s="10"/>
      <c r="D3055" s="9"/>
      <c r="E3055" s="9"/>
    </row>
    <row r="3056" spans="1:5" x14ac:dyDescent="0.25">
      <c r="A3056" s="10"/>
      <c r="B3056" s="10"/>
      <c r="D3056" s="9"/>
      <c r="E3056" s="9"/>
    </row>
    <row r="3057" spans="1:5" x14ac:dyDescent="0.25">
      <c r="A3057" s="10"/>
      <c r="B3057" s="10"/>
      <c r="D3057" s="9"/>
      <c r="E3057" s="9"/>
    </row>
    <row r="3058" spans="1:5" x14ac:dyDescent="0.25">
      <c r="A3058" s="10"/>
      <c r="B3058" s="10"/>
      <c r="D3058" s="9"/>
      <c r="E3058" s="9"/>
    </row>
    <row r="3059" spans="1:5" x14ac:dyDescent="0.25">
      <c r="A3059" s="10"/>
      <c r="B3059" s="10"/>
      <c r="D3059" s="9"/>
      <c r="E3059" s="9"/>
    </row>
    <row r="3060" spans="1:5" x14ac:dyDescent="0.25">
      <c r="A3060" s="10"/>
      <c r="B3060" s="10"/>
      <c r="D3060" s="9"/>
      <c r="E3060" s="9"/>
    </row>
    <row r="3061" spans="1:5" x14ac:dyDescent="0.25">
      <c r="A3061" s="10"/>
      <c r="B3061" s="10"/>
      <c r="D3061" s="9"/>
      <c r="E3061" s="9"/>
    </row>
    <row r="3062" spans="1:5" x14ac:dyDescent="0.25">
      <c r="A3062" s="10"/>
      <c r="B3062" s="10"/>
      <c r="D3062" s="9"/>
      <c r="E3062" s="9"/>
    </row>
    <row r="3063" spans="1:5" x14ac:dyDescent="0.25">
      <c r="A3063" s="10"/>
      <c r="B3063" s="10"/>
      <c r="D3063" s="9"/>
      <c r="E3063" s="9"/>
    </row>
    <row r="3064" spans="1:5" x14ac:dyDescent="0.25">
      <c r="A3064" s="10"/>
      <c r="B3064" s="10"/>
      <c r="D3064" s="9"/>
      <c r="E3064" s="9"/>
    </row>
    <row r="3065" spans="1:5" x14ac:dyDescent="0.25">
      <c r="A3065" s="10"/>
      <c r="B3065" s="10"/>
      <c r="D3065" s="9"/>
      <c r="E3065" s="9"/>
    </row>
    <row r="3066" spans="1:5" x14ac:dyDescent="0.25">
      <c r="A3066" s="10"/>
      <c r="B3066" s="10"/>
      <c r="D3066" s="9"/>
      <c r="E3066" s="9"/>
    </row>
    <row r="3067" spans="1:5" x14ac:dyDescent="0.25">
      <c r="A3067" s="10"/>
      <c r="B3067" s="10"/>
      <c r="D3067" s="9"/>
      <c r="E3067" s="9"/>
    </row>
    <row r="3068" spans="1:5" x14ac:dyDescent="0.25">
      <c r="A3068" s="10"/>
      <c r="B3068" s="10"/>
      <c r="D3068" s="9"/>
      <c r="E3068" s="9"/>
    </row>
    <row r="3069" spans="1:5" x14ac:dyDescent="0.25">
      <c r="A3069" s="10"/>
      <c r="B3069" s="10"/>
      <c r="D3069" s="9"/>
      <c r="E3069" s="9"/>
    </row>
    <row r="3070" spans="1:5" x14ac:dyDescent="0.25">
      <c r="A3070" s="10"/>
      <c r="B3070" s="10"/>
      <c r="D3070" s="9"/>
      <c r="E3070" s="9"/>
    </row>
    <row r="3071" spans="1:5" x14ac:dyDescent="0.25">
      <c r="A3071" s="10"/>
      <c r="B3071" s="10"/>
      <c r="D3071" s="9"/>
      <c r="E3071" s="9"/>
    </row>
    <row r="3072" spans="1:5" x14ac:dyDescent="0.25">
      <c r="A3072" s="10"/>
      <c r="B3072" s="10"/>
      <c r="D3072" s="9"/>
      <c r="E3072" s="9"/>
    </row>
    <row r="3073" spans="1:5" x14ac:dyDescent="0.25">
      <c r="A3073" s="10"/>
      <c r="B3073" s="10"/>
      <c r="D3073" s="9"/>
      <c r="E3073" s="9"/>
    </row>
    <row r="3074" spans="1:5" x14ac:dyDescent="0.25">
      <c r="A3074" s="10"/>
      <c r="B3074" s="10"/>
      <c r="D3074" s="9"/>
      <c r="E3074" s="9"/>
    </row>
    <row r="3075" spans="1:5" x14ac:dyDescent="0.25">
      <c r="A3075" s="10"/>
      <c r="B3075" s="10"/>
      <c r="D3075" s="9"/>
      <c r="E3075" s="9"/>
    </row>
    <row r="3076" spans="1:5" x14ac:dyDescent="0.25">
      <c r="A3076" s="10"/>
      <c r="B3076" s="10"/>
      <c r="D3076" s="9"/>
      <c r="E3076" s="9"/>
    </row>
    <row r="3077" spans="1:5" x14ac:dyDescent="0.25">
      <c r="A3077" s="10"/>
      <c r="B3077" s="10"/>
      <c r="D3077" s="9"/>
      <c r="E3077" s="9"/>
    </row>
    <row r="3078" spans="1:5" x14ac:dyDescent="0.25">
      <c r="A3078" s="10"/>
      <c r="B3078" s="10"/>
      <c r="D3078" s="9"/>
      <c r="E3078" s="9"/>
    </row>
    <row r="3079" spans="1:5" x14ac:dyDescent="0.25">
      <c r="A3079" s="10"/>
      <c r="B3079" s="10"/>
      <c r="D3079" s="9"/>
      <c r="E3079" s="9"/>
    </row>
    <row r="3080" spans="1:5" x14ac:dyDescent="0.25">
      <c r="A3080" s="10"/>
      <c r="B3080" s="10"/>
      <c r="D3080" s="9"/>
      <c r="E3080" s="9"/>
    </row>
    <row r="3081" spans="1:5" x14ac:dyDescent="0.25">
      <c r="A3081" s="10"/>
      <c r="B3081" s="10"/>
      <c r="D3081" s="9"/>
      <c r="E3081" s="9"/>
    </row>
    <row r="3082" spans="1:5" x14ac:dyDescent="0.25">
      <c r="A3082" s="10"/>
      <c r="B3082" s="10"/>
      <c r="D3082" s="9"/>
      <c r="E3082" s="9"/>
    </row>
    <row r="3083" spans="1:5" x14ac:dyDescent="0.25">
      <c r="A3083" s="10"/>
      <c r="B3083" s="10"/>
      <c r="D3083" s="9"/>
      <c r="E3083" s="9"/>
    </row>
    <row r="3084" spans="1:5" x14ac:dyDescent="0.25">
      <c r="A3084" s="10"/>
      <c r="B3084" s="10"/>
      <c r="D3084" s="9"/>
      <c r="E3084" s="9"/>
    </row>
    <row r="3085" spans="1:5" x14ac:dyDescent="0.25">
      <c r="A3085" s="10"/>
      <c r="B3085" s="10"/>
      <c r="D3085" s="9"/>
      <c r="E3085" s="9"/>
    </row>
    <row r="3086" spans="1:5" x14ac:dyDescent="0.25">
      <c r="A3086" s="10"/>
      <c r="B3086" s="10"/>
      <c r="D3086" s="9"/>
      <c r="E3086" s="9"/>
    </row>
    <row r="3087" spans="1:5" x14ac:dyDescent="0.25">
      <c r="A3087" s="10"/>
      <c r="B3087" s="10"/>
      <c r="D3087" s="9"/>
      <c r="E3087" s="9"/>
    </row>
    <row r="3088" spans="1:5" x14ac:dyDescent="0.25">
      <c r="A3088" s="10"/>
      <c r="B3088" s="10"/>
      <c r="D3088" s="9"/>
      <c r="E3088" s="9"/>
    </row>
    <row r="3089" spans="1:5" x14ac:dyDescent="0.25">
      <c r="A3089" s="10"/>
      <c r="B3089" s="10"/>
      <c r="D3089" s="9"/>
      <c r="E3089" s="9"/>
    </row>
    <row r="3090" spans="1:5" x14ac:dyDescent="0.25">
      <c r="A3090" s="10"/>
      <c r="B3090" s="10"/>
      <c r="D3090" s="9"/>
      <c r="E3090" s="9"/>
    </row>
    <row r="3091" spans="1:5" x14ac:dyDescent="0.25">
      <c r="A3091" s="10"/>
      <c r="B3091" s="10"/>
      <c r="D3091" s="9"/>
      <c r="E3091" s="9"/>
    </row>
    <row r="3092" spans="1:5" x14ac:dyDescent="0.25">
      <c r="A3092" s="10"/>
      <c r="B3092" s="10"/>
      <c r="D3092" s="9"/>
      <c r="E3092" s="9"/>
    </row>
    <row r="3093" spans="1:5" x14ac:dyDescent="0.25">
      <c r="A3093" s="10"/>
      <c r="B3093" s="10"/>
      <c r="D3093" s="9"/>
      <c r="E3093" s="9"/>
    </row>
    <row r="3094" spans="1:5" x14ac:dyDescent="0.25">
      <c r="A3094" s="10"/>
      <c r="B3094" s="10"/>
      <c r="D3094" s="9"/>
      <c r="E3094" s="9"/>
    </row>
    <row r="3095" spans="1:5" x14ac:dyDescent="0.25">
      <c r="A3095" s="10"/>
      <c r="B3095" s="10"/>
      <c r="D3095" s="9"/>
      <c r="E3095" s="9"/>
    </row>
    <row r="3096" spans="1:5" x14ac:dyDescent="0.25">
      <c r="A3096" s="10"/>
      <c r="B3096" s="10"/>
      <c r="D3096" s="9"/>
      <c r="E3096" s="9"/>
    </row>
    <row r="3097" spans="1:5" x14ac:dyDescent="0.25">
      <c r="A3097" s="10"/>
      <c r="B3097" s="10"/>
      <c r="D3097" s="9"/>
      <c r="E3097" s="9"/>
    </row>
    <row r="3098" spans="1:5" x14ac:dyDescent="0.25">
      <c r="A3098" s="10"/>
      <c r="B3098" s="10"/>
      <c r="D3098" s="9"/>
      <c r="E3098" s="9"/>
    </row>
    <row r="3099" spans="1:5" x14ac:dyDescent="0.25">
      <c r="A3099" s="10"/>
      <c r="B3099" s="10"/>
      <c r="D3099" s="9"/>
      <c r="E3099" s="9"/>
    </row>
    <row r="3100" spans="1:5" x14ac:dyDescent="0.25">
      <c r="A3100" s="10"/>
      <c r="B3100" s="10"/>
      <c r="D3100" s="9"/>
      <c r="E3100" s="9"/>
    </row>
    <row r="3101" spans="1:5" x14ac:dyDescent="0.25">
      <c r="A3101" s="10"/>
      <c r="B3101" s="10"/>
      <c r="D3101" s="9"/>
      <c r="E3101" s="9"/>
    </row>
    <row r="3102" spans="1:5" x14ac:dyDescent="0.25">
      <c r="A3102" s="10"/>
      <c r="B3102" s="10"/>
      <c r="D3102" s="9"/>
      <c r="E3102" s="9"/>
    </row>
    <row r="3103" spans="1:5" x14ac:dyDescent="0.25">
      <c r="A3103" s="10"/>
      <c r="B3103" s="10"/>
      <c r="D3103" s="9"/>
      <c r="E3103" s="9"/>
    </row>
    <row r="3104" spans="1:5" x14ac:dyDescent="0.25">
      <c r="A3104" s="10"/>
      <c r="B3104" s="10"/>
      <c r="D3104" s="9"/>
      <c r="E3104" s="9"/>
    </row>
    <row r="3105" spans="1:5" x14ac:dyDescent="0.25">
      <c r="A3105" s="10"/>
      <c r="B3105" s="10"/>
      <c r="D3105" s="9"/>
      <c r="E3105" s="9"/>
    </row>
    <row r="3106" spans="1:5" x14ac:dyDescent="0.25">
      <c r="A3106" s="10"/>
      <c r="B3106" s="10"/>
      <c r="D3106" s="9"/>
      <c r="E3106" s="9"/>
    </row>
    <row r="3107" spans="1:5" x14ac:dyDescent="0.25">
      <c r="A3107" s="10"/>
      <c r="B3107" s="10"/>
      <c r="D3107" s="9"/>
      <c r="E3107" s="9"/>
    </row>
    <row r="3108" spans="1:5" x14ac:dyDescent="0.25">
      <c r="A3108" s="10"/>
      <c r="B3108" s="10"/>
      <c r="D3108" s="9"/>
      <c r="E3108" s="9"/>
    </row>
    <row r="3109" spans="1:5" x14ac:dyDescent="0.25">
      <c r="A3109" s="10"/>
      <c r="B3109" s="10"/>
      <c r="D3109" s="9"/>
      <c r="E3109" s="9"/>
    </row>
    <row r="3110" spans="1:5" x14ac:dyDescent="0.25">
      <c r="A3110" s="10"/>
      <c r="B3110" s="10"/>
      <c r="D3110" s="9"/>
      <c r="E3110" s="9"/>
    </row>
    <row r="3111" spans="1:5" x14ac:dyDescent="0.25">
      <c r="A3111" s="10"/>
      <c r="B3111" s="10"/>
      <c r="D3111" s="9"/>
      <c r="E3111" s="9"/>
    </row>
    <row r="3112" spans="1:5" x14ac:dyDescent="0.25">
      <c r="A3112" s="10"/>
      <c r="B3112" s="10"/>
      <c r="D3112" s="9"/>
      <c r="E3112" s="9"/>
    </row>
    <row r="3113" spans="1:5" x14ac:dyDescent="0.25">
      <c r="A3113" s="10"/>
      <c r="B3113" s="10"/>
      <c r="D3113" s="9"/>
      <c r="E3113" s="9"/>
    </row>
    <row r="3114" spans="1:5" x14ac:dyDescent="0.25">
      <c r="A3114" s="10"/>
      <c r="B3114" s="10"/>
      <c r="D3114" s="9"/>
      <c r="E3114" s="9"/>
    </row>
    <row r="3115" spans="1:5" x14ac:dyDescent="0.25">
      <c r="A3115" s="10"/>
      <c r="B3115" s="10"/>
      <c r="D3115" s="9"/>
      <c r="E3115" s="9"/>
    </row>
    <row r="3116" spans="1:5" x14ac:dyDescent="0.25">
      <c r="A3116" s="10"/>
      <c r="B3116" s="10"/>
      <c r="D3116" s="9"/>
      <c r="E3116" s="9"/>
    </row>
    <row r="3117" spans="1:5" x14ac:dyDescent="0.25">
      <c r="A3117" s="10"/>
      <c r="B3117" s="10"/>
      <c r="D3117" s="9"/>
      <c r="E3117" s="9"/>
    </row>
    <row r="3118" spans="1:5" x14ac:dyDescent="0.25">
      <c r="A3118" s="10"/>
      <c r="B3118" s="10"/>
      <c r="D3118" s="9"/>
      <c r="E3118" s="9"/>
    </row>
    <row r="3119" spans="1:5" x14ac:dyDescent="0.25">
      <c r="A3119" s="10"/>
      <c r="B3119" s="10"/>
      <c r="D3119" s="9"/>
      <c r="E3119" s="9"/>
    </row>
    <row r="3120" spans="1:5" x14ac:dyDescent="0.25">
      <c r="A3120" s="10"/>
      <c r="B3120" s="10"/>
      <c r="D3120" s="9"/>
      <c r="E3120" s="9"/>
    </row>
    <row r="3121" spans="1:5" x14ac:dyDescent="0.25">
      <c r="A3121" s="10"/>
      <c r="B3121" s="10"/>
      <c r="D3121" s="9"/>
      <c r="E3121" s="9"/>
    </row>
    <row r="3122" spans="1:5" x14ac:dyDescent="0.25">
      <c r="A3122" s="10"/>
      <c r="B3122" s="10"/>
      <c r="D3122" s="9"/>
      <c r="E3122" s="9"/>
    </row>
    <row r="3123" spans="1:5" x14ac:dyDescent="0.25">
      <c r="A3123" s="10"/>
      <c r="B3123" s="10"/>
      <c r="D3123" s="9"/>
      <c r="E3123" s="9"/>
    </row>
    <row r="3124" spans="1:5" x14ac:dyDescent="0.25">
      <c r="A3124" s="10"/>
      <c r="B3124" s="10"/>
      <c r="D3124" s="9"/>
      <c r="E3124" s="9"/>
    </row>
    <row r="3125" spans="1:5" x14ac:dyDescent="0.25">
      <c r="A3125" s="10"/>
      <c r="B3125" s="10"/>
      <c r="D3125" s="9"/>
      <c r="E3125" s="9"/>
    </row>
    <row r="3126" spans="1:5" x14ac:dyDescent="0.25">
      <c r="A3126" s="10"/>
      <c r="B3126" s="10"/>
      <c r="D3126" s="9"/>
      <c r="E3126" s="9"/>
    </row>
    <row r="3127" spans="1:5" x14ac:dyDescent="0.25">
      <c r="A3127" s="10"/>
      <c r="B3127" s="10"/>
      <c r="D3127" s="9"/>
      <c r="E3127" s="9"/>
    </row>
    <row r="3128" spans="1:5" x14ac:dyDescent="0.25">
      <c r="A3128" s="10"/>
      <c r="B3128" s="10"/>
      <c r="D3128" s="9"/>
      <c r="E3128" s="9"/>
    </row>
    <row r="3129" spans="1:5" x14ac:dyDescent="0.25">
      <c r="A3129" s="10"/>
      <c r="B3129" s="10"/>
      <c r="D3129" s="9"/>
      <c r="E3129" s="9"/>
    </row>
    <row r="3130" spans="1:5" x14ac:dyDescent="0.25">
      <c r="A3130" s="10"/>
      <c r="B3130" s="10"/>
      <c r="D3130" s="9"/>
      <c r="E3130" s="9"/>
    </row>
    <row r="3131" spans="1:5" x14ac:dyDescent="0.25">
      <c r="A3131" s="10"/>
      <c r="B3131" s="10"/>
      <c r="D3131" s="9"/>
      <c r="E3131" s="9"/>
    </row>
    <row r="3132" spans="1:5" x14ac:dyDescent="0.25">
      <c r="A3132" s="10"/>
      <c r="B3132" s="10"/>
      <c r="D3132" s="9"/>
      <c r="E3132" s="9"/>
    </row>
    <row r="3133" spans="1:5" x14ac:dyDescent="0.25">
      <c r="A3133" s="10"/>
      <c r="B3133" s="10"/>
      <c r="D3133" s="9"/>
      <c r="E3133" s="9"/>
    </row>
    <row r="3134" spans="1:5" x14ac:dyDescent="0.25">
      <c r="A3134" s="10"/>
      <c r="B3134" s="10"/>
      <c r="D3134" s="9"/>
      <c r="E3134" s="9"/>
    </row>
    <row r="3135" spans="1:5" x14ac:dyDescent="0.25">
      <c r="A3135" s="10"/>
      <c r="B3135" s="10"/>
      <c r="D3135" s="9"/>
      <c r="E3135" s="9"/>
    </row>
    <row r="3136" spans="1:5" x14ac:dyDescent="0.25">
      <c r="A3136" s="10"/>
      <c r="B3136" s="10"/>
      <c r="D3136" s="9"/>
      <c r="E3136" s="9"/>
    </row>
    <row r="3137" spans="1:5" x14ac:dyDescent="0.25">
      <c r="A3137" s="10"/>
      <c r="B3137" s="10"/>
      <c r="D3137" s="9"/>
      <c r="E3137" s="9"/>
    </row>
    <row r="3138" spans="1:5" x14ac:dyDescent="0.25">
      <c r="A3138" s="10"/>
      <c r="B3138" s="10"/>
      <c r="D3138" s="9"/>
      <c r="E3138" s="9"/>
    </row>
    <row r="3139" spans="1:5" x14ac:dyDescent="0.25">
      <c r="A3139" s="10"/>
      <c r="B3139" s="10"/>
      <c r="D3139" s="9"/>
      <c r="E3139" s="9"/>
    </row>
    <row r="3140" spans="1:5" x14ac:dyDescent="0.25">
      <c r="A3140" s="10"/>
      <c r="B3140" s="10"/>
      <c r="D3140" s="9"/>
      <c r="E3140" s="9"/>
    </row>
    <row r="3141" spans="1:5" x14ac:dyDescent="0.25">
      <c r="A3141" s="10"/>
      <c r="B3141" s="10"/>
      <c r="D3141" s="9"/>
      <c r="E3141" s="9"/>
    </row>
    <row r="3142" spans="1:5" x14ac:dyDescent="0.25">
      <c r="A3142" s="10"/>
      <c r="B3142" s="10"/>
      <c r="D3142" s="9"/>
      <c r="E3142" s="9"/>
    </row>
    <row r="3143" spans="1:5" x14ac:dyDescent="0.25">
      <c r="A3143" s="10"/>
      <c r="B3143" s="10"/>
      <c r="D3143" s="9"/>
      <c r="E3143" s="9"/>
    </row>
    <row r="3144" spans="1:5" x14ac:dyDescent="0.25">
      <c r="A3144" s="10"/>
      <c r="B3144" s="10"/>
      <c r="D3144" s="9"/>
      <c r="E3144" s="9"/>
    </row>
    <row r="3145" spans="1:5" x14ac:dyDescent="0.25">
      <c r="A3145" s="10"/>
      <c r="B3145" s="10"/>
      <c r="D3145" s="9"/>
      <c r="E3145" s="9"/>
    </row>
    <row r="3146" spans="1:5" x14ac:dyDescent="0.25">
      <c r="A3146" s="10"/>
      <c r="B3146" s="10"/>
      <c r="D3146" s="9"/>
      <c r="E3146" s="9"/>
    </row>
    <row r="3147" spans="1:5" x14ac:dyDescent="0.25">
      <c r="A3147" s="10"/>
      <c r="B3147" s="10"/>
      <c r="D3147" s="9"/>
      <c r="E3147" s="9"/>
    </row>
    <row r="3148" spans="1:5" x14ac:dyDescent="0.25">
      <c r="A3148" s="10"/>
      <c r="B3148" s="10"/>
      <c r="D3148" s="9"/>
      <c r="E3148" s="9"/>
    </row>
    <row r="3149" spans="1:5" x14ac:dyDescent="0.25">
      <c r="A3149" s="10"/>
      <c r="B3149" s="10"/>
      <c r="D3149" s="9"/>
      <c r="E3149" s="9"/>
    </row>
    <row r="3150" spans="1:5" x14ac:dyDescent="0.25">
      <c r="A3150" s="10"/>
      <c r="B3150" s="10"/>
      <c r="D3150" s="9"/>
      <c r="E3150" s="9"/>
    </row>
    <row r="3151" spans="1:5" x14ac:dyDescent="0.25">
      <c r="A3151" s="10"/>
      <c r="B3151" s="10"/>
      <c r="D3151" s="9"/>
      <c r="E3151" s="9"/>
    </row>
    <row r="3152" spans="1:5" x14ac:dyDescent="0.25">
      <c r="A3152" s="10"/>
      <c r="B3152" s="10"/>
      <c r="D3152" s="9"/>
      <c r="E3152" s="9"/>
    </row>
    <row r="3153" spans="1:5" x14ac:dyDescent="0.25">
      <c r="A3153" s="10"/>
      <c r="B3153" s="10"/>
      <c r="D3153" s="9"/>
      <c r="E3153" s="9"/>
    </row>
    <row r="3154" spans="1:5" x14ac:dyDescent="0.25">
      <c r="A3154" s="10"/>
      <c r="B3154" s="10"/>
      <c r="D3154" s="9"/>
      <c r="E3154" s="9"/>
    </row>
    <row r="3155" spans="1:5" x14ac:dyDescent="0.25">
      <c r="A3155" s="10"/>
      <c r="B3155" s="10"/>
      <c r="D3155" s="9"/>
      <c r="E3155" s="9"/>
    </row>
    <row r="3156" spans="1:5" x14ac:dyDescent="0.25">
      <c r="A3156" s="10"/>
      <c r="B3156" s="10"/>
      <c r="D3156" s="9"/>
      <c r="E3156" s="9"/>
    </row>
    <row r="3157" spans="1:5" x14ac:dyDescent="0.25">
      <c r="A3157" s="10"/>
      <c r="B3157" s="10"/>
      <c r="D3157" s="9"/>
      <c r="E3157" s="9"/>
    </row>
    <row r="3158" spans="1:5" x14ac:dyDescent="0.25">
      <c r="A3158" s="10"/>
      <c r="B3158" s="10"/>
      <c r="D3158" s="9"/>
      <c r="E3158" s="9"/>
    </row>
    <row r="3159" spans="1:5" x14ac:dyDescent="0.25">
      <c r="A3159" s="10"/>
      <c r="B3159" s="10"/>
      <c r="D3159" s="9"/>
      <c r="E3159" s="9"/>
    </row>
    <row r="3160" spans="1:5" x14ac:dyDescent="0.25">
      <c r="A3160" s="10"/>
      <c r="B3160" s="10"/>
      <c r="D3160" s="9"/>
      <c r="E3160" s="9"/>
    </row>
    <row r="3161" spans="1:5" x14ac:dyDescent="0.25">
      <c r="A3161" s="10"/>
      <c r="B3161" s="10"/>
      <c r="D3161" s="9"/>
      <c r="E3161" s="9"/>
    </row>
    <row r="3162" spans="1:5" x14ac:dyDescent="0.25">
      <c r="A3162" s="10"/>
      <c r="B3162" s="10"/>
      <c r="D3162" s="9"/>
      <c r="E3162" s="9"/>
    </row>
    <row r="3163" spans="1:5" x14ac:dyDescent="0.25">
      <c r="A3163" s="10"/>
      <c r="B3163" s="10"/>
      <c r="D3163" s="9"/>
      <c r="E3163" s="9"/>
    </row>
    <row r="3164" spans="1:5" x14ac:dyDescent="0.25">
      <c r="A3164" s="10"/>
      <c r="B3164" s="10"/>
      <c r="D3164" s="9"/>
      <c r="E3164" s="9"/>
    </row>
    <row r="3165" spans="1:5" x14ac:dyDescent="0.25">
      <c r="A3165" s="10"/>
      <c r="B3165" s="10"/>
      <c r="D3165" s="9"/>
      <c r="E3165" s="9"/>
    </row>
    <row r="3166" spans="1:5" x14ac:dyDescent="0.25">
      <c r="A3166" s="10"/>
      <c r="B3166" s="10"/>
      <c r="D3166" s="9"/>
      <c r="E3166" s="9"/>
    </row>
    <row r="3167" spans="1:5" x14ac:dyDescent="0.25">
      <c r="A3167" s="10"/>
      <c r="B3167" s="10"/>
      <c r="D3167" s="9"/>
      <c r="E3167" s="9"/>
    </row>
    <row r="3168" spans="1:5" x14ac:dyDescent="0.25">
      <c r="A3168" s="10"/>
      <c r="B3168" s="10"/>
      <c r="D3168" s="9"/>
      <c r="E3168" s="9"/>
    </row>
    <row r="3169" spans="1:5" x14ac:dyDescent="0.25">
      <c r="A3169" s="10"/>
      <c r="B3169" s="10"/>
      <c r="D3169" s="9"/>
      <c r="E3169" s="9"/>
    </row>
    <row r="3170" spans="1:5" x14ac:dyDescent="0.25">
      <c r="A3170" s="10"/>
      <c r="B3170" s="10"/>
      <c r="D3170" s="9"/>
      <c r="E3170" s="9"/>
    </row>
    <row r="3171" spans="1:5" x14ac:dyDescent="0.25">
      <c r="A3171" s="10"/>
      <c r="B3171" s="10"/>
      <c r="D3171" s="9"/>
      <c r="E3171" s="9"/>
    </row>
    <row r="3172" spans="1:5" x14ac:dyDescent="0.25">
      <c r="A3172" s="10"/>
      <c r="B3172" s="10"/>
      <c r="D3172" s="9"/>
      <c r="E3172" s="9"/>
    </row>
    <row r="3173" spans="1:5" x14ac:dyDescent="0.25">
      <c r="A3173" s="10"/>
      <c r="B3173" s="10"/>
      <c r="D3173" s="9"/>
      <c r="E3173" s="9"/>
    </row>
    <row r="3174" spans="1:5" x14ac:dyDescent="0.25">
      <c r="A3174" s="10"/>
      <c r="B3174" s="10"/>
      <c r="D3174" s="9"/>
      <c r="E3174" s="9"/>
    </row>
    <row r="3175" spans="1:5" x14ac:dyDescent="0.25">
      <c r="A3175" s="10"/>
      <c r="B3175" s="10"/>
      <c r="D3175" s="9"/>
      <c r="E3175" s="9"/>
    </row>
    <row r="3176" spans="1:5" x14ac:dyDescent="0.25">
      <c r="A3176" s="10"/>
      <c r="B3176" s="10"/>
      <c r="D3176" s="9"/>
      <c r="E3176" s="9"/>
    </row>
    <row r="3177" spans="1:5" x14ac:dyDescent="0.25">
      <c r="A3177" s="10"/>
      <c r="B3177" s="10"/>
      <c r="D3177" s="9"/>
      <c r="E3177" s="9"/>
    </row>
    <row r="3178" spans="1:5" x14ac:dyDescent="0.25">
      <c r="A3178" s="10"/>
      <c r="B3178" s="10"/>
      <c r="D3178" s="9"/>
      <c r="E3178" s="9"/>
    </row>
    <row r="3179" spans="1:5" x14ac:dyDescent="0.25">
      <c r="A3179" s="10"/>
      <c r="B3179" s="10"/>
      <c r="D3179" s="9"/>
      <c r="E3179" s="9"/>
    </row>
    <row r="3180" spans="1:5" x14ac:dyDescent="0.25">
      <c r="A3180" s="10"/>
      <c r="B3180" s="10"/>
      <c r="D3180" s="9"/>
      <c r="E3180" s="9"/>
    </row>
    <row r="3181" spans="1:5" x14ac:dyDescent="0.25">
      <c r="A3181" s="10"/>
      <c r="B3181" s="10"/>
      <c r="D3181" s="9"/>
      <c r="E3181" s="9"/>
    </row>
    <row r="3182" spans="1:5" x14ac:dyDescent="0.25">
      <c r="A3182" s="10"/>
      <c r="B3182" s="10"/>
      <c r="D3182" s="9"/>
      <c r="E3182" s="9"/>
    </row>
    <row r="3183" spans="1:5" x14ac:dyDescent="0.25">
      <c r="A3183" s="10"/>
      <c r="B3183" s="10"/>
      <c r="D3183" s="9"/>
      <c r="E3183" s="9"/>
    </row>
    <row r="3184" spans="1:5" x14ac:dyDescent="0.25">
      <c r="A3184" s="10"/>
      <c r="B3184" s="10"/>
      <c r="D3184" s="9"/>
      <c r="E3184" s="9"/>
    </row>
    <row r="3185" spans="1:5" x14ac:dyDescent="0.25">
      <c r="A3185" s="10"/>
      <c r="B3185" s="10"/>
      <c r="D3185" s="9"/>
      <c r="E3185" s="9"/>
    </row>
    <row r="3186" spans="1:5" x14ac:dyDescent="0.25">
      <c r="A3186" s="10"/>
      <c r="B3186" s="10"/>
      <c r="D3186" s="9"/>
      <c r="E3186" s="9"/>
    </row>
    <row r="3187" spans="1:5" x14ac:dyDescent="0.25">
      <c r="A3187" s="10"/>
      <c r="B3187" s="10"/>
      <c r="D3187" s="9"/>
      <c r="E3187" s="9"/>
    </row>
    <row r="3188" spans="1:5" x14ac:dyDescent="0.25">
      <c r="A3188" s="10"/>
      <c r="B3188" s="10"/>
      <c r="D3188" s="9"/>
      <c r="E3188" s="9"/>
    </row>
    <row r="3189" spans="1:5" x14ac:dyDescent="0.25">
      <c r="A3189" s="10"/>
      <c r="B3189" s="10"/>
      <c r="D3189" s="9"/>
      <c r="E3189" s="9"/>
    </row>
    <row r="3190" spans="1:5" x14ac:dyDescent="0.25">
      <c r="A3190" s="10"/>
      <c r="B3190" s="10"/>
      <c r="D3190" s="9"/>
      <c r="E3190" s="9"/>
    </row>
    <row r="3191" spans="1:5" x14ac:dyDescent="0.25">
      <c r="A3191" s="10"/>
      <c r="B3191" s="10"/>
      <c r="D3191" s="9"/>
      <c r="E3191" s="9"/>
    </row>
    <row r="3192" spans="1:5" x14ac:dyDescent="0.25">
      <c r="A3192" s="10"/>
      <c r="B3192" s="10"/>
      <c r="D3192" s="9"/>
      <c r="E3192" s="9"/>
    </row>
    <row r="3193" spans="1:5" x14ac:dyDescent="0.25">
      <c r="A3193" s="10"/>
      <c r="B3193" s="10"/>
      <c r="D3193" s="9"/>
      <c r="E3193" s="9"/>
    </row>
    <row r="3194" spans="1:5" x14ac:dyDescent="0.25">
      <c r="A3194" s="10"/>
      <c r="B3194" s="10"/>
      <c r="D3194" s="9"/>
      <c r="E3194" s="9"/>
    </row>
    <row r="3195" spans="1:5" x14ac:dyDescent="0.25">
      <c r="A3195" s="10"/>
      <c r="B3195" s="10"/>
      <c r="D3195" s="9"/>
      <c r="E3195" s="9"/>
    </row>
    <row r="3196" spans="1:5" x14ac:dyDescent="0.25">
      <c r="A3196" s="10"/>
      <c r="B3196" s="10"/>
      <c r="D3196" s="9"/>
      <c r="E3196" s="9"/>
    </row>
    <row r="3197" spans="1:5" x14ac:dyDescent="0.25">
      <c r="A3197" s="10"/>
      <c r="B3197" s="10"/>
      <c r="D3197" s="9"/>
      <c r="E3197" s="9"/>
    </row>
    <row r="3198" spans="1:5" x14ac:dyDescent="0.25">
      <c r="A3198" s="10"/>
      <c r="B3198" s="10"/>
      <c r="D3198" s="9"/>
      <c r="E3198" s="9"/>
    </row>
    <row r="3199" spans="1:5" x14ac:dyDescent="0.25">
      <c r="A3199" s="10"/>
      <c r="B3199" s="10"/>
      <c r="D3199" s="9"/>
      <c r="E3199" s="9"/>
    </row>
    <row r="3200" spans="1:5" x14ac:dyDescent="0.25">
      <c r="A3200" s="10"/>
      <c r="B3200" s="10"/>
      <c r="D3200" s="9"/>
      <c r="E3200" s="9"/>
    </row>
    <row r="3201" spans="1:5" x14ac:dyDescent="0.25">
      <c r="A3201" s="10"/>
      <c r="B3201" s="10"/>
      <c r="D3201" s="9"/>
      <c r="E3201" s="9"/>
    </row>
    <row r="3202" spans="1:5" x14ac:dyDescent="0.25">
      <c r="A3202" s="10"/>
      <c r="B3202" s="10"/>
      <c r="D3202" s="9"/>
      <c r="E3202" s="9"/>
    </row>
    <row r="3203" spans="1:5" x14ac:dyDescent="0.25">
      <c r="A3203" s="10"/>
      <c r="B3203" s="10"/>
      <c r="D3203" s="9"/>
      <c r="E3203" s="9"/>
    </row>
    <row r="3204" spans="1:5" x14ac:dyDescent="0.25">
      <c r="A3204" s="10"/>
      <c r="B3204" s="10"/>
      <c r="D3204" s="9"/>
      <c r="E3204" s="9"/>
    </row>
    <row r="3205" spans="1:5" x14ac:dyDescent="0.25">
      <c r="A3205" s="10"/>
      <c r="B3205" s="10"/>
      <c r="D3205" s="9"/>
      <c r="E3205" s="9"/>
    </row>
    <row r="3206" spans="1:5" x14ac:dyDescent="0.25">
      <c r="A3206" s="10"/>
      <c r="B3206" s="10"/>
      <c r="D3206" s="9"/>
      <c r="E3206" s="9"/>
    </row>
    <row r="3207" spans="1:5" x14ac:dyDescent="0.25">
      <c r="A3207" s="10"/>
      <c r="B3207" s="10"/>
      <c r="D3207" s="9"/>
      <c r="E3207" s="9"/>
    </row>
    <row r="3208" spans="1:5" x14ac:dyDescent="0.25">
      <c r="A3208" s="10"/>
      <c r="B3208" s="10"/>
      <c r="D3208" s="9"/>
      <c r="E3208" s="9"/>
    </row>
    <row r="3209" spans="1:5" x14ac:dyDescent="0.25">
      <c r="A3209" s="10"/>
      <c r="B3209" s="10"/>
      <c r="D3209" s="9"/>
      <c r="E3209" s="9"/>
    </row>
    <row r="3210" spans="1:5" x14ac:dyDescent="0.25">
      <c r="A3210" s="10"/>
      <c r="B3210" s="10"/>
      <c r="D3210" s="9"/>
      <c r="E3210" s="9"/>
    </row>
    <row r="3211" spans="1:5" x14ac:dyDescent="0.25">
      <c r="A3211" s="10"/>
      <c r="B3211" s="10"/>
      <c r="D3211" s="9"/>
      <c r="E3211" s="9"/>
    </row>
    <row r="3212" spans="1:5" x14ac:dyDescent="0.25">
      <c r="A3212" s="10"/>
      <c r="B3212" s="10"/>
      <c r="D3212" s="9"/>
      <c r="E3212" s="9"/>
    </row>
    <row r="3213" spans="1:5" x14ac:dyDescent="0.25">
      <c r="A3213" s="10"/>
      <c r="B3213" s="10"/>
      <c r="D3213" s="9"/>
      <c r="E3213" s="9"/>
    </row>
    <row r="3214" spans="1:5" x14ac:dyDescent="0.25">
      <c r="A3214" s="10"/>
      <c r="B3214" s="10"/>
      <c r="D3214" s="9"/>
      <c r="E3214" s="9"/>
    </row>
    <row r="3215" spans="1:5" x14ac:dyDescent="0.25">
      <c r="A3215" s="10"/>
      <c r="B3215" s="10"/>
      <c r="D3215" s="9"/>
      <c r="E3215" s="9"/>
    </row>
    <row r="3216" spans="1:5" x14ac:dyDescent="0.25">
      <c r="A3216" s="10"/>
      <c r="B3216" s="10"/>
      <c r="D3216" s="9"/>
      <c r="E3216" s="9"/>
    </row>
    <row r="3217" spans="1:5" x14ac:dyDescent="0.25">
      <c r="A3217" s="10"/>
      <c r="B3217" s="10"/>
      <c r="D3217" s="9"/>
      <c r="E3217" s="9"/>
    </row>
    <row r="3218" spans="1:5" x14ac:dyDescent="0.25">
      <c r="A3218" s="10"/>
      <c r="B3218" s="10"/>
      <c r="D3218" s="9"/>
      <c r="E3218" s="9"/>
    </row>
    <row r="3219" spans="1:5" x14ac:dyDescent="0.25">
      <c r="A3219" s="10"/>
      <c r="B3219" s="10"/>
      <c r="D3219" s="9"/>
      <c r="E3219" s="9"/>
    </row>
    <row r="3220" spans="1:5" x14ac:dyDescent="0.25">
      <c r="A3220" s="10"/>
      <c r="B3220" s="10"/>
      <c r="D3220" s="9"/>
      <c r="E3220" s="9"/>
    </row>
    <row r="3221" spans="1:5" x14ac:dyDescent="0.25">
      <c r="A3221" s="10"/>
      <c r="B3221" s="10"/>
      <c r="D3221" s="9"/>
      <c r="E3221" s="9"/>
    </row>
    <row r="3222" spans="1:5" x14ac:dyDescent="0.25">
      <c r="A3222" s="10"/>
      <c r="B3222" s="10"/>
      <c r="D3222" s="9"/>
      <c r="E3222" s="9"/>
    </row>
    <row r="3223" spans="1:5" x14ac:dyDescent="0.25">
      <c r="A3223" s="10"/>
      <c r="B3223" s="10"/>
      <c r="D3223" s="9"/>
      <c r="E3223" s="9"/>
    </row>
    <row r="3224" spans="1:5" x14ac:dyDescent="0.25">
      <c r="A3224" s="10"/>
      <c r="B3224" s="10"/>
      <c r="D3224" s="9"/>
      <c r="E3224" s="9"/>
    </row>
    <row r="3225" spans="1:5" x14ac:dyDescent="0.25">
      <c r="A3225" s="10"/>
      <c r="B3225" s="10"/>
      <c r="D3225" s="9"/>
      <c r="E3225" s="9"/>
    </row>
    <row r="3226" spans="1:5" x14ac:dyDescent="0.25">
      <c r="A3226" s="10"/>
      <c r="B3226" s="10"/>
      <c r="D3226" s="9"/>
      <c r="E3226" s="9"/>
    </row>
    <row r="3227" spans="1:5" x14ac:dyDescent="0.25">
      <c r="A3227" s="10"/>
      <c r="B3227" s="10"/>
      <c r="D3227" s="9"/>
      <c r="E3227" s="9"/>
    </row>
    <row r="3228" spans="1:5" x14ac:dyDescent="0.25">
      <c r="A3228" s="10"/>
      <c r="B3228" s="10"/>
      <c r="D3228" s="9"/>
      <c r="E3228" s="9"/>
    </row>
    <row r="3229" spans="1:5" x14ac:dyDescent="0.25">
      <c r="A3229" s="10"/>
      <c r="B3229" s="10"/>
      <c r="D3229" s="9"/>
      <c r="E3229" s="9"/>
    </row>
    <row r="3230" spans="1:5" x14ac:dyDescent="0.25">
      <c r="A3230" s="10"/>
      <c r="B3230" s="10"/>
      <c r="D3230" s="9"/>
      <c r="E3230" s="9"/>
    </row>
    <row r="3231" spans="1:5" x14ac:dyDescent="0.25">
      <c r="A3231" s="10"/>
      <c r="B3231" s="10"/>
      <c r="D3231" s="9"/>
      <c r="E3231" s="9"/>
    </row>
    <row r="3232" spans="1:5" x14ac:dyDescent="0.25">
      <c r="A3232" s="10"/>
      <c r="B3232" s="10"/>
      <c r="D3232" s="9"/>
      <c r="E3232" s="9"/>
    </row>
    <row r="3233" spans="1:5" x14ac:dyDescent="0.25">
      <c r="A3233" s="10"/>
      <c r="B3233" s="10"/>
      <c r="D3233" s="9"/>
      <c r="E3233" s="9"/>
    </row>
    <row r="3234" spans="1:5" x14ac:dyDescent="0.25">
      <c r="A3234" s="10"/>
      <c r="B3234" s="10"/>
      <c r="D3234" s="9"/>
      <c r="E3234" s="9"/>
    </row>
    <row r="3235" spans="1:5" x14ac:dyDescent="0.25">
      <c r="A3235" s="10"/>
      <c r="B3235" s="10"/>
      <c r="D3235" s="9"/>
      <c r="E3235" s="9"/>
    </row>
    <row r="3236" spans="1:5" x14ac:dyDescent="0.25">
      <c r="A3236" s="10"/>
      <c r="B3236" s="10"/>
      <c r="D3236" s="9"/>
      <c r="E3236" s="9"/>
    </row>
    <row r="3237" spans="1:5" x14ac:dyDescent="0.25">
      <c r="A3237" s="10"/>
      <c r="B3237" s="10"/>
      <c r="D3237" s="9"/>
      <c r="E3237" s="9"/>
    </row>
    <row r="3238" spans="1:5" x14ac:dyDescent="0.25">
      <c r="A3238" s="10"/>
      <c r="B3238" s="10"/>
      <c r="D3238" s="9"/>
      <c r="E3238" s="9"/>
    </row>
    <row r="3239" spans="1:5" x14ac:dyDescent="0.25">
      <c r="A3239" s="10"/>
      <c r="B3239" s="10"/>
      <c r="D3239" s="9"/>
      <c r="E3239" s="9"/>
    </row>
    <row r="3240" spans="1:5" x14ac:dyDescent="0.25">
      <c r="A3240" s="10"/>
      <c r="B3240" s="10"/>
      <c r="D3240" s="9"/>
      <c r="E3240" s="9"/>
    </row>
    <row r="3241" spans="1:5" x14ac:dyDescent="0.25">
      <c r="A3241" s="10"/>
      <c r="B3241" s="10"/>
      <c r="D3241" s="9"/>
      <c r="E3241" s="9"/>
    </row>
    <row r="3242" spans="1:5" x14ac:dyDescent="0.25">
      <c r="A3242" s="10"/>
      <c r="B3242" s="10"/>
      <c r="D3242" s="9"/>
      <c r="E3242" s="9"/>
    </row>
    <row r="3243" spans="1:5" x14ac:dyDescent="0.25">
      <c r="A3243" s="10"/>
      <c r="B3243" s="10"/>
      <c r="D3243" s="9"/>
      <c r="E3243" s="9"/>
    </row>
    <row r="3244" spans="1:5" x14ac:dyDescent="0.25">
      <c r="A3244" s="10"/>
      <c r="B3244" s="10"/>
      <c r="D3244" s="9"/>
      <c r="E3244" s="9"/>
    </row>
    <row r="3245" spans="1:5" x14ac:dyDescent="0.25">
      <c r="A3245" s="10"/>
      <c r="B3245" s="10"/>
      <c r="D3245" s="9"/>
      <c r="E3245" s="9"/>
    </row>
    <row r="3246" spans="1:5" x14ac:dyDescent="0.25">
      <c r="A3246" s="10"/>
      <c r="B3246" s="10"/>
      <c r="D3246" s="9"/>
      <c r="E3246" s="9"/>
    </row>
    <row r="3247" spans="1:5" x14ac:dyDescent="0.25">
      <c r="A3247" s="10"/>
      <c r="B3247" s="10"/>
      <c r="D3247" s="9"/>
      <c r="E3247" s="9"/>
    </row>
    <row r="3248" spans="1:5" x14ac:dyDescent="0.25">
      <c r="A3248" s="10"/>
      <c r="B3248" s="10"/>
      <c r="D3248" s="9"/>
      <c r="E3248" s="9"/>
    </row>
    <row r="3249" spans="1:5" x14ac:dyDescent="0.25">
      <c r="A3249" s="10"/>
      <c r="B3249" s="10"/>
      <c r="D3249" s="9"/>
      <c r="E3249" s="9"/>
    </row>
    <row r="3250" spans="1:5" x14ac:dyDescent="0.25">
      <c r="A3250" s="10"/>
      <c r="B3250" s="10"/>
      <c r="D3250" s="9"/>
      <c r="E3250" s="9"/>
    </row>
    <row r="3251" spans="1:5" x14ac:dyDescent="0.25">
      <c r="A3251" s="10"/>
      <c r="B3251" s="10"/>
      <c r="D3251" s="9"/>
      <c r="E3251" s="9"/>
    </row>
    <row r="3252" spans="1:5" x14ac:dyDescent="0.25">
      <c r="A3252" s="10"/>
      <c r="B3252" s="10"/>
      <c r="D3252" s="9"/>
      <c r="E3252" s="9"/>
    </row>
    <row r="3253" spans="1:5" x14ac:dyDescent="0.25">
      <c r="A3253" s="10"/>
      <c r="B3253" s="10"/>
      <c r="D3253" s="9"/>
      <c r="E3253" s="9"/>
    </row>
    <row r="3254" spans="1:5" x14ac:dyDescent="0.25">
      <c r="A3254" s="10"/>
      <c r="B3254" s="10"/>
      <c r="D3254" s="9"/>
      <c r="E3254" s="9"/>
    </row>
    <row r="3255" spans="1:5" x14ac:dyDescent="0.25">
      <c r="A3255" s="10"/>
      <c r="B3255" s="10"/>
      <c r="D3255" s="9"/>
      <c r="E3255" s="9"/>
    </row>
    <row r="3256" spans="1:5" x14ac:dyDescent="0.25">
      <c r="A3256" s="10"/>
      <c r="B3256" s="10"/>
      <c r="D3256" s="9"/>
      <c r="E3256" s="9"/>
    </row>
    <row r="3257" spans="1:5" x14ac:dyDescent="0.25">
      <c r="A3257" s="10"/>
      <c r="B3257" s="10"/>
      <c r="D3257" s="9"/>
      <c r="E3257" s="9"/>
    </row>
    <row r="3258" spans="1:5" x14ac:dyDescent="0.25">
      <c r="A3258" s="10"/>
      <c r="B3258" s="10"/>
      <c r="D3258" s="9"/>
      <c r="E3258" s="9"/>
    </row>
    <row r="3259" spans="1:5" x14ac:dyDescent="0.25">
      <c r="A3259" s="10"/>
      <c r="B3259" s="10"/>
      <c r="D3259" s="9"/>
      <c r="E3259" s="9"/>
    </row>
    <row r="3260" spans="1:5" x14ac:dyDescent="0.25">
      <c r="A3260" s="10"/>
      <c r="B3260" s="10"/>
      <c r="D3260" s="9"/>
      <c r="E3260" s="9"/>
    </row>
    <row r="3261" spans="1:5" x14ac:dyDescent="0.25">
      <c r="A3261" s="10"/>
      <c r="B3261" s="10"/>
      <c r="D3261" s="9"/>
      <c r="E3261" s="9"/>
    </row>
    <row r="3262" spans="1:5" x14ac:dyDescent="0.25">
      <c r="A3262" s="10"/>
      <c r="B3262" s="10"/>
      <c r="D3262" s="9"/>
      <c r="E3262" s="9"/>
    </row>
    <row r="3263" spans="1:5" x14ac:dyDescent="0.25">
      <c r="A3263" s="10"/>
      <c r="B3263" s="10"/>
      <c r="D3263" s="9"/>
      <c r="E3263" s="9"/>
    </row>
    <row r="3264" spans="1:5" x14ac:dyDescent="0.25">
      <c r="A3264" s="10"/>
      <c r="B3264" s="10"/>
      <c r="D3264" s="9"/>
      <c r="E3264" s="9"/>
    </row>
    <row r="3265" spans="1:5" x14ac:dyDescent="0.25">
      <c r="A3265" s="10"/>
      <c r="B3265" s="10"/>
      <c r="D3265" s="9"/>
      <c r="E3265" s="9"/>
    </row>
    <row r="3266" spans="1:5" x14ac:dyDescent="0.25">
      <c r="A3266" s="10"/>
      <c r="B3266" s="10"/>
      <c r="D3266" s="9"/>
      <c r="E3266" s="9"/>
    </row>
    <row r="3267" spans="1:5" x14ac:dyDescent="0.25">
      <c r="A3267" s="10"/>
      <c r="B3267" s="10"/>
      <c r="D3267" s="9"/>
      <c r="E3267" s="9"/>
    </row>
    <row r="3268" spans="1:5" x14ac:dyDescent="0.25">
      <c r="A3268" s="10"/>
      <c r="B3268" s="10"/>
      <c r="D3268" s="9"/>
      <c r="E3268" s="9"/>
    </row>
    <row r="3269" spans="1:5" x14ac:dyDescent="0.25">
      <c r="A3269" s="10"/>
      <c r="B3269" s="10"/>
      <c r="D3269" s="9"/>
      <c r="E3269" s="9"/>
    </row>
    <row r="3270" spans="1:5" x14ac:dyDescent="0.25">
      <c r="A3270" s="10"/>
      <c r="B3270" s="10"/>
      <c r="D3270" s="9"/>
      <c r="E3270" s="9"/>
    </row>
    <row r="3271" spans="1:5" x14ac:dyDescent="0.25">
      <c r="A3271" s="10"/>
      <c r="B3271" s="10"/>
      <c r="D3271" s="9"/>
      <c r="E3271" s="9"/>
    </row>
    <row r="3272" spans="1:5" x14ac:dyDescent="0.25">
      <c r="A3272" s="10"/>
      <c r="B3272" s="10"/>
      <c r="D3272" s="9"/>
      <c r="E3272" s="9"/>
    </row>
    <row r="3273" spans="1:5" x14ac:dyDescent="0.25">
      <c r="A3273" s="10"/>
      <c r="B3273" s="10"/>
      <c r="D3273" s="9"/>
      <c r="E3273" s="9"/>
    </row>
    <row r="3274" spans="1:5" x14ac:dyDescent="0.25">
      <c r="A3274" s="10"/>
      <c r="B3274" s="10"/>
      <c r="D3274" s="9"/>
      <c r="E3274" s="9"/>
    </row>
    <row r="3275" spans="1:5" x14ac:dyDescent="0.25">
      <c r="A3275" s="10"/>
      <c r="B3275" s="10"/>
      <c r="D3275" s="9"/>
      <c r="E3275" s="9"/>
    </row>
    <row r="3276" spans="1:5" x14ac:dyDescent="0.25">
      <c r="A3276" s="10"/>
      <c r="B3276" s="10"/>
      <c r="D3276" s="9"/>
      <c r="E3276" s="9"/>
    </row>
    <row r="3277" spans="1:5" x14ac:dyDescent="0.25">
      <c r="A3277" s="10"/>
      <c r="B3277" s="10"/>
      <c r="D3277" s="9"/>
      <c r="E3277" s="9"/>
    </row>
    <row r="3278" spans="1:5" x14ac:dyDescent="0.25">
      <c r="A3278" s="10"/>
      <c r="B3278" s="10"/>
      <c r="D3278" s="9"/>
      <c r="E3278" s="9"/>
    </row>
    <row r="3279" spans="1:5" x14ac:dyDescent="0.25">
      <c r="A3279" s="10"/>
      <c r="B3279" s="10"/>
      <c r="D3279" s="9"/>
      <c r="E3279" s="9"/>
    </row>
    <row r="3280" spans="1:5" x14ac:dyDescent="0.25">
      <c r="A3280" s="10"/>
      <c r="B3280" s="10"/>
      <c r="D3280" s="9"/>
      <c r="E3280" s="9"/>
    </row>
    <row r="3281" spans="1:5" x14ac:dyDescent="0.25">
      <c r="A3281" s="10"/>
      <c r="B3281" s="10"/>
      <c r="D3281" s="9"/>
      <c r="E3281" s="9"/>
    </row>
    <row r="3282" spans="1:5" x14ac:dyDescent="0.25">
      <c r="A3282" s="10"/>
      <c r="B3282" s="10"/>
      <c r="D3282" s="9"/>
      <c r="E3282" s="9"/>
    </row>
    <row r="3283" spans="1:5" x14ac:dyDescent="0.25">
      <c r="A3283" s="10"/>
      <c r="B3283" s="10"/>
      <c r="D3283" s="9"/>
      <c r="E3283" s="9"/>
    </row>
    <row r="3284" spans="1:5" x14ac:dyDescent="0.25">
      <c r="A3284" s="10"/>
      <c r="B3284" s="10"/>
      <c r="D3284" s="9"/>
      <c r="E3284" s="9"/>
    </row>
    <row r="3285" spans="1:5" x14ac:dyDescent="0.25">
      <c r="A3285" s="10"/>
      <c r="B3285" s="10"/>
      <c r="D3285" s="9"/>
      <c r="E3285" s="9"/>
    </row>
    <row r="3286" spans="1:5" x14ac:dyDescent="0.25">
      <c r="A3286" s="10"/>
      <c r="B3286" s="10"/>
      <c r="D3286" s="9"/>
      <c r="E3286" s="9"/>
    </row>
    <row r="3287" spans="1:5" x14ac:dyDescent="0.25">
      <c r="A3287" s="10"/>
      <c r="B3287" s="10"/>
      <c r="D3287" s="9"/>
      <c r="E3287" s="9"/>
    </row>
    <row r="3288" spans="1:5" x14ac:dyDescent="0.25">
      <c r="A3288" s="10"/>
      <c r="B3288" s="10"/>
      <c r="D3288" s="9"/>
      <c r="E3288" s="9"/>
    </row>
    <row r="3289" spans="1:5" x14ac:dyDescent="0.25">
      <c r="A3289" s="10"/>
      <c r="B3289" s="10"/>
      <c r="D3289" s="9"/>
      <c r="E3289" s="9"/>
    </row>
    <row r="3290" spans="1:5" x14ac:dyDescent="0.25">
      <c r="A3290" s="10"/>
      <c r="B3290" s="10"/>
      <c r="D3290" s="9"/>
      <c r="E3290" s="9"/>
    </row>
    <row r="3291" spans="1:5" x14ac:dyDescent="0.25">
      <c r="A3291" s="10"/>
      <c r="B3291" s="10"/>
      <c r="D3291" s="9"/>
      <c r="E3291" s="9"/>
    </row>
    <row r="3292" spans="1:5" x14ac:dyDescent="0.25">
      <c r="A3292" s="10"/>
      <c r="B3292" s="10"/>
      <c r="D3292" s="9"/>
      <c r="E3292" s="9"/>
    </row>
    <row r="3293" spans="1:5" x14ac:dyDescent="0.25">
      <c r="A3293" s="10"/>
      <c r="B3293" s="10"/>
      <c r="D3293" s="9"/>
      <c r="E3293" s="9"/>
    </row>
    <row r="3294" spans="1:5" x14ac:dyDescent="0.25">
      <c r="A3294" s="10"/>
      <c r="B3294" s="10"/>
      <c r="D3294" s="9"/>
      <c r="E3294" s="9"/>
    </row>
    <row r="3295" spans="1:5" x14ac:dyDescent="0.25">
      <c r="A3295" s="10"/>
      <c r="B3295" s="10"/>
      <c r="D3295" s="9"/>
      <c r="E3295" s="9"/>
    </row>
    <row r="3296" spans="1:5" x14ac:dyDescent="0.25">
      <c r="A3296" s="10"/>
      <c r="B3296" s="10"/>
      <c r="D3296" s="9"/>
      <c r="E3296" s="9"/>
    </row>
    <row r="3297" spans="1:5" x14ac:dyDescent="0.25">
      <c r="A3297" s="10"/>
      <c r="B3297" s="10"/>
      <c r="D3297" s="9"/>
      <c r="E3297" s="9"/>
    </row>
    <row r="3298" spans="1:5" x14ac:dyDescent="0.25">
      <c r="A3298" s="10"/>
      <c r="B3298" s="10"/>
      <c r="D3298" s="9"/>
      <c r="E3298" s="9"/>
    </row>
    <row r="3299" spans="1:5" x14ac:dyDescent="0.25">
      <c r="A3299" s="10"/>
      <c r="B3299" s="10"/>
      <c r="D3299" s="9"/>
      <c r="E3299" s="9"/>
    </row>
    <row r="3300" spans="1:5" x14ac:dyDescent="0.25">
      <c r="A3300" s="10"/>
      <c r="B3300" s="10"/>
      <c r="D3300" s="9"/>
      <c r="E3300" s="9"/>
    </row>
    <row r="3301" spans="1:5" x14ac:dyDescent="0.25">
      <c r="A3301" s="10"/>
      <c r="B3301" s="10"/>
      <c r="D3301" s="9"/>
      <c r="E3301" s="9"/>
    </row>
    <row r="3302" spans="1:5" x14ac:dyDescent="0.25">
      <c r="A3302" s="10"/>
      <c r="B3302" s="10"/>
      <c r="D3302" s="9"/>
      <c r="E3302" s="9"/>
    </row>
    <row r="3303" spans="1:5" x14ac:dyDescent="0.25">
      <c r="A3303" s="10"/>
      <c r="B3303" s="10"/>
      <c r="D3303" s="9"/>
      <c r="E3303" s="9"/>
    </row>
    <row r="3304" spans="1:5" x14ac:dyDescent="0.25">
      <c r="A3304" s="10"/>
      <c r="B3304" s="10"/>
      <c r="D3304" s="9"/>
      <c r="E3304" s="9"/>
    </row>
    <row r="3305" spans="1:5" x14ac:dyDescent="0.25">
      <c r="A3305" s="10"/>
      <c r="B3305" s="10"/>
      <c r="D3305" s="9"/>
      <c r="E3305" s="9"/>
    </row>
    <row r="3306" spans="1:5" x14ac:dyDescent="0.25">
      <c r="A3306" s="10"/>
      <c r="B3306" s="10"/>
      <c r="D3306" s="9"/>
      <c r="E3306" s="9"/>
    </row>
    <row r="3307" spans="1:5" x14ac:dyDescent="0.25">
      <c r="A3307" s="10"/>
      <c r="B3307" s="10"/>
      <c r="D3307" s="9"/>
      <c r="E3307" s="9"/>
    </row>
    <row r="3308" spans="1:5" x14ac:dyDescent="0.25">
      <c r="A3308" s="10"/>
      <c r="B3308" s="10"/>
      <c r="D3308" s="9"/>
      <c r="E3308" s="9"/>
    </row>
    <row r="3309" spans="1:5" x14ac:dyDescent="0.25">
      <c r="A3309" s="10"/>
      <c r="B3309" s="10"/>
      <c r="D3309" s="9"/>
      <c r="E3309" s="9"/>
    </row>
    <row r="3310" spans="1:5" x14ac:dyDescent="0.25">
      <c r="A3310" s="10"/>
      <c r="B3310" s="10"/>
      <c r="D3310" s="9"/>
      <c r="E3310" s="9"/>
    </row>
    <row r="3311" spans="1:5" x14ac:dyDescent="0.25">
      <c r="A3311" s="10"/>
      <c r="B3311" s="10"/>
      <c r="D3311" s="9"/>
      <c r="E3311" s="9"/>
    </row>
    <row r="3312" spans="1:5" x14ac:dyDescent="0.25">
      <c r="A3312" s="10"/>
      <c r="B3312" s="10"/>
      <c r="D3312" s="9"/>
      <c r="E3312" s="9"/>
    </row>
    <row r="3313" spans="1:5" x14ac:dyDescent="0.25">
      <c r="A3313" s="10"/>
      <c r="B3313" s="10"/>
      <c r="D3313" s="9"/>
      <c r="E3313" s="9"/>
    </row>
    <row r="3314" spans="1:5" x14ac:dyDescent="0.25">
      <c r="A3314" s="10"/>
      <c r="B3314" s="10"/>
      <c r="D3314" s="9"/>
      <c r="E3314" s="9"/>
    </row>
    <row r="3315" spans="1:5" x14ac:dyDescent="0.25">
      <c r="A3315" s="10"/>
      <c r="B3315" s="10"/>
      <c r="D3315" s="9"/>
      <c r="E3315" s="9"/>
    </row>
    <row r="3316" spans="1:5" x14ac:dyDescent="0.25">
      <c r="A3316" s="10"/>
      <c r="B3316" s="10"/>
      <c r="D3316" s="9"/>
      <c r="E3316" s="9"/>
    </row>
    <row r="3317" spans="1:5" x14ac:dyDescent="0.25">
      <c r="A3317" s="10"/>
      <c r="B3317" s="10"/>
      <c r="D3317" s="9"/>
      <c r="E3317" s="9"/>
    </row>
    <row r="3318" spans="1:5" x14ac:dyDescent="0.25">
      <c r="A3318" s="10"/>
      <c r="B3318" s="10"/>
      <c r="D3318" s="9"/>
      <c r="E3318" s="9"/>
    </row>
    <row r="3319" spans="1:5" x14ac:dyDescent="0.25">
      <c r="A3319" s="10"/>
      <c r="B3319" s="10"/>
      <c r="D3319" s="9"/>
      <c r="E3319" s="9"/>
    </row>
    <row r="3320" spans="1:5" x14ac:dyDescent="0.25">
      <c r="A3320" s="10"/>
      <c r="B3320" s="10"/>
      <c r="D3320" s="9"/>
      <c r="E3320" s="9"/>
    </row>
    <row r="3321" spans="1:5" x14ac:dyDescent="0.25">
      <c r="A3321" s="10"/>
      <c r="B3321" s="10"/>
      <c r="D3321" s="9"/>
      <c r="E3321" s="9"/>
    </row>
    <row r="3322" spans="1:5" x14ac:dyDescent="0.25">
      <c r="A3322" s="10"/>
      <c r="B3322" s="10"/>
      <c r="D3322" s="9"/>
      <c r="E3322" s="9"/>
    </row>
    <row r="3323" spans="1:5" x14ac:dyDescent="0.25">
      <c r="A3323" s="10"/>
      <c r="B3323" s="10"/>
      <c r="D3323" s="9"/>
      <c r="E3323" s="9"/>
    </row>
    <row r="3324" spans="1:5" x14ac:dyDescent="0.25">
      <c r="A3324" s="10"/>
      <c r="B3324" s="10"/>
      <c r="D3324" s="9"/>
      <c r="E3324" s="9"/>
    </row>
    <row r="3325" spans="1:5" x14ac:dyDescent="0.25">
      <c r="A3325" s="10"/>
      <c r="B3325" s="10"/>
      <c r="D3325" s="9"/>
      <c r="E3325" s="9"/>
    </row>
    <row r="3326" spans="1:5" x14ac:dyDescent="0.25">
      <c r="A3326" s="10"/>
      <c r="B3326" s="10"/>
      <c r="D3326" s="9"/>
      <c r="E3326" s="9"/>
    </row>
    <row r="3327" spans="1:5" x14ac:dyDescent="0.25">
      <c r="A3327" s="10"/>
      <c r="B3327" s="10"/>
      <c r="D3327" s="9"/>
      <c r="E3327" s="9"/>
    </row>
    <row r="3328" spans="1:5" x14ac:dyDescent="0.25">
      <c r="A3328" s="10"/>
      <c r="B3328" s="10"/>
      <c r="D3328" s="9"/>
      <c r="E3328" s="9"/>
    </row>
    <row r="3329" spans="1:5" x14ac:dyDescent="0.25">
      <c r="A3329" s="10"/>
      <c r="B3329" s="10"/>
      <c r="D3329" s="9"/>
      <c r="E3329" s="9"/>
    </row>
    <row r="3330" spans="1:5" x14ac:dyDescent="0.25">
      <c r="A3330" s="10"/>
      <c r="B3330" s="10"/>
      <c r="D3330" s="9"/>
      <c r="E3330" s="9"/>
    </row>
    <row r="3331" spans="1:5" x14ac:dyDescent="0.25">
      <c r="A3331" s="10"/>
      <c r="B3331" s="10"/>
      <c r="D3331" s="9"/>
      <c r="E3331" s="9"/>
    </row>
    <row r="3332" spans="1:5" x14ac:dyDescent="0.25">
      <c r="A3332" s="10"/>
      <c r="B3332" s="10"/>
      <c r="D3332" s="9"/>
      <c r="E3332" s="9"/>
    </row>
    <row r="3333" spans="1:5" x14ac:dyDescent="0.25">
      <c r="A3333" s="10"/>
      <c r="B3333" s="10"/>
      <c r="D3333" s="9"/>
      <c r="E3333" s="9"/>
    </row>
    <row r="3334" spans="1:5" x14ac:dyDescent="0.25">
      <c r="A3334" s="10"/>
      <c r="B3334" s="10"/>
      <c r="D3334" s="9"/>
      <c r="E3334" s="9"/>
    </row>
    <row r="3335" spans="1:5" x14ac:dyDescent="0.25">
      <c r="A3335" s="10"/>
      <c r="B3335" s="10"/>
      <c r="D3335" s="9"/>
      <c r="E3335" s="9"/>
    </row>
    <row r="3336" spans="1:5" x14ac:dyDescent="0.25">
      <c r="A3336" s="10"/>
      <c r="B3336" s="10"/>
      <c r="D3336" s="9"/>
      <c r="E3336" s="9"/>
    </row>
    <row r="3337" spans="1:5" x14ac:dyDescent="0.25">
      <c r="A3337" s="10"/>
      <c r="B3337" s="10"/>
      <c r="D3337" s="9"/>
      <c r="E3337" s="9"/>
    </row>
    <row r="3338" spans="1:5" x14ac:dyDescent="0.25">
      <c r="A3338" s="10"/>
      <c r="B3338" s="10"/>
      <c r="D3338" s="9"/>
      <c r="E3338" s="9"/>
    </row>
    <row r="3339" spans="1:5" x14ac:dyDescent="0.25">
      <c r="A3339" s="10"/>
      <c r="B3339" s="10"/>
      <c r="D3339" s="9"/>
      <c r="E3339" s="9"/>
    </row>
    <row r="3340" spans="1:5" x14ac:dyDescent="0.25">
      <c r="A3340" s="10"/>
      <c r="B3340" s="10"/>
      <c r="D3340" s="9"/>
      <c r="E3340" s="9"/>
    </row>
    <row r="3341" spans="1:5" x14ac:dyDescent="0.25">
      <c r="A3341" s="10"/>
      <c r="B3341" s="10"/>
      <c r="D3341" s="9"/>
      <c r="E3341" s="9"/>
    </row>
    <row r="3342" spans="1:5" x14ac:dyDescent="0.25">
      <c r="A3342" s="10"/>
      <c r="B3342" s="10"/>
      <c r="D3342" s="9"/>
      <c r="E3342" s="9"/>
    </row>
    <row r="3343" spans="1:5" x14ac:dyDescent="0.25">
      <c r="A3343" s="10"/>
      <c r="B3343" s="10"/>
      <c r="D3343" s="9"/>
      <c r="E3343" s="9"/>
    </row>
    <row r="3344" spans="1:5" x14ac:dyDescent="0.25">
      <c r="A3344" s="10"/>
      <c r="B3344" s="10"/>
      <c r="D3344" s="9"/>
      <c r="E3344" s="9"/>
    </row>
    <row r="3345" spans="1:5" x14ac:dyDescent="0.25">
      <c r="A3345" s="10"/>
      <c r="B3345" s="10"/>
      <c r="D3345" s="9"/>
      <c r="E3345" s="9"/>
    </row>
    <row r="3346" spans="1:5" x14ac:dyDescent="0.25">
      <c r="A3346" s="10"/>
      <c r="B3346" s="10"/>
      <c r="D3346" s="9"/>
      <c r="E3346" s="9"/>
    </row>
    <row r="3347" spans="1:5" x14ac:dyDescent="0.25">
      <c r="A3347" s="10"/>
      <c r="B3347" s="10"/>
      <c r="D3347" s="9"/>
      <c r="E3347" s="9"/>
    </row>
    <row r="3348" spans="1:5" x14ac:dyDescent="0.25">
      <c r="A3348" s="10"/>
      <c r="B3348" s="10"/>
      <c r="D3348" s="9"/>
      <c r="E3348" s="9"/>
    </row>
    <row r="3349" spans="1:5" x14ac:dyDescent="0.25">
      <c r="A3349" s="10"/>
      <c r="B3349" s="10"/>
      <c r="D3349" s="9"/>
      <c r="E3349" s="9"/>
    </row>
    <row r="3350" spans="1:5" x14ac:dyDescent="0.25">
      <c r="A3350" s="10"/>
      <c r="B3350" s="10"/>
      <c r="D3350" s="9"/>
      <c r="E3350" s="9"/>
    </row>
    <row r="3351" spans="1:5" x14ac:dyDescent="0.25">
      <c r="A3351" s="10"/>
      <c r="B3351" s="10"/>
      <c r="D3351" s="9"/>
      <c r="E3351" s="9"/>
    </row>
    <row r="3352" spans="1:5" x14ac:dyDescent="0.25">
      <c r="A3352" s="10"/>
      <c r="B3352" s="10"/>
      <c r="D3352" s="9"/>
      <c r="E3352" s="9"/>
    </row>
    <row r="3353" spans="1:5" x14ac:dyDescent="0.25">
      <c r="A3353" s="10"/>
      <c r="B3353" s="10"/>
      <c r="D3353" s="9"/>
      <c r="E3353" s="9"/>
    </row>
    <row r="3354" spans="1:5" x14ac:dyDescent="0.25">
      <c r="A3354" s="10"/>
      <c r="B3354" s="10"/>
      <c r="D3354" s="9"/>
      <c r="E3354" s="9"/>
    </row>
    <row r="3355" spans="1:5" x14ac:dyDescent="0.25">
      <c r="A3355" s="10"/>
      <c r="B3355" s="10"/>
      <c r="D3355" s="9"/>
      <c r="E3355" s="9"/>
    </row>
    <row r="3356" spans="1:5" x14ac:dyDescent="0.25">
      <c r="A3356" s="10"/>
      <c r="B3356" s="10"/>
      <c r="D3356" s="9"/>
      <c r="E3356" s="9"/>
    </row>
    <row r="3357" spans="1:5" x14ac:dyDescent="0.25">
      <c r="A3357" s="10"/>
      <c r="B3357" s="10"/>
      <c r="D3357" s="9"/>
      <c r="E3357" s="9"/>
    </row>
    <row r="3358" spans="1:5" x14ac:dyDescent="0.25">
      <c r="A3358" s="10"/>
      <c r="B3358" s="10"/>
      <c r="D3358" s="9"/>
      <c r="E3358" s="9"/>
    </row>
    <row r="3359" spans="1:5" x14ac:dyDescent="0.25">
      <c r="A3359" s="10"/>
      <c r="B3359" s="10"/>
      <c r="D3359" s="9"/>
      <c r="E3359" s="9"/>
    </row>
    <row r="3360" spans="1:5" x14ac:dyDescent="0.25">
      <c r="A3360" s="10"/>
      <c r="B3360" s="10"/>
      <c r="D3360" s="9"/>
      <c r="E3360" s="9"/>
    </row>
    <row r="3361" spans="1:5" x14ac:dyDescent="0.25">
      <c r="A3361" s="10"/>
      <c r="B3361" s="10"/>
      <c r="D3361" s="9"/>
      <c r="E3361" s="9"/>
    </row>
    <row r="3362" spans="1:5" x14ac:dyDescent="0.25">
      <c r="A3362" s="10"/>
      <c r="B3362" s="10"/>
      <c r="D3362" s="9"/>
      <c r="E3362" s="9"/>
    </row>
    <row r="3363" spans="1:5" x14ac:dyDescent="0.25">
      <c r="A3363" s="10"/>
      <c r="B3363" s="10"/>
      <c r="D3363" s="9"/>
      <c r="E3363" s="9"/>
    </row>
    <row r="3364" spans="1:5" x14ac:dyDescent="0.25">
      <c r="A3364" s="10"/>
      <c r="B3364" s="10"/>
      <c r="D3364" s="9"/>
      <c r="E3364" s="9"/>
    </row>
    <row r="3365" spans="1:5" x14ac:dyDescent="0.25">
      <c r="A3365" s="10"/>
      <c r="B3365" s="10"/>
      <c r="D3365" s="9"/>
      <c r="E3365" s="9"/>
    </row>
    <row r="3366" spans="1:5" x14ac:dyDescent="0.25">
      <c r="A3366" s="10"/>
      <c r="B3366" s="10"/>
      <c r="D3366" s="9"/>
      <c r="E3366" s="9"/>
    </row>
    <row r="3367" spans="1:5" x14ac:dyDescent="0.25">
      <c r="A3367" s="10"/>
      <c r="B3367" s="10"/>
      <c r="D3367" s="9"/>
      <c r="E3367" s="9"/>
    </row>
    <row r="3368" spans="1:5" x14ac:dyDescent="0.25">
      <c r="A3368" s="10"/>
      <c r="B3368" s="10"/>
      <c r="D3368" s="9"/>
      <c r="E3368" s="9"/>
    </row>
    <row r="3369" spans="1:5" x14ac:dyDescent="0.25">
      <c r="A3369" s="10"/>
      <c r="B3369" s="10"/>
      <c r="D3369" s="9"/>
      <c r="E3369" s="9"/>
    </row>
    <row r="3370" spans="1:5" x14ac:dyDescent="0.25">
      <c r="A3370" s="10"/>
      <c r="B3370" s="10"/>
      <c r="D3370" s="9"/>
      <c r="E3370" s="9"/>
    </row>
    <row r="3371" spans="1:5" x14ac:dyDescent="0.25">
      <c r="A3371" s="10"/>
      <c r="B3371" s="10"/>
      <c r="D3371" s="9"/>
      <c r="E3371" s="9"/>
    </row>
    <row r="3372" spans="1:5" x14ac:dyDescent="0.25">
      <c r="A3372" s="10"/>
      <c r="B3372" s="10"/>
      <c r="D3372" s="9"/>
      <c r="E3372" s="9"/>
    </row>
    <row r="3373" spans="1:5" x14ac:dyDescent="0.25">
      <c r="A3373" s="10"/>
      <c r="B3373" s="10"/>
      <c r="D3373" s="9"/>
      <c r="E3373" s="9"/>
    </row>
    <row r="3374" spans="1:5" x14ac:dyDescent="0.25">
      <c r="A3374" s="10"/>
      <c r="B3374" s="10"/>
      <c r="D3374" s="9"/>
      <c r="E3374" s="9"/>
    </row>
    <row r="3375" spans="1:5" x14ac:dyDescent="0.25">
      <c r="A3375" s="10"/>
      <c r="B3375" s="10"/>
      <c r="D3375" s="9"/>
      <c r="E3375" s="9"/>
    </row>
    <row r="3376" spans="1:5" x14ac:dyDescent="0.25">
      <c r="A3376" s="10"/>
      <c r="B3376" s="10"/>
      <c r="D3376" s="9"/>
      <c r="E3376" s="9"/>
    </row>
    <row r="3377" spans="1:5" x14ac:dyDescent="0.25">
      <c r="A3377" s="10"/>
      <c r="B3377" s="10"/>
      <c r="D3377" s="9"/>
      <c r="E3377" s="9"/>
    </row>
    <row r="3378" spans="1:5" x14ac:dyDescent="0.25">
      <c r="A3378" s="10"/>
      <c r="B3378" s="10"/>
      <c r="D3378" s="9"/>
      <c r="E3378" s="9"/>
    </row>
    <row r="3379" spans="1:5" x14ac:dyDescent="0.25">
      <c r="A3379" s="10"/>
      <c r="B3379" s="10"/>
      <c r="D3379" s="9"/>
      <c r="E3379" s="9"/>
    </row>
    <row r="3380" spans="1:5" x14ac:dyDescent="0.25">
      <c r="A3380" s="10"/>
      <c r="B3380" s="10"/>
      <c r="D3380" s="9"/>
      <c r="E3380" s="9"/>
    </row>
    <row r="3381" spans="1:5" x14ac:dyDescent="0.25">
      <c r="A3381" s="10"/>
      <c r="B3381" s="10"/>
      <c r="D3381" s="9"/>
      <c r="E3381" s="9"/>
    </row>
    <row r="3382" spans="1:5" x14ac:dyDescent="0.25">
      <c r="A3382" s="10"/>
      <c r="B3382" s="10"/>
      <c r="D3382" s="9"/>
      <c r="E3382" s="9"/>
    </row>
    <row r="3383" spans="1:5" x14ac:dyDescent="0.25">
      <c r="A3383" s="10"/>
      <c r="B3383" s="10"/>
      <c r="D3383" s="9"/>
      <c r="E3383" s="9"/>
    </row>
    <row r="3384" spans="1:5" x14ac:dyDescent="0.25">
      <c r="A3384" s="10"/>
      <c r="B3384" s="10"/>
      <c r="D3384" s="9"/>
      <c r="E3384" s="9"/>
    </row>
    <row r="3385" spans="1:5" x14ac:dyDescent="0.25">
      <c r="A3385" s="10"/>
      <c r="B3385" s="10"/>
      <c r="D3385" s="9"/>
      <c r="E3385" s="9"/>
    </row>
    <row r="3386" spans="1:5" x14ac:dyDescent="0.25">
      <c r="A3386" s="10"/>
      <c r="B3386" s="10"/>
      <c r="D3386" s="9"/>
      <c r="E3386" s="9"/>
    </row>
    <row r="3387" spans="1:5" x14ac:dyDescent="0.25">
      <c r="A3387" s="10"/>
      <c r="B3387" s="10"/>
      <c r="D3387" s="9"/>
      <c r="E3387" s="9"/>
    </row>
    <row r="3388" spans="1:5" x14ac:dyDescent="0.25">
      <c r="A3388" s="10"/>
      <c r="B3388" s="10"/>
      <c r="D3388" s="9"/>
      <c r="E3388" s="9"/>
    </row>
    <row r="3389" spans="1:5" x14ac:dyDescent="0.25">
      <c r="A3389" s="10"/>
      <c r="B3389" s="10"/>
      <c r="D3389" s="9"/>
      <c r="E3389" s="9"/>
    </row>
    <row r="3390" spans="1:5" x14ac:dyDescent="0.25">
      <c r="A3390" s="10"/>
      <c r="B3390" s="10"/>
      <c r="D3390" s="9"/>
      <c r="E3390" s="9"/>
    </row>
    <row r="3391" spans="1:5" x14ac:dyDescent="0.25">
      <c r="A3391" s="10"/>
      <c r="B3391" s="10"/>
      <c r="D3391" s="9"/>
      <c r="E3391" s="9"/>
    </row>
    <row r="3392" spans="1:5" x14ac:dyDescent="0.25">
      <c r="A3392" s="10"/>
      <c r="B3392" s="10"/>
      <c r="D3392" s="9"/>
      <c r="E3392" s="9"/>
    </row>
    <row r="3393" spans="1:5" x14ac:dyDescent="0.25">
      <c r="A3393" s="10"/>
      <c r="B3393" s="10"/>
      <c r="D3393" s="9"/>
      <c r="E3393" s="9"/>
    </row>
    <row r="3394" spans="1:5" x14ac:dyDescent="0.25">
      <c r="A3394" s="10"/>
      <c r="B3394" s="10"/>
      <c r="D3394" s="9"/>
      <c r="E3394" s="9"/>
    </row>
    <row r="3395" spans="1:5" x14ac:dyDescent="0.25">
      <c r="A3395" s="10"/>
      <c r="B3395" s="10"/>
      <c r="D3395" s="9"/>
      <c r="E3395" s="9"/>
    </row>
    <row r="3396" spans="1:5" x14ac:dyDescent="0.25">
      <c r="A3396" s="10"/>
      <c r="B3396" s="10"/>
      <c r="D3396" s="9"/>
      <c r="E3396" s="9"/>
    </row>
    <row r="3397" spans="1:5" x14ac:dyDescent="0.25">
      <c r="A3397" s="10"/>
      <c r="B3397" s="10"/>
      <c r="D3397" s="9"/>
      <c r="E3397" s="9"/>
    </row>
    <row r="3398" spans="1:5" x14ac:dyDescent="0.25">
      <c r="A3398" s="10"/>
      <c r="B3398" s="10"/>
      <c r="D3398" s="9"/>
      <c r="E3398" s="9"/>
    </row>
    <row r="3399" spans="1:5" x14ac:dyDescent="0.25">
      <c r="A3399" s="10"/>
      <c r="B3399" s="10"/>
      <c r="D3399" s="9"/>
      <c r="E3399" s="9"/>
    </row>
    <row r="3400" spans="1:5" x14ac:dyDescent="0.25">
      <c r="A3400" s="10"/>
      <c r="B3400" s="10"/>
      <c r="D3400" s="9"/>
      <c r="E3400" s="9"/>
    </row>
    <row r="3401" spans="1:5" x14ac:dyDescent="0.25">
      <c r="A3401" s="10"/>
      <c r="B3401" s="10"/>
      <c r="D3401" s="9"/>
      <c r="E3401" s="9"/>
    </row>
    <row r="3402" spans="1:5" x14ac:dyDescent="0.25">
      <c r="A3402" s="10"/>
      <c r="B3402" s="10"/>
      <c r="D3402" s="9"/>
      <c r="E3402" s="9"/>
    </row>
    <row r="3403" spans="1:5" x14ac:dyDescent="0.25">
      <c r="A3403" s="10"/>
      <c r="B3403" s="10"/>
      <c r="D3403" s="9"/>
      <c r="E3403" s="9"/>
    </row>
    <row r="3404" spans="1:5" x14ac:dyDescent="0.25">
      <c r="A3404" s="10"/>
      <c r="B3404" s="10"/>
      <c r="D3404" s="9"/>
      <c r="E3404" s="9"/>
    </row>
    <row r="3405" spans="1:5" x14ac:dyDescent="0.25">
      <c r="A3405" s="10"/>
      <c r="B3405" s="10"/>
      <c r="D3405" s="9"/>
      <c r="E3405" s="9"/>
    </row>
    <row r="3406" spans="1:5" x14ac:dyDescent="0.25">
      <c r="A3406" s="10"/>
      <c r="B3406" s="10"/>
      <c r="D3406" s="9"/>
      <c r="E3406" s="9"/>
    </row>
    <row r="3407" spans="1:5" x14ac:dyDescent="0.25">
      <c r="A3407" s="10"/>
      <c r="B3407" s="10"/>
      <c r="D3407" s="9"/>
      <c r="E3407" s="9"/>
    </row>
    <row r="3408" spans="1:5" x14ac:dyDescent="0.25">
      <c r="A3408" s="10"/>
      <c r="B3408" s="10"/>
      <c r="D3408" s="9"/>
      <c r="E3408" s="9"/>
    </row>
    <row r="3409" spans="1:5" x14ac:dyDescent="0.25">
      <c r="A3409" s="10"/>
      <c r="B3409" s="10"/>
      <c r="D3409" s="9"/>
      <c r="E3409" s="9"/>
    </row>
    <row r="3410" spans="1:5" x14ac:dyDescent="0.25">
      <c r="A3410" s="10"/>
      <c r="B3410" s="10"/>
      <c r="D3410" s="9"/>
      <c r="E3410" s="9"/>
    </row>
    <row r="3411" spans="1:5" x14ac:dyDescent="0.25">
      <c r="A3411" s="10"/>
      <c r="B3411" s="10"/>
      <c r="D3411" s="9"/>
      <c r="E3411" s="9"/>
    </row>
    <row r="3412" spans="1:5" x14ac:dyDescent="0.25">
      <c r="A3412" s="10"/>
      <c r="B3412" s="10"/>
      <c r="D3412" s="9"/>
      <c r="E3412" s="9"/>
    </row>
    <row r="3413" spans="1:5" x14ac:dyDescent="0.25">
      <c r="A3413" s="10"/>
      <c r="B3413" s="10"/>
      <c r="D3413" s="9"/>
      <c r="E3413" s="9"/>
    </row>
    <row r="3414" spans="1:5" x14ac:dyDescent="0.25">
      <c r="A3414" s="10"/>
      <c r="B3414" s="10"/>
      <c r="D3414" s="9"/>
      <c r="E3414" s="9"/>
    </row>
    <row r="3415" spans="1:5" x14ac:dyDescent="0.25">
      <c r="A3415" s="10"/>
      <c r="B3415" s="10"/>
      <c r="D3415" s="9"/>
      <c r="E3415" s="9"/>
    </row>
    <row r="3416" spans="1:5" x14ac:dyDescent="0.25">
      <c r="A3416" s="10"/>
      <c r="B3416" s="10"/>
      <c r="D3416" s="9"/>
      <c r="E3416" s="9"/>
    </row>
    <row r="3417" spans="1:5" x14ac:dyDescent="0.25">
      <c r="A3417" s="10"/>
      <c r="B3417" s="10"/>
      <c r="D3417" s="9"/>
      <c r="E3417" s="9"/>
    </row>
    <row r="3418" spans="1:5" x14ac:dyDescent="0.25">
      <c r="A3418" s="10"/>
      <c r="B3418" s="10"/>
      <c r="D3418" s="9"/>
      <c r="E3418" s="9"/>
    </row>
    <row r="3419" spans="1:5" x14ac:dyDescent="0.25">
      <c r="A3419" s="10"/>
      <c r="B3419" s="10"/>
      <c r="D3419" s="9"/>
      <c r="E3419" s="9"/>
    </row>
    <row r="3420" spans="1:5" x14ac:dyDescent="0.25">
      <c r="A3420" s="10"/>
      <c r="B3420" s="10"/>
      <c r="D3420" s="9"/>
      <c r="E3420" s="9"/>
    </row>
    <row r="3421" spans="1:5" x14ac:dyDescent="0.25">
      <c r="A3421" s="10"/>
      <c r="B3421" s="10"/>
      <c r="D3421" s="9"/>
      <c r="E3421" s="9"/>
    </row>
    <row r="3422" spans="1:5" x14ac:dyDescent="0.25">
      <c r="A3422" s="10"/>
      <c r="B3422" s="10"/>
      <c r="D3422" s="9"/>
      <c r="E3422" s="9"/>
    </row>
    <row r="3423" spans="1:5" x14ac:dyDescent="0.25">
      <c r="A3423" s="10"/>
      <c r="B3423" s="10"/>
      <c r="D3423" s="9"/>
      <c r="E3423" s="9"/>
    </row>
    <row r="3424" spans="1:5" x14ac:dyDescent="0.25">
      <c r="A3424" s="10"/>
      <c r="B3424" s="10"/>
      <c r="D3424" s="9"/>
      <c r="E3424" s="9"/>
    </row>
    <row r="3425" spans="1:5" x14ac:dyDescent="0.25">
      <c r="A3425" s="10"/>
      <c r="B3425" s="10"/>
      <c r="D3425" s="9"/>
      <c r="E3425" s="9"/>
    </row>
    <row r="3426" spans="1:5" x14ac:dyDescent="0.25">
      <c r="A3426" s="10"/>
      <c r="B3426" s="10"/>
      <c r="D3426" s="9"/>
      <c r="E3426" s="9"/>
    </row>
    <row r="3427" spans="1:5" x14ac:dyDescent="0.25">
      <c r="A3427" s="10"/>
      <c r="B3427" s="10"/>
      <c r="D3427" s="9"/>
      <c r="E3427" s="9"/>
    </row>
    <row r="3428" spans="1:5" x14ac:dyDescent="0.25">
      <c r="A3428" s="10"/>
      <c r="B3428" s="10"/>
      <c r="D3428" s="9"/>
      <c r="E3428" s="9"/>
    </row>
    <row r="3429" spans="1:5" x14ac:dyDescent="0.25">
      <c r="A3429" s="10"/>
      <c r="B3429" s="10"/>
      <c r="D3429" s="9"/>
      <c r="E3429" s="9"/>
    </row>
    <row r="3430" spans="1:5" x14ac:dyDescent="0.25">
      <c r="A3430" s="10"/>
      <c r="B3430" s="10"/>
      <c r="D3430" s="9"/>
      <c r="E3430" s="9"/>
    </row>
    <row r="3431" spans="1:5" x14ac:dyDescent="0.25">
      <c r="A3431" s="10"/>
      <c r="B3431" s="10"/>
      <c r="D3431" s="9"/>
      <c r="E3431" s="9"/>
    </row>
    <row r="3432" spans="1:5" x14ac:dyDescent="0.25">
      <c r="A3432" s="10"/>
      <c r="B3432" s="10"/>
      <c r="D3432" s="9"/>
      <c r="E3432" s="9"/>
    </row>
    <row r="3433" spans="1:5" x14ac:dyDescent="0.25">
      <c r="A3433" s="10"/>
      <c r="B3433" s="10"/>
      <c r="D3433" s="9"/>
      <c r="E3433" s="9"/>
    </row>
    <row r="3434" spans="1:5" x14ac:dyDescent="0.25">
      <c r="A3434" s="10"/>
      <c r="B3434" s="10"/>
      <c r="D3434" s="9"/>
      <c r="E3434" s="9"/>
    </row>
    <row r="3435" spans="1:5" x14ac:dyDescent="0.25">
      <c r="A3435" s="10"/>
      <c r="B3435" s="10"/>
      <c r="D3435" s="9"/>
      <c r="E3435" s="9"/>
    </row>
    <row r="3436" spans="1:5" x14ac:dyDescent="0.25">
      <c r="A3436" s="10"/>
      <c r="B3436" s="10"/>
      <c r="D3436" s="9"/>
      <c r="E3436" s="9"/>
    </row>
    <row r="3437" spans="1:5" x14ac:dyDescent="0.25">
      <c r="A3437" s="10"/>
      <c r="B3437" s="10"/>
      <c r="D3437" s="9"/>
      <c r="E3437" s="9"/>
    </row>
    <row r="3438" spans="1:5" x14ac:dyDescent="0.25">
      <c r="A3438" s="10"/>
      <c r="B3438" s="10"/>
      <c r="D3438" s="9"/>
      <c r="E3438" s="9"/>
    </row>
    <row r="3439" spans="1:5" x14ac:dyDescent="0.25">
      <c r="A3439" s="10"/>
      <c r="B3439" s="10"/>
      <c r="D3439" s="9"/>
      <c r="E3439" s="9"/>
    </row>
    <row r="3440" spans="1:5" x14ac:dyDescent="0.25">
      <c r="A3440" s="10"/>
      <c r="B3440" s="10"/>
      <c r="D3440" s="9"/>
      <c r="E3440" s="9"/>
    </row>
    <row r="3441" spans="1:5" x14ac:dyDescent="0.25">
      <c r="A3441" s="10"/>
      <c r="B3441" s="10"/>
      <c r="D3441" s="9"/>
      <c r="E3441" s="9"/>
    </row>
    <row r="3442" spans="1:5" x14ac:dyDescent="0.25">
      <c r="A3442" s="10"/>
      <c r="B3442" s="10"/>
      <c r="D3442" s="9"/>
      <c r="E3442" s="9"/>
    </row>
    <row r="3443" spans="1:5" x14ac:dyDescent="0.25">
      <c r="A3443" s="10"/>
      <c r="B3443" s="10"/>
      <c r="D3443" s="9"/>
      <c r="E3443" s="9"/>
    </row>
    <row r="3444" spans="1:5" x14ac:dyDescent="0.25">
      <c r="A3444" s="10"/>
      <c r="B3444" s="10"/>
      <c r="D3444" s="9"/>
      <c r="E3444" s="9"/>
    </row>
    <row r="3445" spans="1:5" x14ac:dyDescent="0.25">
      <c r="A3445" s="10"/>
      <c r="B3445" s="10"/>
      <c r="D3445" s="9"/>
      <c r="E3445" s="9"/>
    </row>
    <row r="3446" spans="1:5" x14ac:dyDescent="0.25">
      <c r="A3446" s="10"/>
      <c r="B3446" s="10"/>
      <c r="D3446" s="9"/>
      <c r="E3446" s="9"/>
    </row>
    <row r="3447" spans="1:5" x14ac:dyDescent="0.25">
      <c r="A3447" s="10"/>
      <c r="B3447" s="10"/>
      <c r="D3447" s="9"/>
      <c r="E3447" s="9"/>
    </row>
    <row r="3448" spans="1:5" x14ac:dyDescent="0.25">
      <c r="A3448" s="10"/>
      <c r="B3448" s="10"/>
      <c r="D3448" s="9"/>
      <c r="E3448" s="9"/>
    </row>
    <row r="3449" spans="1:5" x14ac:dyDescent="0.25">
      <c r="A3449" s="10"/>
      <c r="B3449" s="10"/>
      <c r="D3449" s="9"/>
      <c r="E3449" s="9"/>
    </row>
    <row r="3450" spans="1:5" x14ac:dyDescent="0.25">
      <c r="A3450" s="10"/>
      <c r="B3450" s="10"/>
      <c r="D3450" s="9"/>
      <c r="E3450" s="9"/>
    </row>
    <row r="3451" spans="1:5" x14ac:dyDescent="0.25">
      <c r="A3451" s="10"/>
      <c r="B3451" s="10"/>
      <c r="D3451" s="9"/>
      <c r="E3451" s="9"/>
    </row>
    <row r="3452" spans="1:5" x14ac:dyDescent="0.25">
      <c r="A3452" s="10"/>
      <c r="B3452" s="10"/>
      <c r="D3452" s="9"/>
      <c r="E3452" s="9"/>
    </row>
    <row r="3453" spans="1:5" x14ac:dyDescent="0.25">
      <c r="A3453" s="10"/>
      <c r="B3453" s="10"/>
      <c r="D3453" s="9"/>
      <c r="E3453" s="9"/>
    </row>
    <row r="3454" spans="1:5" x14ac:dyDescent="0.25">
      <c r="A3454" s="10"/>
      <c r="B3454" s="10"/>
      <c r="D3454" s="9"/>
      <c r="E3454" s="9"/>
    </row>
    <row r="3455" spans="1:5" x14ac:dyDescent="0.25">
      <c r="A3455" s="10"/>
      <c r="B3455" s="10"/>
      <c r="D3455" s="9"/>
      <c r="E3455" s="9"/>
    </row>
    <row r="3456" spans="1:5" x14ac:dyDescent="0.25">
      <c r="A3456" s="10"/>
      <c r="B3456" s="10"/>
      <c r="D3456" s="9"/>
      <c r="E3456" s="9"/>
    </row>
    <row r="3457" spans="1:5" x14ac:dyDescent="0.25">
      <c r="A3457" s="10"/>
      <c r="B3457" s="10"/>
      <c r="D3457" s="9"/>
      <c r="E3457" s="9"/>
    </row>
    <row r="3458" spans="1:5" x14ac:dyDescent="0.25">
      <c r="A3458" s="10"/>
      <c r="B3458" s="10"/>
      <c r="D3458" s="9"/>
      <c r="E3458" s="9"/>
    </row>
    <row r="3459" spans="1:5" x14ac:dyDescent="0.25">
      <c r="A3459" s="10"/>
      <c r="B3459" s="10"/>
      <c r="D3459" s="9"/>
      <c r="E3459" s="9"/>
    </row>
    <row r="3460" spans="1:5" x14ac:dyDescent="0.25">
      <c r="A3460" s="10"/>
      <c r="B3460" s="10"/>
      <c r="D3460" s="9"/>
      <c r="E3460" s="9"/>
    </row>
    <row r="3461" spans="1:5" x14ac:dyDescent="0.25">
      <c r="A3461" s="10"/>
      <c r="B3461" s="10"/>
      <c r="D3461" s="9"/>
      <c r="E3461" s="9"/>
    </row>
    <row r="3462" spans="1:5" x14ac:dyDescent="0.25">
      <c r="A3462" s="10"/>
      <c r="B3462" s="10"/>
      <c r="D3462" s="9"/>
      <c r="E3462" s="9"/>
    </row>
    <row r="3463" spans="1:5" x14ac:dyDescent="0.25">
      <c r="A3463" s="10"/>
      <c r="B3463" s="10"/>
      <c r="D3463" s="9"/>
      <c r="E3463" s="9"/>
    </row>
    <row r="3464" spans="1:5" x14ac:dyDescent="0.25">
      <c r="A3464" s="10"/>
      <c r="B3464" s="10"/>
      <c r="D3464" s="9"/>
      <c r="E3464" s="9"/>
    </row>
    <row r="3465" spans="1:5" x14ac:dyDescent="0.25">
      <c r="A3465" s="10"/>
      <c r="B3465" s="10"/>
      <c r="D3465" s="9"/>
      <c r="E3465" s="9"/>
    </row>
    <row r="3466" spans="1:5" x14ac:dyDescent="0.25">
      <c r="A3466" s="10"/>
      <c r="B3466" s="10"/>
      <c r="D3466" s="9"/>
      <c r="E3466" s="9"/>
    </row>
    <row r="3467" spans="1:5" x14ac:dyDescent="0.25">
      <c r="A3467" s="10"/>
      <c r="B3467" s="10"/>
      <c r="D3467" s="9"/>
      <c r="E3467" s="9"/>
    </row>
    <row r="3468" spans="1:5" x14ac:dyDescent="0.25">
      <c r="A3468" s="10"/>
      <c r="B3468" s="10"/>
      <c r="D3468" s="9"/>
      <c r="E3468" s="9"/>
    </row>
    <row r="3469" spans="1:5" x14ac:dyDescent="0.25">
      <c r="A3469" s="10"/>
      <c r="B3469" s="10"/>
      <c r="D3469" s="9"/>
      <c r="E3469" s="9"/>
    </row>
    <row r="3470" spans="1:5" x14ac:dyDescent="0.25">
      <c r="A3470" s="10"/>
      <c r="B3470" s="10"/>
      <c r="D3470" s="9"/>
      <c r="E3470" s="9"/>
    </row>
    <row r="3471" spans="1:5" x14ac:dyDescent="0.25">
      <c r="A3471" s="10"/>
      <c r="B3471" s="10"/>
      <c r="D3471" s="9"/>
      <c r="E3471" s="9"/>
    </row>
    <row r="3472" spans="1:5" x14ac:dyDescent="0.25">
      <c r="A3472" s="10"/>
      <c r="B3472" s="10"/>
      <c r="D3472" s="9"/>
      <c r="E3472" s="9"/>
    </row>
    <row r="3473" spans="1:5" x14ac:dyDescent="0.25">
      <c r="A3473" s="10"/>
      <c r="B3473" s="10"/>
      <c r="D3473" s="9"/>
      <c r="E3473" s="9"/>
    </row>
    <row r="3474" spans="1:5" x14ac:dyDescent="0.25">
      <c r="A3474" s="10"/>
      <c r="B3474" s="10"/>
      <c r="D3474" s="9"/>
      <c r="E3474" s="9"/>
    </row>
    <row r="3475" spans="1:5" x14ac:dyDescent="0.25">
      <c r="A3475" s="10"/>
      <c r="B3475" s="10"/>
      <c r="D3475" s="9"/>
      <c r="E3475" s="9"/>
    </row>
    <row r="3476" spans="1:5" x14ac:dyDescent="0.25">
      <c r="A3476" s="10"/>
      <c r="B3476" s="10"/>
      <c r="D3476" s="9"/>
      <c r="E3476" s="9"/>
    </row>
    <row r="3477" spans="1:5" x14ac:dyDescent="0.25">
      <c r="A3477" s="10"/>
      <c r="B3477" s="10"/>
      <c r="D3477" s="9"/>
      <c r="E3477" s="9"/>
    </row>
    <row r="3478" spans="1:5" x14ac:dyDescent="0.25">
      <c r="A3478" s="10"/>
      <c r="B3478" s="10"/>
      <c r="D3478" s="9"/>
      <c r="E3478" s="9"/>
    </row>
    <row r="3479" spans="1:5" x14ac:dyDescent="0.25">
      <c r="A3479" s="10"/>
      <c r="B3479" s="10"/>
      <c r="D3479" s="9"/>
      <c r="E3479" s="9"/>
    </row>
    <row r="3480" spans="1:5" x14ac:dyDescent="0.25">
      <c r="A3480" s="10"/>
      <c r="B3480" s="10"/>
      <c r="D3480" s="9"/>
      <c r="E3480" s="9"/>
    </row>
    <row r="3481" spans="1:5" x14ac:dyDescent="0.25">
      <c r="A3481" s="10"/>
      <c r="B3481" s="10"/>
      <c r="D3481" s="9"/>
      <c r="E3481" s="9"/>
    </row>
    <row r="3482" spans="1:5" x14ac:dyDescent="0.25">
      <c r="A3482" s="10"/>
      <c r="B3482" s="10"/>
      <c r="D3482" s="9"/>
      <c r="E3482" s="9"/>
    </row>
    <row r="3483" spans="1:5" x14ac:dyDescent="0.25">
      <c r="A3483" s="10"/>
      <c r="B3483" s="10"/>
      <c r="D3483" s="9"/>
      <c r="E3483" s="9"/>
    </row>
    <row r="3484" spans="1:5" x14ac:dyDescent="0.25">
      <c r="A3484" s="10"/>
      <c r="B3484" s="10"/>
      <c r="D3484" s="9"/>
      <c r="E3484" s="9"/>
    </row>
    <row r="3485" spans="1:5" x14ac:dyDescent="0.25">
      <c r="A3485" s="10"/>
      <c r="B3485" s="10"/>
      <c r="D3485" s="9"/>
      <c r="E3485" s="9"/>
    </row>
    <row r="3486" spans="1:5" x14ac:dyDescent="0.25">
      <c r="A3486" s="10"/>
      <c r="B3486" s="10"/>
      <c r="D3486" s="9"/>
      <c r="E3486" s="9"/>
    </row>
    <row r="3487" spans="1:5" x14ac:dyDescent="0.25">
      <c r="A3487" s="10"/>
      <c r="B3487" s="10"/>
      <c r="D3487" s="9"/>
      <c r="E3487" s="9"/>
    </row>
    <row r="3488" spans="1:5" x14ac:dyDescent="0.25">
      <c r="A3488" s="10"/>
      <c r="B3488" s="10"/>
      <c r="D3488" s="9"/>
      <c r="E3488" s="9"/>
    </row>
    <row r="3489" spans="1:5" x14ac:dyDescent="0.25">
      <c r="A3489" s="10"/>
      <c r="B3489" s="10"/>
      <c r="D3489" s="9"/>
      <c r="E3489" s="9"/>
    </row>
    <row r="3490" spans="1:5" x14ac:dyDescent="0.25">
      <c r="A3490" s="10"/>
      <c r="B3490" s="10"/>
      <c r="D3490" s="9"/>
      <c r="E3490" s="9"/>
    </row>
    <row r="3491" spans="1:5" x14ac:dyDescent="0.25">
      <c r="A3491" s="10"/>
      <c r="B3491" s="10"/>
      <c r="D3491" s="9"/>
      <c r="E3491" s="9"/>
    </row>
    <row r="3492" spans="1:5" x14ac:dyDescent="0.25">
      <c r="A3492" s="10"/>
      <c r="B3492" s="10"/>
      <c r="D3492" s="9"/>
      <c r="E3492" s="9"/>
    </row>
    <row r="3493" spans="1:5" x14ac:dyDescent="0.25">
      <c r="A3493" s="10"/>
      <c r="B3493" s="10"/>
      <c r="D3493" s="9"/>
      <c r="E3493" s="9"/>
    </row>
    <row r="3494" spans="1:5" x14ac:dyDescent="0.25">
      <c r="A3494" s="10"/>
      <c r="B3494" s="10"/>
      <c r="D3494" s="9"/>
      <c r="E3494" s="9"/>
    </row>
    <row r="3495" spans="1:5" x14ac:dyDescent="0.25">
      <c r="A3495" s="10"/>
      <c r="B3495" s="10"/>
      <c r="D3495" s="9"/>
      <c r="E3495" s="9"/>
    </row>
    <row r="3496" spans="1:5" x14ac:dyDescent="0.25">
      <c r="A3496" s="10"/>
      <c r="B3496" s="10"/>
      <c r="D3496" s="9"/>
      <c r="E3496" s="9"/>
    </row>
    <row r="3497" spans="1:5" x14ac:dyDescent="0.25">
      <c r="A3497" s="10"/>
      <c r="B3497" s="10"/>
      <c r="D3497" s="9"/>
      <c r="E3497" s="9"/>
    </row>
    <row r="3498" spans="1:5" x14ac:dyDescent="0.25">
      <c r="A3498" s="10"/>
      <c r="B3498" s="10"/>
      <c r="D3498" s="9"/>
      <c r="E3498" s="9"/>
    </row>
    <row r="3499" spans="1:5" x14ac:dyDescent="0.25">
      <c r="A3499" s="10"/>
      <c r="B3499" s="10"/>
      <c r="D3499" s="9"/>
      <c r="E3499" s="9"/>
    </row>
    <row r="3500" spans="1:5" x14ac:dyDescent="0.25">
      <c r="A3500" s="10"/>
      <c r="B3500" s="10"/>
      <c r="D3500" s="9"/>
      <c r="E3500" s="9"/>
    </row>
    <row r="3501" spans="1:5" x14ac:dyDescent="0.25">
      <c r="A3501" s="10"/>
      <c r="B3501" s="10"/>
      <c r="D3501" s="9"/>
      <c r="E3501" s="9"/>
    </row>
    <row r="3502" spans="1:5" x14ac:dyDescent="0.25">
      <c r="A3502" s="10"/>
      <c r="B3502" s="10"/>
      <c r="D3502" s="9"/>
      <c r="E3502" s="9"/>
    </row>
    <row r="3503" spans="1:5" x14ac:dyDescent="0.25">
      <c r="A3503" s="10"/>
      <c r="B3503" s="10"/>
      <c r="D3503" s="9"/>
      <c r="E3503" s="9"/>
    </row>
    <row r="3504" spans="1:5" x14ac:dyDescent="0.25">
      <c r="A3504" s="10"/>
      <c r="B3504" s="10"/>
      <c r="D3504" s="9"/>
      <c r="E3504" s="9"/>
    </row>
    <row r="3505" spans="1:5" x14ac:dyDescent="0.25">
      <c r="A3505" s="10"/>
      <c r="B3505" s="10"/>
      <c r="D3505" s="9"/>
      <c r="E3505" s="9"/>
    </row>
    <row r="3506" spans="1:5" x14ac:dyDescent="0.25">
      <c r="A3506" s="10"/>
      <c r="B3506" s="10"/>
      <c r="D3506" s="9"/>
      <c r="E3506" s="9"/>
    </row>
    <row r="3507" spans="1:5" x14ac:dyDescent="0.25">
      <c r="A3507" s="10"/>
      <c r="B3507" s="10"/>
      <c r="D3507" s="9"/>
      <c r="E3507" s="9"/>
    </row>
    <row r="3508" spans="1:5" x14ac:dyDescent="0.25">
      <c r="A3508" s="10"/>
      <c r="B3508" s="10"/>
      <c r="D3508" s="9"/>
      <c r="E3508" s="9"/>
    </row>
    <row r="3509" spans="1:5" x14ac:dyDescent="0.25">
      <c r="A3509" s="10"/>
      <c r="B3509" s="10"/>
      <c r="D3509" s="9"/>
      <c r="E3509" s="9"/>
    </row>
    <row r="3510" spans="1:5" x14ac:dyDescent="0.25">
      <c r="A3510" s="10"/>
      <c r="B3510" s="10"/>
      <c r="D3510" s="9"/>
      <c r="E3510" s="9"/>
    </row>
    <row r="3511" spans="1:5" x14ac:dyDescent="0.25">
      <c r="A3511" s="10"/>
      <c r="B3511" s="10"/>
      <c r="D3511" s="9"/>
      <c r="E3511" s="9"/>
    </row>
    <row r="3512" spans="1:5" x14ac:dyDescent="0.25">
      <c r="A3512" s="10"/>
      <c r="B3512" s="10"/>
      <c r="D3512" s="9"/>
      <c r="E3512" s="9"/>
    </row>
    <row r="3513" spans="1:5" x14ac:dyDescent="0.25">
      <c r="A3513" s="10"/>
      <c r="B3513" s="10"/>
      <c r="D3513" s="9"/>
      <c r="E3513" s="9"/>
    </row>
    <row r="3514" spans="1:5" x14ac:dyDescent="0.25">
      <c r="A3514" s="10"/>
      <c r="B3514" s="10"/>
      <c r="D3514" s="9"/>
      <c r="E3514" s="9"/>
    </row>
    <row r="3515" spans="1:5" x14ac:dyDescent="0.25">
      <c r="A3515" s="10"/>
      <c r="B3515" s="10"/>
      <c r="D3515" s="9"/>
      <c r="E3515" s="9"/>
    </row>
    <row r="3516" spans="1:5" x14ac:dyDescent="0.25">
      <c r="A3516" s="10"/>
      <c r="B3516" s="10"/>
      <c r="D3516" s="9"/>
      <c r="E3516" s="9"/>
    </row>
    <row r="3517" spans="1:5" x14ac:dyDescent="0.25">
      <c r="A3517" s="10"/>
      <c r="B3517" s="10"/>
      <c r="D3517" s="9"/>
      <c r="E3517" s="9"/>
    </row>
    <row r="3518" spans="1:5" x14ac:dyDescent="0.25">
      <c r="A3518" s="10"/>
      <c r="B3518" s="10"/>
      <c r="D3518" s="9"/>
      <c r="E3518" s="9"/>
    </row>
    <row r="3519" spans="1:5" x14ac:dyDescent="0.25">
      <c r="A3519" s="10"/>
      <c r="B3519" s="10"/>
      <c r="D3519" s="9"/>
      <c r="E3519" s="9"/>
    </row>
    <row r="3520" spans="1:5" x14ac:dyDescent="0.25">
      <c r="A3520" s="10"/>
      <c r="B3520" s="10"/>
      <c r="D3520" s="9"/>
      <c r="E3520" s="9"/>
    </row>
    <row r="3521" spans="1:5" x14ac:dyDescent="0.25">
      <c r="A3521" s="10"/>
      <c r="B3521" s="10"/>
      <c r="D3521" s="9"/>
      <c r="E3521" s="9"/>
    </row>
    <row r="3522" spans="1:5" x14ac:dyDescent="0.25">
      <c r="A3522" s="10"/>
      <c r="B3522" s="10"/>
      <c r="D3522" s="9"/>
      <c r="E3522" s="9"/>
    </row>
    <row r="3523" spans="1:5" x14ac:dyDescent="0.25">
      <c r="A3523" s="10"/>
      <c r="B3523" s="10"/>
      <c r="D3523" s="9"/>
      <c r="E3523" s="9"/>
    </row>
    <row r="3524" spans="1:5" x14ac:dyDescent="0.25">
      <c r="A3524" s="10"/>
      <c r="B3524" s="10"/>
      <c r="D3524" s="9"/>
      <c r="E3524" s="9"/>
    </row>
    <row r="3525" spans="1:5" x14ac:dyDescent="0.25">
      <c r="A3525" s="10"/>
      <c r="B3525" s="10"/>
      <c r="D3525" s="9"/>
      <c r="E3525" s="9"/>
    </row>
    <row r="3526" spans="1:5" x14ac:dyDescent="0.25">
      <c r="A3526" s="10"/>
      <c r="B3526" s="10"/>
      <c r="D3526" s="9"/>
      <c r="E3526" s="9"/>
    </row>
    <row r="3527" spans="1:5" x14ac:dyDescent="0.25">
      <c r="A3527" s="10"/>
      <c r="B3527" s="10"/>
      <c r="D3527" s="9"/>
      <c r="E3527" s="9"/>
    </row>
    <row r="3528" spans="1:5" x14ac:dyDescent="0.25">
      <c r="A3528" s="10"/>
      <c r="B3528" s="10"/>
      <c r="D3528" s="9"/>
      <c r="E3528" s="9"/>
    </row>
    <row r="3529" spans="1:5" x14ac:dyDescent="0.25">
      <c r="A3529" s="10"/>
      <c r="B3529" s="10"/>
      <c r="D3529" s="9"/>
      <c r="E3529" s="9"/>
    </row>
    <row r="3530" spans="1:5" x14ac:dyDescent="0.25">
      <c r="A3530" s="10"/>
      <c r="B3530" s="10"/>
      <c r="D3530" s="9"/>
      <c r="E3530" s="9"/>
    </row>
    <row r="3531" spans="1:5" x14ac:dyDescent="0.25">
      <c r="A3531" s="10"/>
      <c r="B3531" s="10"/>
      <c r="D3531" s="9"/>
      <c r="E3531" s="9"/>
    </row>
    <row r="3532" spans="1:5" x14ac:dyDescent="0.25">
      <c r="A3532" s="10"/>
      <c r="B3532" s="10"/>
      <c r="D3532" s="9"/>
      <c r="E3532" s="9"/>
    </row>
    <row r="3533" spans="1:5" x14ac:dyDescent="0.25">
      <c r="A3533" s="10"/>
      <c r="B3533" s="10"/>
      <c r="D3533" s="9"/>
      <c r="E3533" s="9"/>
    </row>
    <row r="3534" spans="1:5" x14ac:dyDescent="0.25">
      <c r="A3534" s="10"/>
      <c r="B3534" s="10"/>
      <c r="D3534" s="9"/>
      <c r="E3534" s="9"/>
    </row>
    <row r="3535" spans="1:5" x14ac:dyDescent="0.25">
      <c r="A3535" s="10"/>
      <c r="B3535" s="10"/>
      <c r="D3535" s="9"/>
      <c r="E3535" s="9"/>
    </row>
    <row r="3536" spans="1:5" x14ac:dyDescent="0.25">
      <c r="A3536" s="10"/>
      <c r="B3536" s="10"/>
      <c r="D3536" s="9"/>
      <c r="E3536" s="9"/>
    </row>
    <row r="3537" spans="1:5" x14ac:dyDescent="0.25">
      <c r="A3537" s="10"/>
      <c r="B3537" s="10"/>
      <c r="D3537" s="9"/>
      <c r="E3537" s="9"/>
    </row>
    <row r="3538" spans="1:5" x14ac:dyDescent="0.25">
      <c r="A3538" s="10"/>
      <c r="B3538" s="10"/>
      <c r="D3538" s="9"/>
      <c r="E3538" s="9"/>
    </row>
    <row r="3539" spans="1:5" x14ac:dyDescent="0.25">
      <c r="A3539" s="10"/>
      <c r="B3539" s="10"/>
      <c r="D3539" s="9"/>
      <c r="E3539" s="9"/>
    </row>
    <row r="3540" spans="1:5" x14ac:dyDescent="0.25">
      <c r="A3540" s="10"/>
      <c r="B3540" s="10"/>
      <c r="D3540" s="9"/>
      <c r="E3540" s="9"/>
    </row>
    <row r="3541" spans="1:5" x14ac:dyDescent="0.25">
      <c r="A3541" s="10"/>
      <c r="B3541" s="10"/>
      <c r="D3541" s="9"/>
      <c r="E3541" s="9"/>
    </row>
    <row r="3542" spans="1:5" x14ac:dyDescent="0.25">
      <c r="A3542" s="10"/>
      <c r="B3542" s="10"/>
      <c r="D3542" s="9"/>
      <c r="E3542" s="9"/>
    </row>
    <row r="3543" spans="1:5" x14ac:dyDescent="0.25">
      <c r="A3543" s="10"/>
      <c r="B3543" s="10"/>
      <c r="D3543" s="9"/>
      <c r="E3543" s="9"/>
    </row>
    <row r="3544" spans="1:5" x14ac:dyDescent="0.25">
      <c r="A3544" s="10"/>
      <c r="B3544" s="10"/>
      <c r="D3544" s="9"/>
      <c r="E3544" s="9"/>
    </row>
    <row r="3545" spans="1:5" x14ac:dyDescent="0.25">
      <c r="A3545" s="10"/>
      <c r="B3545" s="10"/>
      <c r="D3545" s="9"/>
      <c r="E3545" s="9"/>
    </row>
    <row r="3546" spans="1:5" x14ac:dyDescent="0.25">
      <c r="A3546" s="10"/>
      <c r="B3546" s="10"/>
      <c r="D3546" s="9"/>
      <c r="E3546" s="9"/>
    </row>
    <row r="3547" spans="1:5" x14ac:dyDescent="0.25">
      <c r="A3547" s="10"/>
      <c r="B3547" s="10"/>
      <c r="D3547" s="9"/>
      <c r="E3547" s="9"/>
    </row>
    <row r="3548" spans="1:5" x14ac:dyDescent="0.25">
      <c r="A3548" s="10"/>
      <c r="B3548" s="10"/>
      <c r="D3548" s="9"/>
      <c r="E3548" s="9"/>
    </row>
    <row r="3549" spans="1:5" x14ac:dyDescent="0.25">
      <c r="A3549" s="10"/>
      <c r="B3549" s="10"/>
      <c r="D3549" s="9"/>
      <c r="E3549" s="9"/>
    </row>
    <row r="3550" spans="1:5" x14ac:dyDescent="0.25">
      <c r="A3550" s="10"/>
      <c r="B3550" s="10"/>
      <c r="D3550" s="9"/>
      <c r="E3550" s="9"/>
    </row>
    <row r="3551" spans="1:5" x14ac:dyDescent="0.25">
      <c r="A3551" s="10"/>
      <c r="B3551" s="10"/>
      <c r="D3551" s="9"/>
      <c r="E3551" s="9"/>
    </row>
    <row r="3552" spans="1:5" x14ac:dyDescent="0.25">
      <c r="A3552" s="10"/>
      <c r="B3552" s="10"/>
      <c r="D3552" s="9"/>
      <c r="E3552" s="9"/>
    </row>
    <row r="3553" spans="1:5" x14ac:dyDescent="0.25">
      <c r="A3553" s="10"/>
      <c r="B3553" s="10"/>
      <c r="D3553" s="9"/>
      <c r="E3553" s="9"/>
    </row>
    <row r="3554" spans="1:5" x14ac:dyDescent="0.25">
      <c r="A3554" s="10"/>
      <c r="B3554" s="10"/>
      <c r="D3554" s="9"/>
      <c r="E3554" s="9"/>
    </row>
    <row r="3555" spans="1:5" x14ac:dyDescent="0.25">
      <c r="A3555" s="10"/>
      <c r="B3555" s="10"/>
      <c r="D3555" s="9"/>
      <c r="E3555" s="9"/>
    </row>
    <row r="3556" spans="1:5" x14ac:dyDescent="0.25">
      <c r="A3556" s="10"/>
      <c r="B3556" s="10"/>
      <c r="D3556" s="9"/>
      <c r="E3556" s="9"/>
    </row>
    <row r="3557" spans="1:5" x14ac:dyDescent="0.25">
      <c r="A3557" s="10"/>
      <c r="B3557" s="10"/>
      <c r="D3557" s="9"/>
      <c r="E3557" s="9"/>
    </row>
    <row r="3558" spans="1:5" x14ac:dyDescent="0.25">
      <c r="A3558" s="10"/>
      <c r="B3558" s="10"/>
      <c r="D3558" s="9"/>
      <c r="E3558" s="9"/>
    </row>
    <row r="3559" spans="1:5" x14ac:dyDescent="0.25">
      <c r="A3559" s="10"/>
      <c r="B3559" s="10"/>
      <c r="D3559" s="9"/>
      <c r="E3559" s="9"/>
    </row>
    <row r="3560" spans="1:5" x14ac:dyDescent="0.25">
      <c r="A3560" s="10"/>
      <c r="B3560" s="10"/>
      <c r="D3560" s="9"/>
      <c r="E3560" s="9"/>
    </row>
    <row r="3561" spans="1:5" x14ac:dyDescent="0.25">
      <c r="A3561" s="10"/>
      <c r="B3561" s="10"/>
      <c r="D3561" s="9"/>
      <c r="E3561" s="9"/>
    </row>
    <row r="3562" spans="1:5" x14ac:dyDescent="0.25">
      <c r="A3562" s="10"/>
      <c r="B3562" s="10"/>
      <c r="D3562" s="9"/>
      <c r="E3562" s="9"/>
    </row>
    <row r="3563" spans="1:5" x14ac:dyDescent="0.25">
      <c r="A3563" s="10"/>
      <c r="B3563" s="10"/>
      <c r="D3563" s="9"/>
      <c r="E3563" s="9"/>
    </row>
    <row r="3564" spans="1:5" x14ac:dyDescent="0.25">
      <c r="A3564" s="10"/>
      <c r="B3564" s="10"/>
      <c r="D3564" s="9"/>
      <c r="E3564" s="9"/>
    </row>
    <row r="3565" spans="1:5" x14ac:dyDescent="0.25">
      <c r="A3565" s="10"/>
      <c r="B3565" s="10"/>
      <c r="D3565" s="9"/>
      <c r="E3565" s="9"/>
    </row>
    <row r="3566" spans="1:5" x14ac:dyDescent="0.25">
      <c r="A3566" s="10"/>
      <c r="B3566" s="10"/>
      <c r="D3566" s="9"/>
      <c r="E3566" s="9"/>
    </row>
    <row r="3567" spans="1:5" x14ac:dyDescent="0.25">
      <c r="A3567" s="10"/>
      <c r="B3567" s="10"/>
      <c r="D3567" s="9"/>
      <c r="E3567" s="9"/>
    </row>
    <row r="3568" spans="1:5" x14ac:dyDescent="0.25">
      <c r="A3568" s="10"/>
      <c r="B3568" s="10"/>
      <c r="D3568" s="9"/>
      <c r="E3568" s="9"/>
    </row>
    <row r="3569" spans="1:5" x14ac:dyDescent="0.25">
      <c r="A3569" s="10"/>
      <c r="B3569" s="10"/>
      <c r="D3569" s="9"/>
      <c r="E3569" s="9"/>
    </row>
    <row r="3570" spans="1:5" x14ac:dyDescent="0.25">
      <c r="A3570" s="10"/>
      <c r="B3570" s="10"/>
      <c r="D3570" s="9"/>
      <c r="E3570" s="9"/>
    </row>
    <row r="3571" spans="1:5" x14ac:dyDescent="0.25">
      <c r="A3571" s="10"/>
      <c r="B3571" s="10"/>
      <c r="D3571" s="9"/>
      <c r="E3571" s="9"/>
    </row>
    <row r="3572" spans="1:5" x14ac:dyDescent="0.25">
      <c r="A3572" s="10"/>
      <c r="B3572" s="10"/>
      <c r="D3572" s="9"/>
      <c r="E3572" s="9"/>
    </row>
    <row r="3573" spans="1:5" x14ac:dyDescent="0.25">
      <c r="A3573" s="10"/>
      <c r="B3573" s="10"/>
      <c r="D3573" s="9"/>
      <c r="E3573" s="9"/>
    </row>
    <row r="3574" spans="1:5" x14ac:dyDescent="0.25">
      <c r="A3574" s="10"/>
      <c r="B3574" s="10"/>
      <c r="D3574" s="9"/>
      <c r="E3574" s="9"/>
    </row>
    <row r="3575" spans="1:5" x14ac:dyDescent="0.25">
      <c r="A3575" s="10"/>
      <c r="B3575" s="10"/>
      <c r="D3575" s="9"/>
      <c r="E3575" s="9"/>
    </row>
    <row r="3576" spans="1:5" x14ac:dyDescent="0.25">
      <c r="A3576" s="10"/>
      <c r="B3576" s="10"/>
      <c r="D3576" s="9"/>
      <c r="E3576" s="9"/>
    </row>
    <row r="3577" spans="1:5" x14ac:dyDescent="0.25">
      <c r="A3577" s="10"/>
      <c r="B3577" s="10"/>
      <c r="D3577" s="9"/>
      <c r="E3577" s="9"/>
    </row>
    <row r="3578" spans="1:5" x14ac:dyDescent="0.25">
      <c r="A3578" s="10"/>
      <c r="B3578" s="10"/>
      <c r="D3578" s="9"/>
      <c r="E3578" s="9"/>
    </row>
    <row r="3579" spans="1:5" x14ac:dyDescent="0.25">
      <c r="A3579" s="10"/>
      <c r="B3579" s="10"/>
      <c r="D3579" s="9"/>
      <c r="E3579" s="9"/>
    </row>
    <row r="3580" spans="1:5" x14ac:dyDescent="0.25">
      <c r="A3580" s="10"/>
      <c r="B3580" s="10"/>
      <c r="D3580" s="9"/>
      <c r="E3580" s="9"/>
    </row>
    <row r="3581" spans="1:5" x14ac:dyDescent="0.25">
      <c r="A3581" s="10"/>
      <c r="B3581" s="10"/>
      <c r="D3581" s="9"/>
      <c r="E3581" s="9"/>
    </row>
    <row r="3582" spans="1:5" x14ac:dyDescent="0.25">
      <c r="A3582" s="10"/>
      <c r="B3582" s="10"/>
      <c r="D3582" s="9"/>
      <c r="E3582" s="9"/>
    </row>
    <row r="3583" spans="1:5" x14ac:dyDescent="0.25">
      <c r="A3583" s="10"/>
      <c r="B3583" s="10"/>
      <c r="D3583" s="9"/>
      <c r="E3583" s="9"/>
    </row>
    <row r="3584" spans="1:5" x14ac:dyDescent="0.25">
      <c r="A3584" s="10"/>
      <c r="B3584" s="10"/>
      <c r="D3584" s="9"/>
      <c r="E3584" s="9"/>
    </row>
    <row r="3585" spans="1:5" x14ac:dyDescent="0.25">
      <c r="A3585" s="10"/>
      <c r="B3585" s="10"/>
      <c r="D3585" s="9"/>
      <c r="E3585" s="9"/>
    </row>
    <row r="3586" spans="1:5" x14ac:dyDescent="0.25">
      <c r="A3586" s="10"/>
      <c r="B3586" s="10"/>
      <c r="D3586" s="9"/>
      <c r="E3586" s="9"/>
    </row>
    <row r="3587" spans="1:5" x14ac:dyDescent="0.25">
      <c r="A3587" s="10"/>
      <c r="B3587" s="10"/>
      <c r="D3587" s="9"/>
      <c r="E3587" s="9"/>
    </row>
    <row r="3588" spans="1:5" x14ac:dyDescent="0.25">
      <c r="A3588" s="10"/>
      <c r="B3588" s="10"/>
      <c r="D3588" s="9"/>
      <c r="E3588" s="9"/>
    </row>
    <row r="3589" spans="1:5" x14ac:dyDescent="0.25">
      <c r="A3589" s="10"/>
      <c r="B3589" s="10"/>
      <c r="D3589" s="9"/>
      <c r="E3589" s="9"/>
    </row>
    <row r="3590" spans="1:5" x14ac:dyDescent="0.25">
      <c r="A3590" s="10"/>
      <c r="B3590" s="10"/>
      <c r="D3590" s="9"/>
      <c r="E3590" s="9"/>
    </row>
    <row r="3591" spans="1:5" x14ac:dyDescent="0.25">
      <c r="A3591" s="10"/>
      <c r="B3591" s="10"/>
      <c r="D3591" s="9"/>
      <c r="E3591" s="9"/>
    </row>
    <row r="3592" spans="1:5" x14ac:dyDescent="0.25">
      <c r="A3592" s="10"/>
      <c r="B3592" s="10"/>
      <c r="D3592" s="9"/>
      <c r="E3592" s="9"/>
    </row>
    <row r="3593" spans="1:5" x14ac:dyDescent="0.25">
      <c r="A3593" s="10"/>
      <c r="B3593" s="10"/>
      <c r="D3593" s="9"/>
      <c r="E3593" s="9"/>
    </row>
    <row r="3594" spans="1:5" x14ac:dyDescent="0.25">
      <c r="A3594" s="10"/>
      <c r="B3594" s="10"/>
      <c r="D3594" s="9"/>
      <c r="E3594" s="9"/>
    </row>
    <row r="3595" spans="1:5" x14ac:dyDescent="0.25">
      <c r="A3595" s="10"/>
      <c r="B3595" s="10"/>
      <c r="D3595" s="9"/>
      <c r="E3595" s="9"/>
    </row>
    <row r="3596" spans="1:5" x14ac:dyDescent="0.25">
      <c r="A3596" s="10"/>
      <c r="B3596" s="10"/>
      <c r="D3596" s="9"/>
      <c r="E3596" s="9"/>
    </row>
    <row r="3597" spans="1:5" x14ac:dyDescent="0.25">
      <c r="A3597" s="10"/>
      <c r="B3597" s="10"/>
      <c r="D3597" s="9"/>
      <c r="E3597" s="9"/>
    </row>
    <row r="3598" spans="1:5" x14ac:dyDescent="0.25">
      <c r="A3598" s="10"/>
      <c r="B3598" s="10"/>
      <c r="D3598" s="9"/>
      <c r="E3598" s="9"/>
    </row>
    <row r="3599" spans="1:5" x14ac:dyDescent="0.25">
      <c r="A3599" s="10"/>
      <c r="B3599" s="10"/>
      <c r="D3599" s="9"/>
      <c r="E3599" s="9"/>
    </row>
    <row r="3600" spans="1:5" x14ac:dyDescent="0.25">
      <c r="A3600" s="10"/>
      <c r="B3600" s="10"/>
      <c r="D3600" s="9"/>
      <c r="E3600" s="9"/>
    </row>
    <row r="3601" spans="1:5" x14ac:dyDescent="0.25">
      <c r="A3601" s="10"/>
      <c r="B3601" s="10"/>
      <c r="D3601" s="9"/>
      <c r="E3601" s="9"/>
    </row>
    <row r="3602" spans="1:5" x14ac:dyDescent="0.25">
      <c r="A3602" s="10"/>
      <c r="B3602" s="10"/>
      <c r="D3602" s="9"/>
      <c r="E3602" s="9"/>
    </row>
    <row r="3603" spans="1:5" x14ac:dyDescent="0.25">
      <c r="A3603" s="10"/>
      <c r="B3603" s="10"/>
      <c r="D3603" s="9"/>
      <c r="E3603" s="9"/>
    </row>
    <row r="3604" spans="1:5" x14ac:dyDescent="0.25">
      <c r="A3604" s="10"/>
      <c r="B3604" s="10"/>
      <c r="D3604" s="9"/>
      <c r="E3604" s="9"/>
    </row>
    <row r="3605" spans="1:5" x14ac:dyDescent="0.25">
      <c r="A3605" s="10"/>
      <c r="B3605" s="10"/>
      <c r="D3605" s="9"/>
      <c r="E3605" s="9"/>
    </row>
    <row r="3606" spans="1:5" x14ac:dyDescent="0.25">
      <c r="A3606" s="10"/>
      <c r="B3606" s="10"/>
      <c r="D3606" s="9"/>
      <c r="E3606" s="9"/>
    </row>
    <row r="3607" spans="1:5" x14ac:dyDescent="0.25">
      <c r="A3607" s="10"/>
      <c r="B3607" s="10"/>
      <c r="D3607" s="9"/>
      <c r="E3607" s="9"/>
    </row>
    <row r="3608" spans="1:5" x14ac:dyDescent="0.25">
      <c r="A3608" s="10"/>
      <c r="B3608" s="10"/>
      <c r="D3608" s="9"/>
      <c r="E3608" s="9"/>
    </row>
    <row r="3609" spans="1:5" x14ac:dyDescent="0.25">
      <c r="A3609" s="10"/>
      <c r="B3609" s="10"/>
      <c r="D3609" s="9"/>
      <c r="E3609" s="9"/>
    </row>
    <row r="3610" spans="1:5" x14ac:dyDescent="0.25">
      <c r="A3610" s="10"/>
      <c r="B3610" s="10"/>
      <c r="D3610" s="9"/>
      <c r="E3610" s="9"/>
    </row>
    <row r="3611" spans="1:5" x14ac:dyDescent="0.25">
      <c r="A3611" s="10"/>
      <c r="B3611" s="10"/>
      <c r="D3611" s="9"/>
      <c r="E3611" s="9"/>
    </row>
    <row r="3612" spans="1:5" x14ac:dyDescent="0.25">
      <c r="A3612" s="10"/>
      <c r="B3612" s="10"/>
      <c r="D3612" s="9"/>
      <c r="E3612" s="9"/>
    </row>
    <row r="3613" spans="1:5" x14ac:dyDescent="0.25">
      <c r="A3613" s="10"/>
      <c r="B3613" s="10"/>
      <c r="D3613" s="9"/>
      <c r="E3613" s="9"/>
    </row>
    <row r="3614" spans="1:5" x14ac:dyDescent="0.25">
      <c r="A3614" s="10"/>
      <c r="B3614" s="10"/>
      <c r="D3614" s="9"/>
      <c r="E3614" s="9"/>
    </row>
    <row r="3615" spans="1:5" x14ac:dyDescent="0.25">
      <c r="A3615" s="10"/>
      <c r="B3615" s="10"/>
      <c r="D3615" s="9"/>
      <c r="E3615" s="9"/>
    </row>
    <row r="3616" spans="1:5" x14ac:dyDescent="0.25">
      <c r="A3616" s="10"/>
      <c r="B3616" s="10"/>
      <c r="D3616" s="9"/>
      <c r="E3616" s="9"/>
    </row>
    <row r="3617" spans="1:5" x14ac:dyDescent="0.25">
      <c r="A3617" s="10"/>
      <c r="B3617" s="10"/>
      <c r="D3617" s="9"/>
      <c r="E3617" s="9"/>
    </row>
    <row r="3618" spans="1:5" x14ac:dyDescent="0.25">
      <c r="A3618" s="10"/>
      <c r="B3618" s="10"/>
      <c r="D3618" s="9"/>
      <c r="E3618" s="9"/>
    </row>
    <row r="3619" spans="1:5" x14ac:dyDescent="0.25">
      <c r="A3619" s="10"/>
      <c r="B3619" s="10"/>
      <c r="D3619" s="9"/>
      <c r="E3619" s="9"/>
    </row>
    <row r="3620" spans="1:5" x14ac:dyDescent="0.25">
      <c r="A3620" s="10"/>
      <c r="B3620" s="10"/>
      <c r="D3620" s="9"/>
      <c r="E3620" s="9"/>
    </row>
    <row r="3621" spans="1:5" x14ac:dyDescent="0.25">
      <c r="A3621" s="10"/>
      <c r="B3621" s="10"/>
      <c r="D3621" s="9"/>
      <c r="E3621" s="9"/>
    </row>
    <row r="3622" spans="1:5" x14ac:dyDescent="0.25">
      <c r="A3622" s="10"/>
      <c r="B3622" s="10"/>
      <c r="D3622" s="9"/>
      <c r="E3622" s="9"/>
    </row>
    <row r="3623" spans="1:5" x14ac:dyDescent="0.25">
      <c r="A3623" s="10"/>
      <c r="B3623" s="10"/>
      <c r="D3623" s="9"/>
      <c r="E3623" s="9"/>
    </row>
    <row r="3624" spans="1:5" x14ac:dyDescent="0.25">
      <c r="A3624" s="10"/>
      <c r="B3624" s="10"/>
      <c r="D3624" s="9"/>
      <c r="E3624" s="9"/>
    </row>
    <row r="3625" spans="1:5" x14ac:dyDescent="0.25">
      <c r="A3625" s="10"/>
      <c r="B3625" s="10"/>
      <c r="D3625" s="9"/>
      <c r="E3625" s="9"/>
    </row>
    <row r="3626" spans="1:5" x14ac:dyDescent="0.25">
      <c r="A3626" s="10"/>
      <c r="B3626" s="10"/>
      <c r="D3626" s="9"/>
      <c r="E3626" s="9"/>
    </row>
    <row r="3627" spans="1:5" x14ac:dyDescent="0.25">
      <c r="A3627" s="10"/>
      <c r="B3627" s="10"/>
      <c r="D3627" s="9"/>
      <c r="E3627" s="9"/>
    </row>
    <row r="3628" spans="1:5" x14ac:dyDescent="0.25">
      <c r="A3628" s="10"/>
      <c r="B3628" s="10"/>
      <c r="D3628" s="9"/>
      <c r="E3628" s="9"/>
    </row>
    <row r="3629" spans="1:5" x14ac:dyDescent="0.25">
      <c r="A3629" s="10"/>
      <c r="B3629" s="10"/>
      <c r="D3629" s="9"/>
      <c r="E3629" s="9"/>
    </row>
    <row r="3630" spans="1:5" x14ac:dyDescent="0.25">
      <c r="A3630" s="10"/>
      <c r="B3630" s="10"/>
      <c r="D3630" s="9"/>
      <c r="E3630" s="9"/>
    </row>
    <row r="3631" spans="1:5" x14ac:dyDescent="0.25">
      <c r="A3631" s="10"/>
      <c r="B3631" s="10"/>
      <c r="D3631" s="9"/>
      <c r="E3631" s="9"/>
    </row>
    <row r="3632" spans="1:5" x14ac:dyDescent="0.25">
      <c r="A3632" s="10"/>
      <c r="B3632" s="10"/>
      <c r="D3632" s="9"/>
      <c r="E3632" s="9"/>
    </row>
    <row r="3633" spans="1:5" x14ac:dyDescent="0.25">
      <c r="A3633" s="10"/>
      <c r="B3633" s="10"/>
      <c r="D3633" s="9"/>
      <c r="E3633" s="9"/>
    </row>
    <row r="3634" spans="1:5" x14ac:dyDescent="0.25">
      <c r="A3634" s="10"/>
      <c r="B3634" s="10"/>
      <c r="D3634" s="9"/>
      <c r="E3634" s="9"/>
    </row>
    <row r="3635" spans="1:5" x14ac:dyDescent="0.25">
      <c r="A3635" s="10"/>
      <c r="B3635" s="10"/>
      <c r="D3635" s="9"/>
      <c r="E3635" s="9"/>
    </row>
    <row r="3636" spans="1:5" x14ac:dyDescent="0.25">
      <c r="A3636" s="10"/>
      <c r="B3636" s="10"/>
      <c r="D3636" s="9"/>
      <c r="E3636" s="9"/>
    </row>
    <row r="3637" spans="1:5" x14ac:dyDescent="0.25">
      <c r="A3637" s="10"/>
      <c r="B3637" s="10"/>
      <c r="D3637" s="9"/>
      <c r="E3637" s="9"/>
    </row>
    <row r="3638" spans="1:5" x14ac:dyDescent="0.25">
      <c r="A3638" s="10"/>
      <c r="B3638" s="10"/>
      <c r="D3638" s="9"/>
      <c r="E3638" s="9"/>
    </row>
    <row r="3639" spans="1:5" x14ac:dyDescent="0.25">
      <c r="A3639" s="10"/>
      <c r="B3639" s="10"/>
      <c r="D3639" s="9"/>
      <c r="E3639" s="9"/>
    </row>
    <row r="3640" spans="1:5" x14ac:dyDescent="0.25">
      <c r="A3640" s="10"/>
      <c r="B3640" s="10"/>
      <c r="D3640" s="9"/>
      <c r="E3640" s="9"/>
    </row>
    <row r="3641" spans="1:5" x14ac:dyDescent="0.25">
      <c r="A3641" s="10"/>
      <c r="B3641" s="10"/>
      <c r="D3641" s="9"/>
      <c r="E3641" s="9"/>
    </row>
    <row r="3642" spans="1:5" x14ac:dyDescent="0.25">
      <c r="A3642" s="10"/>
      <c r="B3642" s="10"/>
      <c r="D3642" s="9"/>
      <c r="E3642" s="9"/>
    </row>
    <row r="3643" spans="1:5" x14ac:dyDescent="0.25">
      <c r="A3643" s="10"/>
      <c r="B3643" s="10"/>
      <c r="D3643" s="9"/>
      <c r="E3643" s="9"/>
    </row>
    <row r="3644" spans="1:5" x14ac:dyDescent="0.25">
      <c r="A3644" s="10"/>
      <c r="B3644" s="10"/>
      <c r="D3644" s="9"/>
      <c r="E3644" s="9"/>
    </row>
    <row r="3645" spans="1:5" x14ac:dyDescent="0.25">
      <c r="A3645" s="10"/>
      <c r="B3645" s="10"/>
      <c r="D3645" s="9"/>
      <c r="E3645" s="9"/>
    </row>
    <row r="3646" spans="1:5" x14ac:dyDescent="0.25">
      <c r="A3646" s="10"/>
      <c r="B3646" s="10"/>
      <c r="D3646" s="9"/>
      <c r="E3646" s="9"/>
    </row>
    <row r="3647" spans="1:5" x14ac:dyDescent="0.25">
      <c r="A3647" s="10"/>
      <c r="B3647" s="10"/>
      <c r="D3647" s="9"/>
      <c r="E3647" s="9"/>
    </row>
    <row r="3648" spans="1:5" x14ac:dyDescent="0.25">
      <c r="A3648" s="10"/>
      <c r="B3648" s="10"/>
      <c r="D3648" s="9"/>
      <c r="E3648" s="9"/>
    </row>
    <row r="3649" spans="1:5" x14ac:dyDescent="0.25">
      <c r="A3649" s="10"/>
      <c r="B3649" s="10"/>
      <c r="D3649" s="9"/>
      <c r="E3649" s="9"/>
    </row>
    <row r="3650" spans="1:5" x14ac:dyDescent="0.25">
      <c r="A3650" s="10"/>
      <c r="B3650" s="10"/>
      <c r="D3650" s="9"/>
      <c r="E3650" s="9"/>
    </row>
    <row r="3651" spans="1:5" x14ac:dyDescent="0.25">
      <c r="A3651" s="10"/>
      <c r="B3651" s="10"/>
      <c r="D3651" s="9"/>
      <c r="E3651" s="9"/>
    </row>
    <row r="3652" spans="1:5" x14ac:dyDescent="0.25">
      <c r="A3652" s="10"/>
      <c r="B3652" s="10"/>
      <c r="D3652" s="9"/>
      <c r="E3652" s="9"/>
    </row>
    <row r="3653" spans="1:5" x14ac:dyDescent="0.25">
      <c r="A3653" s="10"/>
      <c r="B3653" s="10"/>
      <c r="D3653" s="9"/>
      <c r="E3653" s="9"/>
    </row>
    <row r="3654" spans="1:5" x14ac:dyDescent="0.25">
      <c r="A3654" s="10"/>
      <c r="B3654" s="10"/>
      <c r="D3654" s="9"/>
      <c r="E3654" s="9"/>
    </row>
    <row r="3655" spans="1:5" x14ac:dyDescent="0.25">
      <c r="A3655" s="10"/>
      <c r="B3655" s="10"/>
      <c r="D3655" s="9"/>
      <c r="E3655" s="9"/>
    </row>
    <row r="3656" spans="1:5" x14ac:dyDescent="0.25">
      <c r="A3656" s="10"/>
      <c r="B3656" s="10"/>
      <c r="D3656" s="9"/>
      <c r="E3656" s="9"/>
    </row>
    <row r="3657" spans="1:5" x14ac:dyDescent="0.25">
      <c r="A3657" s="10"/>
      <c r="B3657" s="10"/>
      <c r="D3657" s="9"/>
      <c r="E3657" s="9"/>
    </row>
    <row r="3658" spans="1:5" x14ac:dyDescent="0.25">
      <c r="A3658" s="10"/>
      <c r="B3658" s="10"/>
      <c r="D3658" s="9"/>
      <c r="E3658" s="9"/>
    </row>
    <row r="3659" spans="1:5" x14ac:dyDescent="0.25">
      <c r="A3659" s="10"/>
      <c r="B3659" s="10"/>
      <c r="D3659" s="9"/>
      <c r="E3659" s="9"/>
    </row>
    <row r="3660" spans="1:5" x14ac:dyDescent="0.25">
      <c r="A3660" s="10"/>
      <c r="B3660" s="10"/>
      <c r="D3660" s="9"/>
      <c r="E3660" s="9"/>
    </row>
    <row r="3661" spans="1:5" x14ac:dyDescent="0.25">
      <c r="A3661" s="10"/>
      <c r="B3661" s="10"/>
      <c r="D3661" s="9"/>
      <c r="E3661" s="9"/>
    </row>
    <row r="3662" spans="1:5" x14ac:dyDescent="0.25">
      <c r="A3662" s="10"/>
      <c r="B3662" s="10"/>
      <c r="D3662" s="9"/>
      <c r="E3662" s="9"/>
    </row>
    <row r="3663" spans="1:5" x14ac:dyDescent="0.25">
      <c r="A3663" s="10"/>
      <c r="B3663" s="10"/>
      <c r="D3663" s="9"/>
      <c r="E3663" s="9"/>
    </row>
    <row r="3664" spans="1:5" x14ac:dyDescent="0.25">
      <c r="A3664" s="10"/>
      <c r="B3664" s="10"/>
      <c r="D3664" s="9"/>
      <c r="E3664" s="9"/>
    </row>
    <row r="3665" spans="1:5" x14ac:dyDescent="0.25">
      <c r="A3665" s="10"/>
      <c r="B3665" s="10"/>
      <c r="D3665" s="9"/>
      <c r="E3665" s="9"/>
    </row>
    <row r="3666" spans="1:5" x14ac:dyDescent="0.25">
      <c r="A3666" s="10"/>
      <c r="B3666" s="10"/>
      <c r="D3666" s="9"/>
      <c r="E3666" s="9"/>
    </row>
    <row r="3667" spans="1:5" x14ac:dyDescent="0.25">
      <c r="A3667" s="10"/>
      <c r="B3667" s="10"/>
      <c r="D3667" s="9"/>
      <c r="E3667" s="9"/>
    </row>
    <row r="3668" spans="1:5" x14ac:dyDescent="0.25">
      <c r="A3668" s="10"/>
      <c r="B3668" s="10"/>
      <c r="D3668" s="9"/>
      <c r="E3668" s="9"/>
    </row>
    <row r="3669" spans="1:5" x14ac:dyDescent="0.25">
      <c r="A3669" s="10"/>
      <c r="B3669" s="10"/>
      <c r="D3669" s="9"/>
      <c r="E3669" s="9"/>
    </row>
    <row r="3670" spans="1:5" x14ac:dyDescent="0.25">
      <c r="A3670" s="10"/>
      <c r="B3670" s="10"/>
      <c r="D3670" s="9"/>
      <c r="E3670" s="9"/>
    </row>
    <row r="3671" spans="1:5" x14ac:dyDescent="0.25">
      <c r="A3671" s="10"/>
      <c r="B3671" s="10"/>
      <c r="D3671" s="9"/>
      <c r="E3671" s="9"/>
    </row>
    <row r="3672" spans="1:5" x14ac:dyDescent="0.25">
      <c r="A3672" s="10"/>
      <c r="B3672" s="10"/>
      <c r="D3672" s="9"/>
      <c r="E3672" s="9"/>
    </row>
    <row r="3673" spans="1:5" x14ac:dyDescent="0.25">
      <c r="A3673" s="10"/>
      <c r="B3673" s="10"/>
      <c r="D3673" s="9"/>
      <c r="E3673" s="9"/>
    </row>
    <row r="3674" spans="1:5" x14ac:dyDescent="0.25">
      <c r="A3674" s="10"/>
      <c r="B3674" s="10"/>
      <c r="D3674" s="9"/>
      <c r="E3674" s="9"/>
    </row>
    <row r="3675" spans="1:5" x14ac:dyDescent="0.25">
      <c r="A3675" s="10"/>
      <c r="B3675" s="10"/>
      <c r="D3675" s="9"/>
      <c r="E3675" s="9"/>
    </row>
    <row r="3676" spans="1:5" x14ac:dyDescent="0.25">
      <c r="A3676" s="10"/>
      <c r="B3676" s="10"/>
      <c r="D3676" s="9"/>
      <c r="E3676" s="9"/>
    </row>
    <row r="3677" spans="1:5" x14ac:dyDescent="0.25">
      <c r="A3677" s="10"/>
      <c r="B3677" s="10"/>
      <c r="D3677" s="9"/>
      <c r="E3677" s="9"/>
    </row>
    <row r="3678" spans="1:5" x14ac:dyDescent="0.25">
      <c r="A3678" s="10"/>
      <c r="B3678" s="10"/>
      <c r="D3678" s="9"/>
      <c r="E3678" s="9"/>
    </row>
    <row r="3679" spans="1:5" x14ac:dyDescent="0.25">
      <c r="A3679" s="10"/>
      <c r="B3679" s="10"/>
      <c r="D3679" s="9"/>
      <c r="E3679" s="9"/>
    </row>
    <row r="3680" spans="1:5" x14ac:dyDescent="0.25">
      <c r="A3680" s="10"/>
      <c r="B3680" s="10"/>
      <c r="D3680" s="9"/>
      <c r="E3680" s="9"/>
    </row>
    <row r="3681" spans="1:5" x14ac:dyDescent="0.25">
      <c r="A3681" s="10"/>
      <c r="B3681" s="10"/>
      <c r="D3681" s="9"/>
      <c r="E3681" s="9"/>
    </row>
    <row r="3682" spans="1:5" x14ac:dyDescent="0.25">
      <c r="A3682" s="10"/>
      <c r="B3682" s="10"/>
      <c r="D3682" s="9"/>
      <c r="E3682" s="9"/>
    </row>
    <row r="3683" spans="1:5" x14ac:dyDescent="0.25">
      <c r="A3683" s="10"/>
      <c r="B3683" s="10"/>
      <c r="D3683" s="9"/>
      <c r="E3683" s="9"/>
    </row>
    <row r="3684" spans="1:5" x14ac:dyDescent="0.25">
      <c r="A3684" s="10"/>
      <c r="B3684" s="10"/>
      <c r="D3684" s="9"/>
      <c r="E3684" s="9"/>
    </row>
    <row r="3685" spans="1:5" x14ac:dyDescent="0.25">
      <c r="A3685" s="10"/>
      <c r="B3685" s="10"/>
      <c r="D3685" s="9"/>
      <c r="E3685" s="9"/>
    </row>
    <row r="3686" spans="1:5" x14ac:dyDescent="0.25">
      <c r="A3686" s="10"/>
      <c r="B3686" s="10"/>
      <c r="D3686" s="9"/>
      <c r="E3686" s="9"/>
    </row>
    <row r="3687" spans="1:5" x14ac:dyDescent="0.25">
      <c r="A3687" s="10"/>
      <c r="B3687" s="10"/>
      <c r="D3687" s="9"/>
      <c r="E3687" s="9"/>
    </row>
    <row r="3688" spans="1:5" x14ac:dyDescent="0.25">
      <c r="A3688" s="10"/>
      <c r="B3688" s="10"/>
      <c r="D3688" s="9"/>
      <c r="E3688" s="9"/>
    </row>
    <row r="3689" spans="1:5" x14ac:dyDescent="0.25">
      <c r="A3689" s="10"/>
      <c r="B3689" s="10"/>
      <c r="D3689" s="9"/>
      <c r="E3689" s="9"/>
    </row>
    <row r="3690" spans="1:5" x14ac:dyDescent="0.25">
      <c r="A3690" s="10"/>
      <c r="B3690" s="10"/>
      <c r="D3690" s="9"/>
      <c r="E3690" s="9"/>
    </row>
    <row r="3691" spans="1:5" x14ac:dyDescent="0.25">
      <c r="A3691" s="10"/>
      <c r="B3691" s="10"/>
      <c r="D3691" s="9"/>
      <c r="E3691" s="9"/>
    </row>
    <row r="3692" spans="1:5" x14ac:dyDescent="0.25">
      <c r="A3692" s="10"/>
      <c r="B3692" s="10"/>
      <c r="D3692" s="9"/>
      <c r="E3692" s="9"/>
    </row>
    <row r="3693" spans="1:5" x14ac:dyDescent="0.25">
      <c r="A3693" s="10"/>
      <c r="B3693" s="10"/>
      <c r="D3693" s="9"/>
      <c r="E3693" s="9"/>
    </row>
    <row r="3694" spans="1:5" x14ac:dyDescent="0.25">
      <c r="A3694" s="10"/>
      <c r="B3694" s="10"/>
      <c r="D3694" s="9"/>
      <c r="E3694" s="9"/>
    </row>
    <row r="3695" spans="1:5" x14ac:dyDescent="0.25">
      <c r="A3695" s="10"/>
      <c r="B3695" s="10"/>
      <c r="D3695" s="9"/>
      <c r="E3695" s="9"/>
    </row>
    <row r="3696" spans="1:5" x14ac:dyDescent="0.25">
      <c r="A3696" s="10"/>
      <c r="B3696" s="10"/>
      <c r="D3696" s="9"/>
      <c r="E3696" s="9"/>
    </row>
    <row r="3697" spans="1:5" x14ac:dyDescent="0.25">
      <c r="A3697" s="10"/>
      <c r="B3697" s="10"/>
      <c r="D3697" s="9"/>
      <c r="E3697" s="9"/>
    </row>
    <row r="3698" spans="1:5" x14ac:dyDescent="0.25">
      <c r="A3698" s="10"/>
      <c r="B3698" s="10"/>
      <c r="D3698" s="9"/>
      <c r="E3698" s="9"/>
    </row>
    <row r="3699" spans="1:5" x14ac:dyDescent="0.25">
      <c r="A3699" s="10"/>
      <c r="B3699" s="10"/>
      <c r="D3699" s="9"/>
      <c r="E3699" s="9"/>
    </row>
    <row r="3700" spans="1:5" x14ac:dyDescent="0.25">
      <c r="A3700" s="10"/>
      <c r="B3700" s="10"/>
      <c r="D3700" s="9"/>
      <c r="E3700" s="9"/>
    </row>
    <row r="3701" spans="1:5" x14ac:dyDescent="0.25">
      <c r="A3701" s="10"/>
      <c r="B3701" s="10"/>
      <c r="D3701" s="9"/>
      <c r="E3701" s="9"/>
    </row>
    <row r="3702" spans="1:5" x14ac:dyDescent="0.25">
      <c r="A3702" s="10"/>
      <c r="B3702" s="10"/>
      <c r="D3702" s="9"/>
      <c r="E3702" s="9"/>
    </row>
    <row r="3703" spans="1:5" x14ac:dyDescent="0.25">
      <c r="A3703" s="10"/>
      <c r="B3703" s="10"/>
      <c r="D3703" s="9"/>
      <c r="E3703" s="9"/>
    </row>
    <row r="3704" spans="1:5" x14ac:dyDescent="0.25">
      <c r="A3704" s="10"/>
      <c r="B3704" s="10"/>
      <c r="D3704" s="9"/>
      <c r="E3704" s="9"/>
    </row>
    <row r="3705" spans="1:5" x14ac:dyDescent="0.25">
      <c r="A3705" s="10"/>
      <c r="B3705" s="10"/>
      <c r="D3705" s="9"/>
      <c r="E3705" s="9"/>
    </row>
    <row r="3706" spans="1:5" x14ac:dyDescent="0.25">
      <c r="A3706" s="10"/>
      <c r="B3706" s="10"/>
      <c r="D3706" s="9"/>
      <c r="E3706" s="9"/>
    </row>
    <row r="3707" spans="1:5" x14ac:dyDescent="0.25">
      <c r="A3707" s="10"/>
      <c r="B3707" s="10"/>
      <c r="D3707" s="9"/>
      <c r="E3707" s="9"/>
    </row>
    <row r="3708" spans="1:5" x14ac:dyDescent="0.25">
      <c r="A3708" s="10"/>
      <c r="B3708" s="10"/>
      <c r="D3708" s="9"/>
      <c r="E3708" s="9"/>
    </row>
    <row r="3709" spans="1:5" x14ac:dyDescent="0.25">
      <c r="A3709" s="10"/>
      <c r="B3709" s="10"/>
      <c r="D3709" s="9"/>
      <c r="E3709" s="9"/>
    </row>
    <row r="3710" spans="1:5" x14ac:dyDescent="0.25">
      <c r="A3710" s="10"/>
      <c r="B3710" s="10"/>
      <c r="D3710" s="9"/>
      <c r="E3710" s="9"/>
    </row>
    <row r="3711" spans="1:5" x14ac:dyDescent="0.25">
      <c r="A3711" s="10"/>
      <c r="B3711" s="10"/>
      <c r="D3711" s="9"/>
      <c r="E3711" s="9"/>
    </row>
    <row r="3712" spans="1:5" x14ac:dyDescent="0.25">
      <c r="A3712" s="10"/>
      <c r="B3712" s="10"/>
      <c r="D3712" s="9"/>
      <c r="E3712" s="9"/>
    </row>
    <row r="3713" spans="1:5" x14ac:dyDescent="0.25">
      <c r="A3713" s="10"/>
      <c r="B3713" s="10"/>
      <c r="D3713" s="9"/>
      <c r="E3713" s="9"/>
    </row>
    <row r="3714" spans="1:5" x14ac:dyDescent="0.25">
      <c r="A3714" s="10"/>
      <c r="B3714" s="10"/>
      <c r="D3714" s="9"/>
      <c r="E3714" s="9"/>
    </row>
    <row r="3715" spans="1:5" x14ac:dyDescent="0.25">
      <c r="A3715" s="10"/>
      <c r="B3715" s="10"/>
      <c r="D3715" s="9"/>
      <c r="E3715" s="9"/>
    </row>
    <row r="3716" spans="1:5" x14ac:dyDescent="0.25">
      <c r="A3716" s="10"/>
      <c r="B3716" s="10"/>
      <c r="D3716" s="9"/>
      <c r="E3716" s="9"/>
    </row>
    <row r="3717" spans="1:5" x14ac:dyDescent="0.25">
      <c r="A3717" s="10"/>
      <c r="B3717" s="10"/>
      <c r="D3717" s="9"/>
      <c r="E3717" s="9"/>
    </row>
    <row r="3718" spans="1:5" x14ac:dyDescent="0.25">
      <c r="A3718" s="10"/>
      <c r="B3718" s="10"/>
      <c r="D3718" s="9"/>
      <c r="E3718" s="9"/>
    </row>
    <row r="3719" spans="1:5" x14ac:dyDescent="0.25">
      <c r="A3719" s="10"/>
      <c r="B3719" s="10"/>
      <c r="D3719" s="9"/>
      <c r="E3719" s="9"/>
    </row>
    <row r="3720" spans="1:5" x14ac:dyDescent="0.25">
      <c r="A3720" s="10"/>
      <c r="B3720" s="10"/>
      <c r="D3720" s="9"/>
      <c r="E3720" s="9"/>
    </row>
    <row r="3721" spans="1:5" x14ac:dyDescent="0.25">
      <c r="A3721" s="10"/>
      <c r="B3721" s="10"/>
      <c r="D3721" s="9"/>
      <c r="E3721" s="9"/>
    </row>
    <row r="3722" spans="1:5" x14ac:dyDescent="0.25">
      <c r="A3722" s="10"/>
      <c r="B3722" s="10"/>
      <c r="D3722" s="9"/>
      <c r="E3722" s="9"/>
    </row>
    <row r="3723" spans="1:5" x14ac:dyDescent="0.25">
      <c r="A3723" s="10"/>
      <c r="B3723" s="10"/>
      <c r="D3723" s="9"/>
      <c r="E3723" s="9"/>
    </row>
    <row r="3724" spans="1:5" x14ac:dyDescent="0.25">
      <c r="A3724" s="10"/>
      <c r="B3724" s="10"/>
      <c r="D3724" s="9"/>
      <c r="E3724" s="9"/>
    </row>
    <row r="3725" spans="1:5" x14ac:dyDescent="0.25">
      <c r="A3725" s="10"/>
      <c r="B3725" s="10"/>
      <c r="D3725" s="9"/>
      <c r="E3725" s="9"/>
    </row>
    <row r="3726" spans="1:5" x14ac:dyDescent="0.25">
      <c r="A3726" s="10"/>
      <c r="B3726" s="10"/>
      <c r="D3726" s="9"/>
      <c r="E3726" s="9"/>
    </row>
    <row r="3727" spans="1:5" x14ac:dyDescent="0.25">
      <c r="A3727" s="10"/>
      <c r="B3727" s="10"/>
      <c r="D3727" s="9"/>
      <c r="E3727" s="9"/>
    </row>
    <row r="3728" spans="1:5" x14ac:dyDescent="0.25">
      <c r="A3728" s="10"/>
      <c r="B3728" s="10"/>
      <c r="D3728" s="9"/>
      <c r="E3728" s="9"/>
    </row>
    <row r="3729" spans="1:5" x14ac:dyDescent="0.25">
      <c r="A3729" s="10"/>
      <c r="B3729" s="10"/>
      <c r="D3729" s="9"/>
      <c r="E3729" s="9"/>
    </row>
    <row r="3730" spans="1:5" x14ac:dyDescent="0.25">
      <c r="A3730" s="10"/>
      <c r="B3730" s="10"/>
      <c r="D3730" s="9"/>
      <c r="E3730" s="9"/>
    </row>
    <row r="3731" spans="1:5" x14ac:dyDescent="0.25">
      <c r="A3731" s="10"/>
      <c r="B3731" s="10"/>
      <c r="D3731" s="9"/>
      <c r="E3731" s="9"/>
    </row>
    <row r="3732" spans="1:5" x14ac:dyDescent="0.25">
      <c r="A3732" s="10"/>
      <c r="B3732" s="10"/>
      <c r="D3732" s="9"/>
      <c r="E3732" s="9"/>
    </row>
    <row r="3733" spans="1:5" x14ac:dyDescent="0.25">
      <c r="A3733" s="10"/>
      <c r="B3733" s="10"/>
      <c r="D3733" s="9"/>
      <c r="E3733" s="9"/>
    </row>
    <row r="3734" spans="1:5" x14ac:dyDescent="0.25">
      <c r="A3734" s="10"/>
      <c r="B3734" s="10"/>
      <c r="D3734" s="9"/>
      <c r="E3734" s="9"/>
    </row>
    <row r="3735" spans="1:5" x14ac:dyDescent="0.25">
      <c r="A3735" s="10"/>
      <c r="B3735" s="10"/>
      <c r="D3735" s="9"/>
      <c r="E3735" s="9"/>
    </row>
    <row r="3736" spans="1:5" x14ac:dyDescent="0.25">
      <c r="A3736" s="10"/>
      <c r="B3736" s="10"/>
      <c r="D3736" s="9"/>
      <c r="E3736" s="9"/>
    </row>
    <row r="3737" spans="1:5" x14ac:dyDescent="0.25">
      <c r="A3737" s="10"/>
      <c r="B3737" s="10"/>
      <c r="D3737" s="9"/>
      <c r="E3737" s="9"/>
    </row>
    <row r="3738" spans="1:5" x14ac:dyDescent="0.25">
      <c r="A3738" s="10"/>
      <c r="B3738" s="10"/>
      <c r="D3738" s="9"/>
      <c r="E3738" s="9"/>
    </row>
    <row r="3739" spans="1:5" x14ac:dyDescent="0.25">
      <c r="A3739" s="10"/>
      <c r="B3739" s="10"/>
      <c r="D3739" s="9"/>
      <c r="E3739" s="9"/>
    </row>
    <row r="3740" spans="1:5" x14ac:dyDescent="0.25">
      <c r="A3740" s="10"/>
      <c r="B3740" s="10"/>
      <c r="D3740" s="9"/>
      <c r="E3740" s="9"/>
    </row>
    <row r="3741" spans="1:5" x14ac:dyDescent="0.25">
      <c r="A3741" s="10"/>
      <c r="B3741" s="10"/>
      <c r="D3741" s="9"/>
      <c r="E3741" s="9"/>
    </row>
    <row r="3742" spans="1:5" x14ac:dyDescent="0.25">
      <c r="A3742" s="10"/>
      <c r="B3742" s="10"/>
      <c r="D3742" s="9"/>
      <c r="E3742" s="9"/>
    </row>
    <row r="3743" spans="1:5" x14ac:dyDescent="0.25">
      <c r="A3743" s="10"/>
      <c r="B3743" s="10"/>
      <c r="D3743" s="9"/>
      <c r="E3743" s="9"/>
    </row>
    <row r="3744" spans="1:5" x14ac:dyDescent="0.25">
      <c r="A3744" s="10"/>
      <c r="B3744" s="10"/>
      <c r="D3744" s="9"/>
      <c r="E3744" s="9"/>
    </row>
    <row r="3745" spans="1:5" x14ac:dyDescent="0.25">
      <c r="A3745" s="10"/>
      <c r="B3745" s="10"/>
      <c r="D3745" s="9"/>
      <c r="E3745" s="9"/>
    </row>
    <row r="3746" spans="1:5" x14ac:dyDescent="0.25">
      <c r="A3746" s="10"/>
      <c r="B3746" s="10"/>
      <c r="D3746" s="9"/>
      <c r="E3746" s="9"/>
    </row>
    <row r="3747" spans="1:5" x14ac:dyDescent="0.25">
      <c r="A3747" s="10"/>
      <c r="B3747" s="10"/>
      <c r="D3747" s="9"/>
      <c r="E3747" s="9"/>
    </row>
    <row r="3748" spans="1:5" x14ac:dyDescent="0.25">
      <c r="A3748" s="10"/>
      <c r="B3748" s="10"/>
      <c r="D3748" s="9"/>
      <c r="E3748" s="9"/>
    </row>
    <row r="3749" spans="1:5" x14ac:dyDescent="0.25">
      <c r="A3749" s="10"/>
      <c r="B3749" s="10"/>
      <c r="D3749" s="9"/>
      <c r="E3749" s="9"/>
    </row>
    <row r="3750" spans="1:5" x14ac:dyDescent="0.25">
      <c r="A3750" s="10"/>
      <c r="B3750" s="10"/>
      <c r="D3750" s="9"/>
      <c r="E3750" s="9"/>
    </row>
    <row r="3751" spans="1:5" x14ac:dyDescent="0.25">
      <c r="A3751" s="10"/>
      <c r="B3751" s="10"/>
      <c r="D3751" s="9"/>
      <c r="E3751" s="9"/>
    </row>
    <row r="3752" spans="1:5" x14ac:dyDescent="0.25">
      <c r="A3752" s="10"/>
      <c r="B3752" s="10"/>
      <c r="D3752" s="9"/>
      <c r="E3752" s="9"/>
    </row>
    <row r="3753" spans="1:5" x14ac:dyDescent="0.25">
      <c r="A3753" s="10"/>
      <c r="B3753" s="10"/>
      <c r="D3753" s="9"/>
      <c r="E3753" s="9"/>
    </row>
    <row r="3754" spans="1:5" x14ac:dyDescent="0.25">
      <c r="A3754" s="10"/>
      <c r="B3754" s="10"/>
      <c r="D3754" s="9"/>
      <c r="E3754" s="9"/>
    </row>
    <row r="3755" spans="1:5" x14ac:dyDescent="0.25">
      <c r="A3755" s="10"/>
      <c r="B3755" s="10"/>
      <c r="D3755" s="9"/>
      <c r="E3755" s="9"/>
    </row>
    <row r="3756" spans="1:5" x14ac:dyDescent="0.25">
      <c r="A3756" s="10"/>
      <c r="B3756" s="10"/>
      <c r="D3756" s="9"/>
      <c r="E3756" s="9"/>
    </row>
    <row r="3757" spans="1:5" x14ac:dyDescent="0.25">
      <c r="A3757" s="10"/>
      <c r="B3757" s="10"/>
      <c r="D3757" s="9"/>
      <c r="E3757" s="9"/>
    </row>
    <row r="3758" spans="1:5" x14ac:dyDescent="0.25">
      <c r="A3758" s="10"/>
      <c r="B3758" s="10"/>
      <c r="D3758" s="9"/>
      <c r="E3758" s="9"/>
    </row>
    <row r="3759" spans="1:5" x14ac:dyDescent="0.25">
      <c r="A3759" s="10"/>
      <c r="B3759" s="10"/>
      <c r="D3759" s="9"/>
      <c r="E3759" s="9"/>
    </row>
    <row r="3760" spans="1:5" x14ac:dyDescent="0.25">
      <c r="A3760" s="10"/>
      <c r="B3760" s="10"/>
      <c r="D3760" s="9"/>
      <c r="E3760" s="9"/>
    </row>
    <row r="3761" spans="1:5" x14ac:dyDescent="0.25">
      <c r="A3761" s="10"/>
      <c r="B3761" s="10"/>
      <c r="D3761" s="9"/>
      <c r="E3761" s="9"/>
    </row>
    <row r="3762" spans="1:5" x14ac:dyDescent="0.25">
      <c r="A3762" s="10"/>
      <c r="B3762" s="10"/>
      <c r="D3762" s="9"/>
      <c r="E3762" s="9"/>
    </row>
    <row r="3763" spans="1:5" x14ac:dyDescent="0.25">
      <c r="A3763" s="10"/>
      <c r="B3763" s="10"/>
      <c r="D3763" s="9"/>
      <c r="E3763" s="9"/>
    </row>
    <row r="3764" spans="1:5" x14ac:dyDescent="0.25">
      <c r="A3764" s="10"/>
      <c r="B3764" s="10"/>
      <c r="D3764" s="9"/>
      <c r="E3764" s="9"/>
    </row>
    <row r="3765" spans="1:5" x14ac:dyDescent="0.25">
      <c r="A3765" s="10"/>
      <c r="B3765" s="10"/>
      <c r="D3765" s="9"/>
      <c r="E3765" s="9"/>
    </row>
    <row r="3766" spans="1:5" x14ac:dyDescent="0.25">
      <c r="A3766" s="10"/>
      <c r="B3766" s="10"/>
      <c r="D3766" s="9"/>
      <c r="E3766" s="9"/>
    </row>
    <row r="3767" spans="1:5" x14ac:dyDescent="0.25">
      <c r="A3767" s="10"/>
      <c r="B3767" s="10"/>
      <c r="D3767" s="9"/>
      <c r="E3767" s="9"/>
    </row>
    <row r="3768" spans="1:5" x14ac:dyDescent="0.25">
      <c r="A3768" s="10"/>
      <c r="B3768" s="10"/>
      <c r="D3768" s="9"/>
      <c r="E3768" s="9"/>
    </row>
    <row r="3769" spans="1:5" x14ac:dyDescent="0.25">
      <c r="A3769" s="10"/>
      <c r="B3769" s="10"/>
      <c r="D3769" s="9"/>
      <c r="E3769" s="9"/>
    </row>
    <row r="3770" spans="1:5" x14ac:dyDescent="0.25">
      <c r="A3770" s="10"/>
      <c r="B3770" s="10"/>
      <c r="D3770" s="9"/>
      <c r="E3770" s="9"/>
    </row>
    <row r="3771" spans="1:5" x14ac:dyDescent="0.25">
      <c r="A3771" s="10"/>
      <c r="B3771" s="10"/>
      <c r="D3771" s="9"/>
      <c r="E3771" s="9"/>
    </row>
    <row r="3772" spans="1:5" x14ac:dyDescent="0.25">
      <c r="A3772" s="10"/>
      <c r="B3772" s="10"/>
      <c r="D3772" s="9"/>
      <c r="E3772" s="9"/>
    </row>
    <row r="3773" spans="1:5" x14ac:dyDescent="0.25">
      <c r="A3773" s="10"/>
      <c r="B3773" s="10"/>
      <c r="D3773" s="9"/>
      <c r="E3773" s="9"/>
    </row>
    <row r="3774" spans="1:5" x14ac:dyDescent="0.25">
      <c r="A3774" s="10"/>
      <c r="B3774" s="10"/>
      <c r="D3774" s="9"/>
      <c r="E3774" s="9"/>
    </row>
    <row r="3775" spans="1:5" x14ac:dyDescent="0.25">
      <c r="A3775" s="10"/>
      <c r="B3775" s="10"/>
      <c r="D3775" s="9"/>
      <c r="E3775" s="9"/>
    </row>
    <row r="3776" spans="1:5" x14ac:dyDescent="0.25">
      <c r="A3776" s="10"/>
      <c r="B3776" s="10"/>
      <c r="D3776" s="9"/>
      <c r="E3776" s="9"/>
    </row>
    <row r="3777" spans="1:5" x14ac:dyDescent="0.25">
      <c r="A3777" s="10"/>
      <c r="B3777" s="10"/>
      <c r="D3777" s="9"/>
      <c r="E3777" s="9"/>
    </row>
    <row r="3778" spans="1:5" x14ac:dyDescent="0.25">
      <c r="A3778" s="10"/>
      <c r="B3778" s="10"/>
      <c r="D3778" s="9"/>
      <c r="E3778" s="9"/>
    </row>
    <row r="3779" spans="1:5" x14ac:dyDescent="0.25">
      <c r="A3779" s="10"/>
      <c r="B3779" s="10"/>
      <c r="D3779" s="9"/>
      <c r="E3779" s="9"/>
    </row>
    <row r="3780" spans="1:5" x14ac:dyDescent="0.25">
      <c r="A3780" s="10"/>
      <c r="B3780" s="10"/>
      <c r="D3780" s="9"/>
      <c r="E3780" s="9"/>
    </row>
    <row r="3781" spans="1:5" x14ac:dyDescent="0.25">
      <c r="A3781" s="10"/>
      <c r="B3781" s="10"/>
      <c r="D3781" s="9"/>
      <c r="E3781" s="9"/>
    </row>
    <row r="3782" spans="1:5" x14ac:dyDescent="0.25">
      <c r="A3782" s="10"/>
      <c r="B3782" s="10"/>
      <c r="D3782" s="9"/>
      <c r="E3782" s="9"/>
    </row>
    <row r="3783" spans="1:5" x14ac:dyDescent="0.25">
      <c r="A3783" s="10"/>
      <c r="B3783" s="10"/>
      <c r="D3783" s="9"/>
      <c r="E3783" s="9"/>
    </row>
    <row r="3784" spans="1:5" x14ac:dyDescent="0.25">
      <c r="A3784" s="10"/>
      <c r="B3784" s="10"/>
      <c r="D3784" s="9"/>
      <c r="E3784" s="9"/>
    </row>
    <row r="3785" spans="1:5" x14ac:dyDescent="0.25">
      <c r="A3785" s="10"/>
      <c r="B3785" s="10"/>
      <c r="D3785" s="9"/>
      <c r="E3785" s="9"/>
    </row>
    <row r="3786" spans="1:5" x14ac:dyDescent="0.25">
      <c r="A3786" s="10"/>
      <c r="B3786" s="10"/>
      <c r="D3786" s="9"/>
      <c r="E3786" s="9"/>
    </row>
    <row r="3787" spans="1:5" x14ac:dyDescent="0.25">
      <c r="A3787" s="10"/>
      <c r="B3787" s="10"/>
      <c r="D3787" s="9"/>
      <c r="E3787" s="9"/>
    </row>
    <row r="3788" spans="1:5" x14ac:dyDescent="0.25">
      <c r="A3788" s="10"/>
      <c r="B3788" s="10"/>
      <c r="D3788" s="9"/>
      <c r="E3788" s="9"/>
    </row>
    <row r="3789" spans="1:5" x14ac:dyDescent="0.25">
      <c r="A3789" s="10"/>
      <c r="B3789" s="10"/>
      <c r="D3789" s="9"/>
      <c r="E3789" s="9"/>
    </row>
    <row r="3790" spans="1:5" x14ac:dyDescent="0.25">
      <c r="A3790" s="10"/>
      <c r="B3790" s="10"/>
      <c r="D3790" s="9"/>
      <c r="E3790" s="9"/>
    </row>
    <row r="3791" spans="1:5" x14ac:dyDescent="0.25">
      <c r="A3791" s="10"/>
      <c r="B3791" s="10"/>
      <c r="D3791" s="9"/>
      <c r="E3791" s="9"/>
    </row>
    <row r="3792" spans="1:5" x14ac:dyDescent="0.25">
      <c r="A3792" s="10"/>
      <c r="B3792" s="10"/>
      <c r="D3792" s="9"/>
      <c r="E3792" s="9"/>
    </row>
    <row r="3793" spans="1:5" x14ac:dyDescent="0.25">
      <c r="A3793" s="10"/>
      <c r="B3793" s="10"/>
      <c r="D3793" s="9"/>
      <c r="E3793" s="9"/>
    </row>
    <row r="3794" spans="1:5" x14ac:dyDescent="0.25">
      <c r="A3794" s="10"/>
      <c r="B3794" s="10"/>
      <c r="D3794" s="9"/>
      <c r="E3794" s="9"/>
    </row>
    <row r="3795" spans="1:5" x14ac:dyDescent="0.25">
      <c r="A3795" s="10"/>
      <c r="B3795" s="10"/>
      <c r="D3795" s="9"/>
      <c r="E3795" s="9"/>
    </row>
    <row r="3796" spans="1:5" x14ac:dyDescent="0.25">
      <c r="A3796" s="10"/>
      <c r="B3796" s="10"/>
      <c r="D3796" s="9"/>
      <c r="E3796" s="9"/>
    </row>
    <row r="3797" spans="1:5" x14ac:dyDescent="0.25">
      <c r="A3797" s="10"/>
      <c r="B3797" s="10"/>
      <c r="D3797" s="9"/>
      <c r="E3797" s="9"/>
    </row>
    <row r="3798" spans="1:5" x14ac:dyDescent="0.25">
      <c r="A3798" s="10"/>
      <c r="B3798" s="10"/>
      <c r="D3798" s="9"/>
      <c r="E3798" s="9"/>
    </row>
    <row r="3799" spans="1:5" x14ac:dyDescent="0.25">
      <c r="A3799" s="10"/>
      <c r="B3799" s="10"/>
      <c r="D3799" s="9"/>
      <c r="E3799" s="9"/>
    </row>
    <row r="3800" spans="1:5" x14ac:dyDescent="0.25">
      <c r="A3800" s="10"/>
      <c r="B3800" s="10"/>
      <c r="D3800" s="9"/>
      <c r="E3800" s="9"/>
    </row>
    <row r="3801" spans="1:5" x14ac:dyDescent="0.25">
      <c r="A3801" s="10"/>
      <c r="B3801" s="10"/>
      <c r="D3801" s="9"/>
      <c r="E3801" s="9"/>
    </row>
    <row r="3802" spans="1:5" x14ac:dyDescent="0.25">
      <c r="A3802" s="10"/>
      <c r="B3802" s="10"/>
      <c r="D3802" s="9"/>
      <c r="E3802" s="9"/>
    </row>
    <row r="3803" spans="1:5" x14ac:dyDescent="0.25">
      <c r="A3803" s="10"/>
      <c r="B3803" s="10"/>
      <c r="D3803" s="9"/>
      <c r="E3803" s="9"/>
    </row>
    <row r="3804" spans="1:5" x14ac:dyDescent="0.25">
      <c r="A3804" s="10"/>
      <c r="B3804" s="10"/>
      <c r="D3804" s="9"/>
      <c r="E3804" s="9"/>
    </row>
    <row r="3805" spans="1:5" x14ac:dyDescent="0.25">
      <c r="A3805" s="10"/>
      <c r="B3805" s="10"/>
      <c r="D3805" s="9"/>
      <c r="E3805" s="9"/>
    </row>
    <row r="3806" spans="1:5" x14ac:dyDescent="0.25">
      <c r="A3806" s="10"/>
      <c r="B3806" s="10"/>
      <c r="D3806" s="9"/>
      <c r="E3806" s="9"/>
    </row>
    <row r="3807" spans="1:5" x14ac:dyDescent="0.25">
      <c r="A3807" s="10"/>
      <c r="B3807" s="10"/>
      <c r="D3807" s="9"/>
      <c r="E3807" s="9"/>
    </row>
    <row r="3808" spans="1:5" x14ac:dyDescent="0.25">
      <c r="A3808" s="10"/>
      <c r="B3808" s="10"/>
      <c r="D3808" s="9"/>
      <c r="E3808" s="9"/>
    </row>
    <row r="3809" spans="1:5" x14ac:dyDescent="0.25">
      <c r="A3809" s="10"/>
      <c r="B3809" s="10"/>
      <c r="D3809" s="9"/>
      <c r="E3809" s="9"/>
    </row>
    <row r="3810" spans="1:5" x14ac:dyDescent="0.25">
      <c r="A3810" s="10"/>
      <c r="B3810" s="10"/>
      <c r="D3810" s="9"/>
      <c r="E3810" s="9"/>
    </row>
    <row r="3811" spans="1:5" x14ac:dyDescent="0.25">
      <c r="A3811" s="10"/>
      <c r="B3811" s="10"/>
      <c r="D3811" s="9"/>
      <c r="E3811" s="9"/>
    </row>
    <row r="3812" spans="1:5" x14ac:dyDescent="0.25">
      <c r="A3812" s="10"/>
      <c r="B3812" s="10"/>
      <c r="D3812" s="9"/>
      <c r="E3812" s="9"/>
    </row>
    <row r="3813" spans="1:5" x14ac:dyDescent="0.25">
      <c r="A3813" s="10"/>
      <c r="B3813" s="10"/>
      <c r="D3813" s="9"/>
      <c r="E3813" s="9"/>
    </row>
    <row r="3814" spans="1:5" x14ac:dyDescent="0.25">
      <c r="A3814" s="10"/>
      <c r="B3814" s="10"/>
      <c r="D3814" s="9"/>
      <c r="E3814" s="9"/>
    </row>
    <row r="3815" spans="1:5" x14ac:dyDescent="0.25">
      <c r="A3815" s="10"/>
      <c r="B3815" s="10"/>
      <c r="D3815" s="9"/>
      <c r="E3815" s="9"/>
    </row>
    <row r="3816" spans="1:5" x14ac:dyDescent="0.25">
      <c r="A3816" s="10"/>
      <c r="B3816" s="10"/>
      <c r="D3816" s="9"/>
      <c r="E3816" s="9"/>
    </row>
    <row r="3817" spans="1:5" x14ac:dyDescent="0.25">
      <c r="D3817" s="9"/>
      <c r="E3817" s="9"/>
    </row>
    <row r="3818" spans="1:5" x14ac:dyDescent="0.25">
      <c r="D3818" s="9"/>
      <c r="E3818" s="9"/>
    </row>
    <row r="3819" spans="1:5" x14ac:dyDescent="0.25">
      <c r="D3819" s="9"/>
      <c r="E3819" s="9"/>
    </row>
    <row r="3820" spans="1:5" x14ac:dyDescent="0.25">
      <c r="D3820" s="9"/>
      <c r="E3820" s="9"/>
    </row>
    <row r="3821" spans="1:5" x14ac:dyDescent="0.25">
      <c r="D3821" s="9"/>
      <c r="E3821" s="9"/>
    </row>
    <row r="3822" spans="1:5" x14ac:dyDescent="0.25">
      <c r="D3822" s="9"/>
      <c r="E3822" s="9"/>
    </row>
    <row r="3823" spans="1:5" x14ac:dyDescent="0.25">
      <c r="D3823" s="9"/>
      <c r="E3823" s="9"/>
    </row>
    <row r="3824" spans="1:5" x14ac:dyDescent="0.25">
      <c r="D3824" s="9"/>
      <c r="E3824" s="9"/>
    </row>
  </sheetData>
  <sheetProtection password="A000" sheet="1" objects="1" scenarios="1"/>
  <mergeCells count="10">
    <mergeCell ref="A179:B179"/>
    <mergeCell ref="A288:B288"/>
    <mergeCell ref="A1:E1"/>
    <mergeCell ref="A3:E3"/>
    <mergeCell ref="A4:E4"/>
    <mergeCell ref="A5:E5"/>
    <mergeCell ref="A6:E6"/>
    <mergeCell ref="A2:E2"/>
    <mergeCell ref="A8:B8"/>
    <mergeCell ref="A7:B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3132"/>
  <sheetViews>
    <sheetView showWhiteSpace="0" view="pageLayout" topLeftCell="J10" zoomScaleNormal="100" workbookViewId="0">
      <selection activeCell="C9" sqref="C9:F9"/>
    </sheetView>
  </sheetViews>
  <sheetFormatPr baseColWidth="10" defaultColWidth="11.42578125" defaultRowHeight="11.25" x14ac:dyDescent="0.25"/>
  <cols>
    <col min="1" max="1" width="32.85546875" style="188" customWidth="1"/>
    <col min="2" max="2" width="13.42578125" style="188" customWidth="1"/>
    <col min="3" max="3" width="14.7109375" style="188" customWidth="1"/>
    <col min="4" max="4" width="3.5703125" style="188" bestFit="1" customWidth="1"/>
    <col min="5" max="5" width="6" style="188" customWidth="1"/>
    <col min="6" max="6" width="13.7109375" style="188" customWidth="1"/>
    <col min="7" max="7" width="6.28515625" style="188" customWidth="1"/>
    <col min="8" max="8" width="29.140625" style="188" customWidth="1"/>
    <col min="9" max="9" width="30.85546875" style="188" customWidth="1"/>
    <col min="10" max="16" width="16.7109375" style="188" customWidth="1"/>
    <col min="17" max="17" width="18.5703125" style="188" customWidth="1"/>
    <col min="18" max="18" width="16.7109375" style="228" customWidth="1"/>
    <col min="19" max="19" width="16.85546875" style="228" customWidth="1"/>
    <col min="20" max="20" width="23.28515625" style="188" customWidth="1"/>
    <col min="21" max="21" width="21.28515625" style="188" customWidth="1"/>
    <col min="22" max="22" width="37.7109375" style="188" customWidth="1"/>
    <col min="23" max="23" width="15.85546875" style="188" bestFit="1" customWidth="1"/>
    <col min="24" max="24" width="31.85546875" style="188" hidden="1" customWidth="1"/>
    <col min="25" max="25" width="34.42578125" style="188" hidden="1" customWidth="1"/>
    <col min="26" max="26" width="20.28515625" style="188" bestFit="1" customWidth="1"/>
    <col min="27" max="27" width="39.7109375" style="188" bestFit="1" customWidth="1"/>
    <col min="28" max="28" width="49" style="188" bestFit="1" customWidth="1"/>
    <col min="29" max="29" width="25.5703125" style="188" bestFit="1" customWidth="1"/>
    <col min="30" max="30" width="11.5703125" style="188" customWidth="1"/>
    <col min="31" max="16384" width="11.42578125" style="188"/>
  </cols>
  <sheetData>
    <row r="1" spans="1:32" ht="26.25" x14ac:dyDescent="0.25">
      <c r="A1" s="316" t="s">
        <v>783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</row>
    <row r="2" spans="1:32" ht="21" customHeight="1" x14ac:dyDescent="0.25">
      <c r="A2" s="292" t="s">
        <v>2067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</row>
    <row r="3" spans="1:32" ht="21" x14ac:dyDescent="0.25">
      <c r="A3" s="317" t="str">
        <f>+CONCATENATE('Datos Entidad'!E9,"-",'Datos Entidad'!G9,"-",'Datos Entidad'!H9)</f>
        <v>2021-12-31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</row>
    <row r="4" spans="1:32" ht="12" thickBot="1" x14ac:dyDescent="0.3">
      <c r="K4" s="189"/>
    </row>
    <row r="5" spans="1:32" s="228" customFormat="1" ht="22.5" thickTop="1" thickBot="1" x14ac:dyDescent="0.3">
      <c r="A5" s="322"/>
      <c r="B5" s="323"/>
      <c r="C5" s="326" t="s">
        <v>2050</v>
      </c>
      <c r="D5" s="326"/>
      <c r="E5" s="326"/>
      <c r="F5" s="326"/>
      <c r="G5" s="324" t="s">
        <v>2034</v>
      </c>
      <c r="H5" s="325"/>
      <c r="I5" s="231" t="s">
        <v>517</v>
      </c>
    </row>
    <row r="6" spans="1:32" s="228" customFormat="1" ht="20.25" thickTop="1" thickBot="1" x14ac:dyDescent="0.3">
      <c r="A6" s="324" t="s">
        <v>2032</v>
      </c>
      <c r="B6" s="325"/>
      <c r="C6" s="327">
        <f>+SUM(R15:R1009)</f>
        <v>255455130</v>
      </c>
      <c r="D6" s="327"/>
      <c r="E6" s="327"/>
      <c r="F6" s="327"/>
      <c r="G6" s="320">
        <f>SUM(Balance!D81:D167)</f>
        <v>255455130</v>
      </c>
      <c r="H6" s="321"/>
      <c r="I6" s="232">
        <f>+C6-G6</f>
        <v>0</v>
      </c>
      <c r="J6" s="233"/>
    </row>
    <row r="7" spans="1:32" ht="20.25" thickTop="1" thickBot="1" x14ac:dyDescent="0.3">
      <c r="A7" s="318" t="s">
        <v>2033</v>
      </c>
      <c r="B7" s="319"/>
      <c r="C7" s="327">
        <f>+SUM(S15:S1009)</f>
        <v>0</v>
      </c>
      <c r="D7" s="327"/>
      <c r="E7" s="327"/>
      <c r="F7" s="327"/>
      <c r="G7" s="320">
        <f>Balance!E168</f>
        <v>0</v>
      </c>
      <c r="H7" s="321"/>
      <c r="I7" s="232">
        <f>+C7-G7</f>
        <v>0</v>
      </c>
      <c r="J7" s="190"/>
    </row>
    <row r="8" spans="1:32" ht="20.25" thickTop="1" thickBot="1" x14ac:dyDescent="0.3">
      <c r="A8" s="318" t="s">
        <v>2652</v>
      </c>
      <c r="B8" s="319"/>
      <c r="C8" s="327">
        <f>+SUM(X15:X1009)</f>
        <v>255455130</v>
      </c>
      <c r="D8" s="327"/>
      <c r="E8" s="327"/>
      <c r="F8" s="327"/>
      <c r="G8" s="320">
        <f>Balance!E109+Balance!E135</f>
        <v>14911499</v>
      </c>
      <c r="H8" s="321"/>
      <c r="I8" s="232">
        <f>+C8-G8</f>
        <v>240543631</v>
      </c>
      <c r="J8" s="190"/>
    </row>
    <row r="9" spans="1:32" s="228" customFormat="1" ht="20.25" thickTop="1" thickBot="1" x14ac:dyDescent="0.3">
      <c r="A9" s="324" t="s">
        <v>2653</v>
      </c>
      <c r="B9" s="325"/>
      <c r="C9" s="327">
        <f>+SUM(Y15:Y1009)+C7</f>
        <v>0</v>
      </c>
      <c r="D9" s="327"/>
      <c r="E9" s="327"/>
      <c r="F9" s="327"/>
      <c r="G9" s="320">
        <f>Balance!F80-Balance!E109-Balance!E135</f>
        <v>240543631</v>
      </c>
      <c r="H9" s="321"/>
      <c r="I9" s="232">
        <f>+C9-G9</f>
        <v>-240543631</v>
      </c>
      <c r="J9" s="233"/>
    </row>
    <row r="10" spans="1:32" ht="19.5" thickTop="1" x14ac:dyDescent="0.25">
      <c r="A10" s="191"/>
      <c r="B10" s="191"/>
      <c r="C10" s="192"/>
      <c r="D10" s="192"/>
      <c r="E10" s="192"/>
      <c r="F10" s="192"/>
      <c r="G10" s="192"/>
      <c r="H10" s="192"/>
      <c r="I10" s="193"/>
      <c r="J10" s="190"/>
    </row>
    <row r="11" spans="1:32" ht="18.600000000000001" customHeight="1" x14ac:dyDescent="0.25">
      <c r="A11" s="194"/>
      <c r="B11" s="333" t="s">
        <v>2654</v>
      </c>
      <c r="C11" s="333"/>
      <c r="D11" s="333"/>
      <c r="E11" s="333"/>
      <c r="F11" s="333"/>
      <c r="G11" s="333"/>
      <c r="H11" s="333"/>
      <c r="I11" s="333"/>
      <c r="J11" s="333"/>
      <c r="K11" s="333"/>
      <c r="L11" s="333"/>
      <c r="M11" s="333"/>
      <c r="N11" s="333"/>
      <c r="O11" s="333"/>
    </row>
    <row r="12" spans="1:32" ht="19.149999999999999" customHeight="1" thickBot="1" x14ac:dyDescent="0.3">
      <c r="B12" s="333"/>
      <c r="C12" s="333"/>
      <c r="D12" s="333"/>
      <c r="E12" s="333"/>
      <c r="F12" s="333"/>
      <c r="G12" s="333"/>
      <c r="H12" s="333"/>
      <c r="I12" s="333"/>
      <c r="J12" s="333"/>
      <c r="K12" s="333"/>
      <c r="L12" s="333"/>
      <c r="M12" s="333"/>
      <c r="N12" s="333"/>
      <c r="O12" s="333"/>
    </row>
    <row r="13" spans="1:32" ht="22.5" thickTop="1" thickBot="1" x14ac:dyDescent="0.3">
      <c r="A13" s="334" t="s">
        <v>2660</v>
      </c>
      <c r="B13" s="195"/>
      <c r="C13" s="195"/>
      <c r="D13" s="195"/>
      <c r="E13" s="195"/>
      <c r="F13" s="195"/>
      <c r="G13" s="195"/>
      <c r="H13" s="195"/>
      <c r="I13" s="195"/>
      <c r="J13" s="195"/>
      <c r="K13" s="336" t="s">
        <v>884</v>
      </c>
      <c r="L13" s="337"/>
      <c r="M13" s="337"/>
      <c r="N13" s="337"/>
      <c r="O13" s="337"/>
      <c r="P13" s="338"/>
      <c r="Q13" s="196"/>
      <c r="R13" s="339" t="s">
        <v>2030</v>
      </c>
      <c r="S13" s="340"/>
      <c r="T13" s="197"/>
      <c r="U13" s="195"/>
      <c r="V13" s="195"/>
      <c r="W13" s="195"/>
    </row>
    <row r="14" spans="1:32" s="202" customFormat="1" ht="37.9" customHeight="1" thickTop="1" thickBot="1" x14ac:dyDescent="0.3">
      <c r="A14" s="335"/>
      <c r="B14" s="198" t="s">
        <v>870</v>
      </c>
      <c r="C14" s="198" t="s">
        <v>871</v>
      </c>
      <c r="D14" s="198" t="s">
        <v>862</v>
      </c>
      <c r="E14" s="347" t="s">
        <v>872</v>
      </c>
      <c r="F14" s="348"/>
      <c r="G14" s="348"/>
      <c r="H14" s="349"/>
      <c r="I14" s="198" t="s">
        <v>873</v>
      </c>
      <c r="J14" s="199" t="s">
        <v>877</v>
      </c>
      <c r="K14" s="198" t="s">
        <v>878</v>
      </c>
      <c r="L14" s="198" t="s">
        <v>879</v>
      </c>
      <c r="M14" s="198" t="s">
        <v>880</v>
      </c>
      <c r="N14" s="198" t="s">
        <v>881</v>
      </c>
      <c r="O14" s="198" t="s">
        <v>882</v>
      </c>
      <c r="P14" s="198" t="s">
        <v>883</v>
      </c>
      <c r="Q14" s="200" t="s">
        <v>2649</v>
      </c>
      <c r="R14" s="229" t="s">
        <v>2031</v>
      </c>
      <c r="S14" s="230" t="s">
        <v>885</v>
      </c>
      <c r="T14" s="201" t="s">
        <v>2648</v>
      </c>
      <c r="U14" s="198" t="s">
        <v>874</v>
      </c>
      <c r="V14" s="198" t="s">
        <v>875</v>
      </c>
      <c r="W14" s="198" t="s">
        <v>876</v>
      </c>
      <c r="X14" s="202" t="s">
        <v>2655</v>
      </c>
      <c r="Y14" s="202" t="s">
        <v>2656</v>
      </c>
      <c r="AF14" s="203"/>
    </row>
    <row r="15" spans="1:32" ht="12.75" customHeight="1" thickTop="1" x14ac:dyDescent="0.25">
      <c r="A15" s="204" t="s">
        <v>2657</v>
      </c>
      <c r="B15" s="205" t="s">
        <v>887</v>
      </c>
      <c r="C15" s="206">
        <v>814000337</v>
      </c>
      <c r="D15" s="206">
        <v>1</v>
      </c>
      <c r="E15" s="344" t="s">
        <v>2669</v>
      </c>
      <c r="F15" s="345"/>
      <c r="G15" s="345"/>
      <c r="H15" s="346"/>
      <c r="I15" s="205" t="s">
        <v>1644</v>
      </c>
      <c r="J15" s="207"/>
      <c r="K15" s="208">
        <v>9768000</v>
      </c>
      <c r="L15" s="206">
        <v>5620300</v>
      </c>
      <c r="M15" s="206">
        <v>16254500</v>
      </c>
      <c r="N15" s="206">
        <v>22547995</v>
      </c>
      <c r="O15" s="206">
        <v>28923531</v>
      </c>
      <c r="P15" s="209">
        <v>0</v>
      </c>
      <c r="Q15" s="210">
        <v>0</v>
      </c>
      <c r="R15" s="235">
        <f>+IF(OR(A15="1 Cuenta de Cobro - Activo no Financiero", A15="2 Cuenta de Cobro - Instrumento Financiero"),+J15+K15+L15+M15+N15+O15+P15+Q15,0)</f>
        <v>83114326</v>
      </c>
      <c r="S15" s="236">
        <f>+IF(A15="3 Deterioro - Instrumento Financiero",+K15+L15+M15+N15+O15+P15+Q15,0)</f>
        <v>0</v>
      </c>
      <c r="T15" s="207">
        <v>0</v>
      </c>
      <c r="U15" s="205" t="s">
        <v>2016</v>
      </c>
      <c r="V15" s="205" t="s">
        <v>2017</v>
      </c>
      <c r="W15" s="211" t="s">
        <v>2022</v>
      </c>
      <c r="X15" s="188">
        <f>+IF(A15="1 Cuenta de Cobro - Activo no Financiero",+J15+K15+L15+M15+N15+O15+P15+Q15,0)</f>
        <v>83114326</v>
      </c>
      <c r="Y15" s="188">
        <f>+IF(A15="2 Cuenta de Cobro - Instrumento Financiero",+J15+K15+L15+M15+N15+O15+P15+Q15,0)</f>
        <v>0</v>
      </c>
    </row>
    <row r="16" spans="1:32" x14ac:dyDescent="0.25">
      <c r="A16" s="204" t="s">
        <v>2657</v>
      </c>
      <c r="B16" s="212" t="s">
        <v>887</v>
      </c>
      <c r="C16" s="214">
        <v>860037013</v>
      </c>
      <c r="D16" s="214">
        <v>6</v>
      </c>
      <c r="E16" s="313" t="s">
        <v>2675</v>
      </c>
      <c r="F16" s="314"/>
      <c r="G16" s="314"/>
      <c r="H16" s="315"/>
      <c r="I16" s="212"/>
      <c r="J16" s="213"/>
      <c r="K16" s="227">
        <v>360000</v>
      </c>
      <c r="L16" s="214">
        <v>0</v>
      </c>
      <c r="M16" s="214">
        <v>0</v>
      </c>
      <c r="N16" s="214">
        <v>0</v>
      </c>
      <c r="O16" s="214">
        <v>0</v>
      </c>
      <c r="P16" s="215">
        <v>0</v>
      </c>
      <c r="Q16" s="216">
        <v>0</v>
      </c>
      <c r="R16" s="237">
        <f>+IF(OR(A16="1 Cuenta de Cobro - Activo no Financiero", A16="2 Cuenta de Cobro - Instrumento Financiero"),+J16+K16+L16+M16+N16+O16+P16+Q16,0)</f>
        <v>360000</v>
      </c>
      <c r="S16" s="237">
        <f>+IF(A16="3 Deterioro - Instrumento Financiero",+K16+L16+M16+N16+O16+P16+Q16,0)</f>
        <v>0</v>
      </c>
      <c r="T16" s="213">
        <v>0</v>
      </c>
      <c r="U16" s="212" t="s">
        <v>2016</v>
      </c>
      <c r="V16" s="212" t="s">
        <v>2017</v>
      </c>
      <c r="W16" s="217" t="s">
        <v>2022</v>
      </c>
      <c r="X16" s="188">
        <f t="shared" ref="X16:X79" si="0">+IF(A16="1 Cuenta de Cobro - Activo no Financiero",+J16+K16+L16+M16+N16+O16+P16+Q16,0)</f>
        <v>360000</v>
      </c>
      <c r="Y16" s="188">
        <f>+IF(A16="2 Cuenta de Cobro - Instrumento Financiero",+J16+K16+L16+M16+N16+O16+P16+Q16,0)</f>
        <v>0</v>
      </c>
    </row>
    <row r="17" spans="1:25" x14ac:dyDescent="0.25">
      <c r="A17" s="204" t="s">
        <v>2657</v>
      </c>
      <c r="B17" s="212" t="s">
        <v>887</v>
      </c>
      <c r="C17" s="214">
        <v>830008686</v>
      </c>
      <c r="D17" s="214">
        <v>1</v>
      </c>
      <c r="E17" s="313" t="s">
        <v>2672</v>
      </c>
      <c r="F17" s="314"/>
      <c r="G17" s="314"/>
      <c r="H17" s="315"/>
      <c r="I17" s="212"/>
      <c r="J17" s="213"/>
      <c r="K17" s="227">
        <v>0</v>
      </c>
      <c r="L17" s="214">
        <v>0</v>
      </c>
      <c r="M17" s="214">
        <v>0</v>
      </c>
      <c r="N17" s="214">
        <v>0</v>
      </c>
      <c r="O17" s="214">
        <v>0</v>
      </c>
      <c r="P17" s="215">
        <v>0</v>
      </c>
      <c r="Q17" s="216">
        <v>0</v>
      </c>
      <c r="R17" s="237">
        <f t="shared" ref="R17:R80" si="1">+IF(OR(A17="1 Cuenta de Cobro - Activo no Financiero", A17="2 Cuenta de Cobro - Instrumento Financiero"),+J17+K17+L17+M17+N17+O17+P17+Q17,0)</f>
        <v>0</v>
      </c>
      <c r="S17" s="237">
        <f t="shared" ref="S17:S80" si="2">+IF(A17="3 Deterioro - Instrumento Financiero",+K17+L17+M17+N17+O17+P17+Q17,0)</f>
        <v>0</v>
      </c>
      <c r="T17" s="213">
        <v>0</v>
      </c>
      <c r="U17" s="212" t="s">
        <v>2016</v>
      </c>
      <c r="V17" s="212" t="s">
        <v>2017</v>
      </c>
      <c r="W17" s="217" t="s">
        <v>2022</v>
      </c>
      <c r="X17" s="188">
        <f t="shared" si="0"/>
        <v>0</v>
      </c>
      <c r="Y17" s="188">
        <f t="shared" ref="Y17:Y80" si="3">+IF(A17="2 Cuenta de Cobro - Instrumento Financiero",+J17+K17+L17+M17+N17+O17+P17+Q17,0)</f>
        <v>0</v>
      </c>
    </row>
    <row r="18" spans="1:25" x14ac:dyDescent="0.25">
      <c r="A18" s="204" t="s">
        <v>2657</v>
      </c>
      <c r="B18" s="212" t="s">
        <v>887</v>
      </c>
      <c r="C18" s="214">
        <v>830023202</v>
      </c>
      <c r="D18" s="214">
        <v>1</v>
      </c>
      <c r="E18" s="313" t="s">
        <v>2670</v>
      </c>
      <c r="F18" s="314"/>
      <c r="G18" s="314"/>
      <c r="H18" s="315"/>
      <c r="I18" s="212"/>
      <c r="J18" s="213"/>
      <c r="K18" s="227">
        <v>7169501</v>
      </c>
      <c r="L18" s="214">
        <v>4739290</v>
      </c>
      <c r="M18" s="214">
        <v>4520927</v>
      </c>
      <c r="N18" s="214">
        <v>4451083</v>
      </c>
      <c r="O18" s="214">
        <v>8696613</v>
      </c>
      <c r="P18" s="215">
        <v>0</v>
      </c>
      <c r="Q18" s="216">
        <v>0</v>
      </c>
      <c r="R18" s="237">
        <f t="shared" si="1"/>
        <v>29577414</v>
      </c>
      <c r="S18" s="237">
        <f t="shared" si="2"/>
        <v>0</v>
      </c>
      <c r="T18" s="213">
        <v>0</v>
      </c>
      <c r="U18" s="212" t="s">
        <v>2016</v>
      </c>
      <c r="V18" s="212" t="s">
        <v>2017</v>
      </c>
      <c r="W18" s="217" t="s">
        <v>2022</v>
      </c>
      <c r="X18" s="188">
        <f t="shared" si="0"/>
        <v>29577414</v>
      </c>
      <c r="Y18" s="188">
        <f t="shared" si="3"/>
        <v>0</v>
      </c>
    </row>
    <row r="19" spans="1:25" x14ac:dyDescent="0.25">
      <c r="A19" s="204" t="s">
        <v>2657</v>
      </c>
      <c r="B19" s="212" t="s">
        <v>887</v>
      </c>
      <c r="C19" s="214">
        <v>800130907</v>
      </c>
      <c r="D19" s="214">
        <v>4</v>
      </c>
      <c r="E19" s="313" t="s">
        <v>2671</v>
      </c>
      <c r="F19" s="314"/>
      <c r="G19" s="314"/>
      <c r="H19" s="315"/>
      <c r="I19" s="212"/>
      <c r="J19" s="213">
        <v>0</v>
      </c>
      <c r="K19" s="227">
        <v>26924261</v>
      </c>
      <c r="L19" s="214">
        <v>19556929</v>
      </c>
      <c r="M19" s="214">
        <v>18931268</v>
      </c>
      <c r="N19" s="214">
        <v>14700831</v>
      </c>
      <c r="O19" s="214">
        <v>15924302</v>
      </c>
      <c r="P19" s="215">
        <v>0</v>
      </c>
      <c r="Q19" s="216">
        <v>0</v>
      </c>
      <c r="R19" s="237">
        <f t="shared" si="1"/>
        <v>96037591</v>
      </c>
      <c r="S19" s="237">
        <f t="shared" si="2"/>
        <v>0</v>
      </c>
      <c r="T19" s="213">
        <v>0</v>
      </c>
      <c r="U19" s="212" t="s">
        <v>2016</v>
      </c>
      <c r="V19" s="212" t="s">
        <v>2017</v>
      </c>
      <c r="W19" s="217" t="s">
        <v>2022</v>
      </c>
      <c r="X19" s="188">
        <f t="shared" si="0"/>
        <v>96037591</v>
      </c>
      <c r="Y19" s="188">
        <f t="shared" si="3"/>
        <v>0</v>
      </c>
    </row>
    <row r="20" spans="1:25" x14ac:dyDescent="0.25">
      <c r="A20" s="204" t="s">
        <v>2657</v>
      </c>
      <c r="B20" s="212" t="s">
        <v>887</v>
      </c>
      <c r="C20" s="214">
        <v>900434749</v>
      </c>
      <c r="D20" s="214">
        <v>5</v>
      </c>
      <c r="E20" s="313" t="s">
        <v>2674</v>
      </c>
      <c r="F20" s="314"/>
      <c r="G20" s="314"/>
      <c r="H20" s="315"/>
      <c r="I20" s="212"/>
      <c r="J20" s="213"/>
      <c r="K20" s="227">
        <v>0</v>
      </c>
      <c r="L20" s="214">
        <v>0</v>
      </c>
      <c r="M20" s="214">
        <v>0</v>
      </c>
      <c r="N20" s="214">
        <v>0</v>
      </c>
      <c r="O20" s="214">
        <v>0</v>
      </c>
      <c r="P20" s="215">
        <v>0</v>
      </c>
      <c r="Q20" s="216">
        <v>0</v>
      </c>
      <c r="R20" s="237">
        <f t="shared" si="1"/>
        <v>0</v>
      </c>
      <c r="S20" s="237">
        <f t="shared" si="2"/>
        <v>0</v>
      </c>
      <c r="T20" s="213">
        <v>0</v>
      </c>
      <c r="U20" s="212" t="s">
        <v>2016</v>
      </c>
      <c r="V20" s="212" t="s">
        <v>2017</v>
      </c>
      <c r="W20" s="217" t="s">
        <v>2022</v>
      </c>
      <c r="X20" s="188">
        <f t="shared" si="0"/>
        <v>0</v>
      </c>
      <c r="Y20" s="188">
        <f t="shared" si="3"/>
        <v>0</v>
      </c>
    </row>
    <row r="21" spans="1:25" ht="12" thickBot="1" x14ac:dyDescent="0.3">
      <c r="A21" s="204" t="s">
        <v>2657</v>
      </c>
      <c r="B21" s="212" t="s">
        <v>887</v>
      </c>
      <c r="C21" s="214">
        <v>900669817</v>
      </c>
      <c r="D21" s="214">
        <v>7</v>
      </c>
      <c r="E21" s="313" t="s">
        <v>2673</v>
      </c>
      <c r="F21" s="314"/>
      <c r="G21" s="314"/>
      <c r="H21" s="315"/>
      <c r="I21" s="212"/>
      <c r="J21" s="213"/>
      <c r="K21" s="227">
        <v>0</v>
      </c>
      <c r="L21" s="214">
        <v>0</v>
      </c>
      <c r="M21" s="214">
        <v>0</v>
      </c>
      <c r="N21" s="214">
        <v>0</v>
      </c>
      <c r="O21" s="214">
        <v>0</v>
      </c>
      <c r="P21" s="215">
        <v>0</v>
      </c>
      <c r="Q21" s="216">
        <v>0</v>
      </c>
      <c r="R21" s="237">
        <f t="shared" si="1"/>
        <v>0</v>
      </c>
      <c r="S21" s="237">
        <f t="shared" si="2"/>
        <v>0</v>
      </c>
      <c r="T21" s="213">
        <v>0</v>
      </c>
      <c r="U21" s="212" t="s">
        <v>2016</v>
      </c>
      <c r="V21" s="212" t="s">
        <v>2017</v>
      </c>
      <c r="W21" s="217" t="s">
        <v>2022</v>
      </c>
      <c r="X21" s="188">
        <f t="shared" si="0"/>
        <v>0</v>
      </c>
      <c r="Y21" s="188">
        <f t="shared" si="3"/>
        <v>0</v>
      </c>
    </row>
    <row r="22" spans="1:25" ht="12" thickTop="1" x14ac:dyDescent="0.25">
      <c r="A22" s="204" t="s">
        <v>2657</v>
      </c>
      <c r="B22" s="212" t="s">
        <v>887</v>
      </c>
      <c r="C22" s="214">
        <v>800197268</v>
      </c>
      <c r="D22" s="214">
        <v>4</v>
      </c>
      <c r="E22" s="331" t="s">
        <v>2661</v>
      </c>
      <c r="F22" s="332"/>
      <c r="G22" s="331" t="s">
        <v>2661</v>
      </c>
      <c r="H22" s="332"/>
      <c r="I22" s="212"/>
      <c r="J22" s="213">
        <v>0</v>
      </c>
      <c r="K22" s="227">
        <v>14911499</v>
      </c>
      <c r="L22" s="214"/>
      <c r="M22" s="214"/>
      <c r="N22" s="214"/>
      <c r="O22" s="214"/>
      <c r="P22" s="215">
        <v>0</v>
      </c>
      <c r="Q22" s="216">
        <v>0</v>
      </c>
      <c r="R22" s="237">
        <f t="shared" si="1"/>
        <v>14911499</v>
      </c>
      <c r="S22" s="237">
        <f t="shared" si="2"/>
        <v>0</v>
      </c>
      <c r="T22" s="213">
        <v>0</v>
      </c>
      <c r="U22" s="212"/>
      <c r="V22" s="212"/>
      <c r="W22" s="217" t="s">
        <v>2022</v>
      </c>
      <c r="X22" s="188">
        <f t="shared" si="0"/>
        <v>14911499</v>
      </c>
      <c r="Y22" s="188">
        <f t="shared" si="3"/>
        <v>0</v>
      </c>
    </row>
    <row r="23" spans="1:25" x14ac:dyDescent="0.25">
      <c r="A23" s="204" t="s">
        <v>2657</v>
      </c>
      <c r="B23" s="212" t="s">
        <v>887</v>
      </c>
      <c r="C23" s="214">
        <v>900156264</v>
      </c>
      <c r="D23" s="214">
        <v>2</v>
      </c>
      <c r="E23" s="313" t="s">
        <v>2668</v>
      </c>
      <c r="F23" s="314"/>
      <c r="G23" s="314"/>
      <c r="H23" s="315"/>
      <c r="I23" s="212"/>
      <c r="J23" s="213"/>
      <c r="K23" s="227"/>
      <c r="L23" s="214"/>
      <c r="M23" s="214"/>
      <c r="N23" s="214"/>
      <c r="O23" s="214"/>
      <c r="P23" s="215">
        <v>0</v>
      </c>
      <c r="Q23" s="216">
        <v>0</v>
      </c>
      <c r="R23" s="237">
        <f t="shared" si="1"/>
        <v>0</v>
      </c>
      <c r="S23" s="237">
        <f t="shared" si="2"/>
        <v>0</v>
      </c>
      <c r="T23" s="213">
        <v>0</v>
      </c>
      <c r="U23" s="212" t="s">
        <v>2016</v>
      </c>
      <c r="V23" s="212" t="s">
        <v>2017</v>
      </c>
      <c r="W23" s="217" t="s">
        <v>2022</v>
      </c>
      <c r="X23" s="188">
        <f t="shared" si="0"/>
        <v>0</v>
      </c>
      <c r="Y23" s="188">
        <f t="shared" si="3"/>
        <v>0</v>
      </c>
    </row>
    <row r="24" spans="1:25" x14ac:dyDescent="0.25">
      <c r="A24" s="204" t="s">
        <v>2657</v>
      </c>
      <c r="B24" s="212" t="s">
        <v>887</v>
      </c>
      <c r="C24" s="214">
        <v>805000427</v>
      </c>
      <c r="D24" s="214">
        <v>1</v>
      </c>
      <c r="E24" s="313" t="s">
        <v>2682</v>
      </c>
      <c r="F24" s="314"/>
      <c r="G24" s="314"/>
      <c r="H24" s="315"/>
      <c r="I24" s="212"/>
      <c r="J24" s="213">
        <v>0</v>
      </c>
      <c r="K24" s="227"/>
      <c r="L24" s="214">
        <v>7322500</v>
      </c>
      <c r="M24" s="214">
        <v>0</v>
      </c>
      <c r="N24" s="214">
        <v>19877800</v>
      </c>
      <c r="O24" s="214">
        <v>4254000</v>
      </c>
      <c r="P24" s="215">
        <v>0</v>
      </c>
      <c r="Q24" s="216">
        <v>0</v>
      </c>
      <c r="R24" s="237">
        <f t="shared" si="1"/>
        <v>31454300</v>
      </c>
      <c r="S24" s="237">
        <f t="shared" si="2"/>
        <v>0</v>
      </c>
      <c r="T24" s="213">
        <v>0</v>
      </c>
      <c r="U24" s="212" t="s">
        <v>2016</v>
      </c>
      <c r="V24" s="212" t="s">
        <v>2017</v>
      </c>
      <c r="W24" s="217" t="s">
        <v>2022</v>
      </c>
      <c r="X24" s="188">
        <f t="shared" si="0"/>
        <v>31454300</v>
      </c>
      <c r="Y24" s="188">
        <f t="shared" si="3"/>
        <v>0</v>
      </c>
    </row>
    <row r="25" spans="1:25" x14ac:dyDescent="0.25">
      <c r="A25" s="204" t="s">
        <v>2657</v>
      </c>
      <c r="B25" s="212" t="s">
        <v>888</v>
      </c>
      <c r="C25" s="214"/>
      <c r="D25" s="214"/>
      <c r="E25" s="328"/>
      <c r="F25" s="329"/>
      <c r="G25" s="329"/>
      <c r="H25" s="330"/>
      <c r="I25" s="212"/>
      <c r="J25" s="213">
        <v>0</v>
      </c>
      <c r="K25" s="227"/>
      <c r="L25" s="214"/>
      <c r="M25" s="214"/>
      <c r="N25" s="214"/>
      <c r="O25" s="214"/>
      <c r="P25" s="215">
        <v>0</v>
      </c>
      <c r="Q25" s="216">
        <v>0</v>
      </c>
      <c r="R25" s="237">
        <f t="shared" si="1"/>
        <v>0</v>
      </c>
      <c r="S25" s="237">
        <f t="shared" si="2"/>
        <v>0</v>
      </c>
      <c r="T25" s="213">
        <v>0</v>
      </c>
      <c r="U25" s="212" t="s">
        <v>2016</v>
      </c>
      <c r="V25" s="212" t="s">
        <v>2017</v>
      </c>
      <c r="W25" s="217" t="s">
        <v>2022</v>
      </c>
      <c r="X25" s="188">
        <f t="shared" si="0"/>
        <v>0</v>
      </c>
      <c r="Y25" s="188">
        <f t="shared" si="3"/>
        <v>0</v>
      </c>
    </row>
    <row r="26" spans="1:25" x14ac:dyDescent="0.25">
      <c r="A26" s="204" t="s">
        <v>2657</v>
      </c>
      <c r="B26" s="212" t="s">
        <v>888</v>
      </c>
      <c r="C26" s="214"/>
      <c r="D26" s="214"/>
      <c r="E26" s="328"/>
      <c r="F26" s="329"/>
      <c r="G26" s="329"/>
      <c r="H26" s="330"/>
      <c r="I26" s="212"/>
      <c r="J26" s="213">
        <v>0</v>
      </c>
      <c r="K26" s="227"/>
      <c r="L26" s="214"/>
      <c r="M26" s="214"/>
      <c r="N26" s="214"/>
      <c r="O26" s="214"/>
      <c r="P26" s="215"/>
      <c r="Q26" s="216"/>
      <c r="R26" s="237">
        <f t="shared" si="1"/>
        <v>0</v>
      </c>
      <c r="S26" s="237">
        <f t="shared" si="2"/>
        <v>0</v>
      </c>
      <c r="T26" s="213">
        <v>0</v>
      </c>
      <c r="U26" s="212" t="s">
        <v>2016</v>
      </c>
      <c r="V26" s="212" t="s">
        <v>2017</v>
      </c>
      <c r="W26" s="217" t="s">
        <v>2022</v>
      </c>
      <c r="X26" s="188">
        <f t="shared" si="0"/>
        <v>0</v>
      </c>
      <c r="Y26" s="188">
        <f t="shared" si="3"/>
        <v>0</v>
      </c>
    </row>
    <row r="27" spans="1:25" x14ac:dyDescent="0.25">
      <c r="A27" s="204"/>
      <c r="B27" s="212"/>
      <c r="C27" s="214"/>
      <c r="D27" s="214"/>
      <c r="E27" s="328"/>
      <c r="F27" s="329"/>
      <c r="G27" s="329"/>
      <c r="H27" s="330"/>
      <c r="I27" s="212"/>
      <c r="J27" s="213"/>
      <c r="K27" s="227"/>
      <c r="L27" s="214"/>
      <c r="M27" s="214"/>
      <c r="N27" s="214"/>
      <c r="O27" s="214"/>
      <c r="P27" s="215"/>
      <c r="Q27" s="216"/>
      <c r="R27" s="237">
        <f t="shared" si="1"/>
        <v>0</v>
      </c>
      <c r="S27" s="237">
        <f t="shared" si="2"/>
        <v>0</v>
      </c>
      <c r="T27" s="213"/>
      <c r="U27" s="212"/>
      <c r="V27" s="212"/>
      <c r="W27" s="217"/>
      <c r="X27" s="188">
        <f t="shared" si="0"/>
        <v>0</v>
      </c>
      <c r="Y27" s="188">
        <f t="shared" si="3"/>
        <v>0</v>
      </c>
    </row>
    <row r="28" spans="1:25" x14ac:dyDescent="0.25">
      <c r="A28" s="204"/>
      <c r="B28" s="212"/>
      <c r="C28" s="214"/>
      <c r="D28" s="214"/>
      <c r="E28" s="328"/>
      <c r="F28" s="329"/>
      <c r="G28" s="329"/>
      <c r="H28" s="330"/>
      <c r="I28" s="212"/>
      <c r="J28" s="213"/>
      <c r="K28" s="227"/>
      <c r="L28" s="214"/>
      <c r="M28" s="214"/>
      <c r="N28" s="214"/>
      <c r="O28" s="214"/>
      <c r="P28" s="215"/>
      <c r="Q28" s="216"/>
      <c r="R28" s="237">
        <f t="shared" si="1"/>
        <v>0</v>
      </c>
      <c r="S28" s="237">
        <f t="shared" si="2"/>
        <v>0</v>
      </c>
      <c r="T28" s="213"/>
      <c r="U28" s="212"/>
      <c r="V28" s="212"/>
      <c r="W28" s="217"/>
      <c r="X28" s="188">
        <f t="shared" si="0"/>
        <v>0</v>
      </c>
      <c r="Y28" s="188">
        <f t="shared" si="3"/>
        <v>0</v>
      </c>
    </row>
    <row r="29" spans="1:25" x14ac:dyDescent="0.25">
      <c r="A29" s="204"/>
      <c r="B29" s="212"/>
      <c r="C29" s="214"/>
      <c r="D29" s="214"/>
      <c r="E29" s="328"/>
      <c r="F29" s="329"/>
      <c r="G29" s="329"/>
      <c r="H29" s="330"/>
      <c r="I29" s="212"/>
      <c r="J29" s="213"/>
      <c r="K29" s="227"/>
      <c r="L29" s="214"/>
      <c r="M29" s="214"/>
      <c r="N29" s="214"/>
      <c r="O29" s="214"/>
      <c r="P29" s="215"/>
      <c r="Q29" s="216"/>
      <c r="R29" s="237">
        <f t="shared" si="1"/>
        <v>0</v>
      </c>
      <c r="S29" s="237">
        <f t="shared" si="2"/>
        <v>0</v>
      </c>
      <c r="T29" s="213"/>
      <c r="U29" s="212"/>
      <c r="V29" s="212"/>
      <c r="W29" s="217"/>
      <c r="X29" s="188">
        <f t="shared" si="0"/>
        <v>0</v>
      </c>
      <c r="Y29" s="188">
        <f t="shared" si="3"/>
        <v>0</v>
      </c>
    </row>
    <row r="30" spans="1:25" x14ac:dyDescent="0.25">
      <c r="A30" s="204"/>
      <c r="B30" s="212"/>
      <c r="C30" s="214"/>
      <c r="D30" s="214"/>
      <c r="E30" s="328"/>
      <c r="F30" s="329"/>
      <c r="G30" s="329"/>
      <c r="H30" s="330"/>
      <c r="I30" s="212"/>
      <c r="J30" s="213"/>
      <c r="K30" s="227"/>
      <c r="L30" s="214"/>
      <c r="M30" s="214"/>
      <c r="N30" s="214"/>
      <c r="O30" s="214"/>
      <c r="P30" s="215"/>
      <c r="Q30" s="216"/>
      <c r="R30" s="237">
        <f t="shared" si="1"/>
        <v>0</v>
      </c>
      <c r="S30" s="237">
        <f t="shared" si="2"/>
        <v>0</v>
      </c>
      <c r="T30" s="213"/>
      <c r="U30" s="212"/>
      <c r="V30" s="212"/>
      <c r="W30" s="217"/>
      <c r="X30" s="188">
        <f t="shared" si="0"/>
        <v>0</v>
      </c>
      <c r="Y30" s="188">
        <f t="shared" si="3"/>
        <v>0</v>
      </c>
    </row>
    <row r="31" spans="1:25" x14ac:dyDescent="0.25">
      <c r="A31" s="204"/>
      <c r="B31" s="212"/>
      <c r="C31" s="214"/>
      <c r="D31" s="214"/>
      <c r="E31" s="328"/>
      <c r="F31" s="329"/>
      <c r="G31" s="329"/>
      <c r="H31" s="330"/>
      <c r="I31" s="212"/>
      <c r="J31" s="213"/>
      <c r="K31" s="227"/>
      <c r="L31" s="214"/>
      <c r="M31" s="214"/>
      <c r="N31" s="214"/>
      <c r="O31" s="214"/>
      <c r="P31" s="215"/>
      <c r="Q31" s="216"/>
      <c r="R31" s="237">
        <f t="shared" si="1"/>
        <v>0</v>
      </c>
      <c r="S31" s="237">
        <f t="shared" si="2"/>
        <v>0</v>
      </c>
      <c r="T31" s="213"/>
      <c r="U31" s="212"/>
      <c r="V31" s="212"/>
      <c r="W31" s="217"/>
      <c r="X31" s="188">
        <f t="shared" si="0"/>
        <v>0</v>
      </c>
      <c r="Y31" s="188">
        <f t="shared" si="3"/>
        <v>0</v>
      </c>
    </row>
    <row r="32" spans="1:25" x14ac:dyDescent="0.25">
      <c r="A32" s="204"/>
      <c r="B32" s="212"/>
      <c r="C32" s="214"/>
      <c r="D32" s="214"/>
      <c r="E32" s="328"/>
      <c r="F32" s="329"/>
      <c r="G32" s="329"/>
      <c r="H32" s="330"/>
      <c r="I32" s="212"/>
      <c r="J32" s="213"/>
      <c r="K32" s="227"/>
      <c r="L32" s="214"/>
      <c r="M32" s="214"/>
      <c r="N32" s="214"/>
      <c r="O32" s="214"/>
      <c r="P32" s="215"/>
      <c r="Q32" s="216"/>
      <c r="R32" s="237">
        <f t="shared" si="1"/>
        <v>0</v>
      </c>
      <c r="S32" s="237">
        <f t="shared" si="2"/>
        <v>0</v>
      </c>
      <c r="T32" s="213"/>
      <c r="U32" s="212"/>
      <c r="V32" s="212"/>
      <c r="W32" s="217"/>
      <c r="X32" s="188">
        <f t="shared" si="0"/>
        <v>0</v>
      </c>
      <c r="Y32" s="188">
        <f t="shared" si="3"/>
        <v>0</v>
      </c>
    </row>
    <row r="33" spans="1:25" x14ac:dyDescent="0.25">
      <c r="A33" s="204"/>
      <c r="B33" s="212"/>
      <c r="C33" s="214"/>
      <c r="D33" s="214"/>
      <c r="E33" s="328"/>
      <c r="F33" s="329"/>
      <c r="G33" s="329"/>
      <c r="H33" s="330"/>
      <c r="I33" s="212"/>
      <c r="J33" s="213"/>
      <c r="K33" s="227"/>
      <c r="L33" s="214"/>
      <c r="M33" s="214"/>
      <c r="N33" s="214"/>
      <c r="O33" s="214"/>
      <c r="P33" s="215"/>
      <c r="Q33" s="216"/>
      <c r="R33" s="237">
        <f t="shared" si="1"/>
        <v>0</v>
      </c>
      <c r="S33" s="237">
        <f t="shared" si="2"/>
        <v>0</v>
      </c>
      <c r="T33" s="213"/>
      <c r="U33" s="212"/>
      <c r="V33" s="212"/>
      <c r="W33" s="217"/>
      <c r="X33" s="188">
        <f t="shared" si="0"/>
        <v>0</v>
      </c>
      <c r="Y33" s="188">
        <f t="shared" si="3"/>
        <v>0</v>
      </c>
    </row>
    <row r="34" spans="1:25" x14ac:dyDescent="0.25">
      <c r="A34" s="204"/>
      <c r="B34" s="212"/>
      <c r="C34" s="214"/>
      <c r="D34" s="214"/>
      <c r="E34" s="313"/>
      <c r="F34" s="314"/>
      <c r="G34" s="314"/>
      <c r="H34" s="315"/>
      <c r="I34" s="212"/>
      <c r="J34" s="213"/>
      <c r="K34" s="227"/>
      <c r="L34" s="214"/>
      <c r="M34" s="214"/>
      <c r="N34" s="214"/>
      <c r="O34" s="214"/>
      <c r="P34" s="215"/>
      <c r="Q34" s="216"/>
      <c r="R34" s="237">
        <f t="shared" si="1"/>
        <v>0</v>
      </c>
      <c r="S34" s="237">
        <f t="shared" si="2"/>
        <v>0</v>
      </c>
      <c r="T34" s="213"/>
      <c r="U34" s="212"/>
      <c r="V34" s="212"/>
      <c r="W34" s="217"/>
      <c r="X34" s="188">
        <f t="shared" si="0"/>
        <v>0</v>
      </c>
      <c r="Y34" s="188">
        <f t="shared" si="3"/>
        <v>0</v>
      </c>
    </row>
    <row r="35" spans="1:25" x14ac:dyDescent="0.25">
      <c r="A35" s="204"/>
      <c r="B35" s="212"/>
      <c r="C35" s="214"/>
      <c r="D35" s="214"/>
      <c r="E35" s="313"/>
      <c r="F35" s="314"/>
      <c r="G35" s="314"/>
      <c r="H35" s="315"/>
      <c r="I35" s="212"/>
      <c r="J35" s="213"/>
      <c r="K35" s="227"/>
      <c r="L35" s="214"/>
      <c r="M35" s="214"/>
      <c r="N35" s="214"/>
      <c r="O35" s="214"/>
      <c r="P35" s="215"/>
      <c r="Q35" s="216"/>
      <c r="R35" s="237">
        <f t="shared" si="1"/>
        <v>0</v>
      </c>
      <c r="S35" s="237">
        <f t="shared" si="2"/>
        <v>0</v>
      </c>
      <c r="T35" s="213"/>
      <c r="U35" s="212"/>
      <c r="V35" s="212"/>
      <c r="W35" s="217"/>
      <c r="X35" s="188">
        <f t="shared" si="0"/>
        <v>0</v>
      </c>
      <c r="Y35" s="188">
        <f t="shared" si="3"/>
        <v>0</v>
      </c>
    </row>
    <row r="36" spans="1:25" x14ac:dyDescent="0.25">
      <c r="A36" s="204"/>
      <c r="B36" s="212"/>
      <c r="C36" s="214"/>
      <c r="D36" s="214"/>
      <c r="E36" s="313"/>
      <c r="F36" s="314"/>
      <c r="G36" s="314"/>
      <c r="H36" s="315"/>
      <c r="I36" s="212"/>
      <c r="J36" s="213"/>
      <c r="K36" s="227"/>
      <c r="L36" s="214"/>
      <c r="M36" s="214"/>
      <c r="N36" s="214"/>
      <c r="O36" s="214"/>
      <c r="P36" s="215"/>
      <c r="Q36" s="216"/>
      <c r="R36" s="237">
        <f t="shared" si="1"/>
        <v>0</v>
      </c>
      <c r="S36" s="237">
        <f t="shared" si="2"/>
        <v>0</v>
      </c>
      <c r="T36" s="213"/>
      <c r="U36" s="212"/>
      <c r="V36" s="212"/>
      <c r="W36" s="217"/>
      <c r="X36" s="188">
        <f t="shared" si="0"/>
        <v>0</v>
      </c>
      <c r="Y36" s="188">
        <f t="shared" si="3"/>
        <v>0</v>
      </c>
    </row>
    <row r="37" spans="1:25" x14ac:dyDescent="0.25">
      <c r="A37" s="204"/>
      <c r="B37" s="212"/>
      <c r="C37" s="214"/>
      <c r="D37" s="214"/>
      <c r="E37" s="313"/>
      <c r="F37" s="314"/>
      <c r="G37" s="314"/>
      <c r="H37" s="315"/>
      <c r="I37" s="212"/>
      <c r="J37" s="213"/>
      <c r="K37" s="227"/>
      <c r="L37" s="214"/>
      <c r="M37" s="214"/>
      <c r="N37" s="214"/>
      <c r="O37" s="214"/>
      <c r="P37" s="215"/>
      <c r="Q37" s="216"/>
      <c r="R37" s="237">
        <f t="shared" si="1"/>
        <v>0</v>
      </c>
      <c r="S37" s="237">
        <f t="shared" si="2"/>
        <v>0</v>
      </c>
      <c r="T37" s="213"/>
      <c r="U37" s="212"/>
      <c r="V37" s="212"/>
      <c r="W37" s="217"/>
      <c r="X37" s="188">
        <f t="shared" si="0"/>
        <v>0</v>
      </c>
      <c r="Y37" s="188">
        <f t="shared" si="3"/>
        <v>0</v>
      </c>
    </row>
    <row r="38" spans="1:25" x14ac:dyDescent="0.25">
      <c r="A38" s="204"/>
      <c r="B38" s="212"/>
      <c r="C38" s="214"/>
      <c r="D38" s="214"/>
      <c r="E38" s="313"/>
      <c r="F38" s="314"/>
      <c r="G38" s="314"/>
      <c r="H38" s="315"/>
      <c r="I38" s="212"/>
      <c r="J38" s="213"/>
      <c r="K38" s="227"/>
      <c r="L38" s="214"/>
      <c r="M38" s="214"/>
      <c r="N38" s="214"/>
      <c r="O38" s="214"/>
      <c r="P38" s="215"/>
      <c r="Q38" s="216"/>
      <c r="R38" s="237">
        <f t="shared" si="1"/>
        <v>0</v>
      </c>
      <c r="S38" s="237">
        <f t="shared" si="2"/>
        <v>0</v>
      </c>
      <c r="T38" s="213"/>
      <c r="U38" s="212"/>
      <c r="V38" s="212"/>
      <c r="W38" s="217"/>
      <c r="X38" s="188">
        <f t="shared" si="0"/>
        <v>0</v>
      </c>
      <c r="Y38" s="188">
        <f t="shared" si="3"/>
        <v>0</v>
      </c>
    </row>
    <row r="39" spans="1:25" x14ac:dyDescent="0.25">
      <c r="A39" s="204"/>
      <c r="B39" s="212"/>
      <c r="C39" s="214"/>
      <c r="D39" s="214"/>
      <c r="E39" s="313"/>
      <c r="F39" s="314"/>
      <c r="G39" s="314"/>
      <c r="H39" s="315"/>
      <c r="I39" s="212"/>
      <c r="J39" s="213"/>
      <c r="K39" s="227"/>
      <c r="L39" s="214"/>
      <c r="M39" s="214"/>
      <c r="N39" s="214"/>
      <c r="O39" s="214"/>
      <c r="P39" s="215"/>
      <c r="Q39" s="216"/>
      <c r="R39" s="237">
        <f t="shared" si="1"/>
        <v>0</v>
      </c>
      <c r="S39" s="237">
        <f t="shared" si="2"/>
        <v>0</v>
      </c>
      <c r="T39" s="213"/>
      <c r="U39" s="212"/>
      <c r="V39" s="212"/>
      <c r="W39" s="217"/>
      <c r="X39" s="188">
        <f t="shared" si="0"/>
        <v>0</v>
      </c>
      <c r="Y39" s="188">
        <f t="shared" si="3"/>
        <v>0</v>
      </c>
    </row>
    <row r="40" spans="1:25" x14ac:dyDescent="0.25">
      <c r="A40" s="204"/>
      <c r="B40" s="212"/>
      <c r="C40" s="214"/>
      <c r="D40" s="214"/>
      <c r="E40" s="313"/>
      <c r="F40" s="314"/>
      <c r="G40" s="314"/>
      <c r="H40" s="315"/>
      <c r="I40" s="212"/>
      <c r="J40" s="213"/>
      <c r="K40" s="227"/>
      <c r="L40" s="214"/>
      <c r="M40" s="214"/>
      <c r="N40" s="214"/>
      <c r="O40" s="214"/>
      <c r="P40" s="215"/>
      <c r="Q40" s="216"/>
      <c r="R40" s="237">
        <f t="shared" si="1"/>
        <v>0</v>
      </c>
      <c r="S40" s="237">
        <f t="shared" si="2"/>
        <v>0</v>
      </c>
      <c r="T40" s="213"/>
      <c r="U40" s="212"/>
      <c r="V40" s="212"/>
      <c r="W40" s="217"/>
      <c r="X40" s="188">
        <f t="shared" si="0"/>
        <v>0</v>
      </c>
      <c r="Y40" s="188">
        <f t="shared" si="3"/>
        <v>0</v>
      </c>
    </row>
    <row r="41" spans="1:25" x14ac:dyDescent="0.25">
      <c r="A41" s="204"/>
      <c r="B41" s="212"/>
      <c r="C41" s="214"/>
      <c r="D41" s="214"/>
      <c r="E41" s="313"/>
      <c r="F41" s="314"/>
      <c r="G41" s="314"/>
      <c r="H41" s="315"/>
      <c r="I41" s="212"/>
      <c r="J41" s="213"/>
      <c r="K41" s="227"/>
      <c r="L41" s="214"/>
      <c r="M41" s="214"/>
      <c r="N41" s="214"/>
      <c r="O41" s="214"/>
      <c r="P41" s="215"/>
      <c r="Q41" s="216"/>
      <c r="R41" s="237">
        <f t="shared" si="1"/>
        <v>0</v>
      </c>
      <c r="S41" s="237">
        <f t="shared" si="2"/>
        <v>0</v>
      </c>
      <c r="T41" s="213"/>
      <c r="U41" s="212"/>
      <c r="V41" s="212"/>
      <c r="W41" s="217"/>
      <c r="X41" s="188">
        <f t="shared" si="0"/>
        <v>0</v>
      </c>
      <c r="Y41" s="188">
        <f t="shared" si="3"/>
        <v>0</v>
      </c>
    </row>
    <row r="42" spans="1:25" x14ac:dyDescent="0.25">
      <c r="A42" s="204"/>
      <c r="B42" s="212"/>
      <c r="C42" s="214"/>
      <c r="D42" s="214"/>
      <c r="E42" s="313"/>
      <c r="F42" s="314"/>
      <c r="G42" s="314"/>
      <c r="H42" s="315"/>
      <c r="I42" s="212"/>
      <c r="J42" s="213"/>
      <c r="K42" s="227"/>
      <c r="L42" s="214"/>
      <c r="M42" s="214"/>
      <c r="N42" s="214"/>
      <c r="O42" s="214"/>
      <c r="P42" s="215"/>
      <c r="Q42" s="216"/>
      <c r="R42" s="237">
        <f t="shared" si="1"/>
        <v>0</v>
      </c>
      <c r="S42" s="237">
        <f t="shared" si="2"/>
        <v>0</v>
      </c>
      <c r="T42" s="213"/>
      <c r="U42" s="212"/>
      <c r="V42" s="212"/>
      <c r="W42" s="217"/>
      <c r="X42" s="188">
        <f t="shared" si="0"/>
        <v>0</v>
      </c>
      <c r="Y42" s="188">
        <f t="shared" si="3"/>
        <v>0</v>
      </c>
    </row>
    <row r="43" spans="1:25" x14ac:dyDescent="0.25">
      <c r="A43" s="204"/>
      <c r="B43" s="212"/>
      <c r="C43" s="214"/>
      <c r="D43" s="214"/>
      <c r="E43" s="313"/>
      <c r="F43" s="314"/>
      <c r="G43" s="314"/>
      <c r="H43" s="315"/>
      <c r="I43" s="212"/>
      <c r="J43" s="213"/>
      <c r="K43" s="227"/>
      <c r="L43" s="214"/>
      <c r="M43" s="214"/>
      <c r="N43" s="214"/>
      <c r="O43" s="214"/>
      <c r="P43" s="215"/>
      <c r="Q43" s="216"/>
      <c r="R43" s="237">
        <f t="shared" si="1"/>
        <v>0</v>
      </c>
      <c r="S43" s="237">
        <f t="shared" si="2"/>
        <v>0</v>
      </c>
      <c r="T43" s="213"/>
      <c r="U43" s="212"/>
      <c r="V43" s="212"/>
      <c r="W43" s="217"/>
      <c r="X43" s="188">
        <f t="shared" si="0"/>
        <v>0</v>
      </c>
      <c r="Y43" s="188">
        <f t="shared" si="3"/>
        <v>0</v>
      </c>
    </row>
    <row r="44" spans="1:25" x14ac:dyDescent="0.25">
      <c r="A44" s="204"/>
      <c r="B44" s="212"/>
      <c r="C44" s="214"/>
      <c r="D44" s="214"/>
      <c r="E44" s="313"/>
      <c r="F44" s="314"/>
      <c r="G44" s="314"/>
      <c r="H44" s="315"/>
      <c r="I44" s="212"/>
      <c r="J44" s="213"/>
      <c r="K44" s="227"/>
      <c r="L44" s="214"/>
      <c r="M44" s="214"/>
      <c r="N44" s="214"/>
      <c r="O44" s="214"/>
      <c r="P44" s="215"/>
      <c r="Q44" s="216"/>
      <c r="R44" s="237">
        <f t="shared" si="1"/>
        <v>0</v>
      </c>
      <c r="S44" s="237">
        <f t="shared" si="2"/>
        <v>0</v>
      </c>
      <c r="T44" s="213"/>
      <c r="U44" s="212"/>
      <c r="V44" s="212"/>
      <c r="W44" s="217"/>
      <c r="X44" s="188">
        <f t="shared" si="0"/>
        <v>0</v>
      </c>
      <c r="Y44" s="188">
        <f t="shared" si="3"/>
        <v>0</v>
      </c>
    </row>
    <row r="45" spans="1:25" x14ac:dyDescent="0.25">
      <c r="A45" s="204"/>
      <c r="B45" s="212"/>
      <c r="C45" s="214"/>
      <c r="D45" s="214"/>
      <c r="E45" s="313"/>
      <c r="F45" s="314"/>
      <c r="G45" s="314"/>
      <c r="H45" s="315"/>
      <c r="I45" s="212"/>
      <c r="J45" s="213"/>
      <c r="K45" s="227"/>
      <c r="L45" s="214"/>
      <c r="M45" s="214"/>
      <c r="N45" s="214"/>
      <c r="O45" s="214"/>
      <c r="P45" s="215"/>
      <c r="Q45" s="216"/>
      <c r="R45" s="237">
        <f t="shared" si="1"/>
        <v>0</v>
      </c>
      <c r="S45" s="237">
        <f t="shared" si="2"/>
        <v>0</v>
      </c>
      <c r="T45" s="213"/>
      <c r="U45" s="212"/>
      <c r="V45" s="212"/>
      <c r="W45" s="217"/>
      <c r="X45" s="188">
        <f t="shared" si="0"/>
        <v>0</v>
      </c>
      <c r="Y45" s="188">
        <f t="shared" si="3"/>
        <v>0</v>
      </c>
    </row>
    <row r="46" spans="1:25" x14ac:dyDescent="0.25">
      <c r="A46" s="204"/>
      <c r="B46" s="212"/>
      <c r="C46" s="214"/>
      <c r="D46" s="214"/>
      <c r="E46" s="313"/>
      <c r="F46" s="314"/>
      <c r="G46" s="314"/>
      <c r="H46" s="315"/>
      <c r="I46" s="212"/>
      <c r="J46" s="213"/>
      <c r="K46" s="227"/>
      <c r="L46" s="214"/>
      <c r="M46" s="214"/>
      <c r="N46" s="214"/>
      <c r="O46" s="214"/>
      <c r="P46" s="215"/>
      <c r="Q46" s="216"/>
      <c r="R46" s="237">
        <f t="shared" si="1"/>
        <v>0</v>
      </c>
      <c r="S46" s="237">
        <f t="shared" si="2"/>
        <v>0</v>
      </c>
      <c r="T46" s="213"/>
      <c r="U46" s="212"/>
      <c r="V46" s="212"/>
      <c r="W46" s="217"/>
      <c r="X46" s="188">
        <f t="shared" si="0"/>
        <v>0</v>
      </c>
      <c r="Y46" s="188">
        <f t="shared" si="3"/>
        <v>0</v>
      </c>
    </row>
    <row r="47" spans="1:25" x14ac:dyDescent="0.25">
      <c r="A47" s="204"/>
      <c r="B47" s="212"/>
      <c r="C47" s="214"/>
      <c r="D47" s="214"/>
      <c r="E47" s="313"/>
      <c r="F47" s="314"/>
      <c r="G47" s="314"/>
      <c r="H47" s="315"/>
      <c r="I47" s="212"/>
      <c r="J47" s="213"/>
      <c r="K47" s="227"/>
      <c r="L47" s="214"/>
      <c r="M47" s="214"/>
      <c r="N47" s="214"/>
      <c r="O47" s="214"/>
      <c r="P47" s="215"/>
      <c r="Q47" s="216"/>
      <c r="R47" s="237">
        <f t="shared" si="1"/>
        <v>0</v>
      </c>
      <c r="S47" s="237">
        <f t="shared" si="2"/>
        <v>0</v>
      </c>
      <c r="T47" s="213"/>
      <c r="U47" s="212"/>
      <c r="V47" s="212"/>
      <c r="W47" s="217"/>
      <c r="X47" s="188">
        <f t="shared" si="0"/>
        <v>0</v>
      </c>
      <c r="Y47" s="188">
        <f t="shared" si="3"/>
        <v>0</v>
      </c>
    </row>
    <row r="48" spans="1:25" x14ac:dyDescent="0.25">
      <c r="A48" s="204"/>
      <c r="B48" s="212"/>
      <c r="C48" s="214"/>
      <c r="D48" s="214"/>
      <c r="E48" s="313"/>
      <c r="F48" s="314"/>
      <c r="G48" s="314"/>
      <c r="H48" s="315"/>
      <c r="I48" s="212"/>
      <c r="J48" s="213"/>
      <c r="K48" s="227"/>
      <c r="L48" s="214"/>
      <c r="M48" s="214"/>
      <c r="N48" s="214"/>
      <c r="O48" s="214"/>
      <c r="P48" s="215"/>
      <c r="Q48" s="216"/>
      <c r="R48" s="237">
        <f t="shared" si="1"/>
        <v>0</v>
      </c>
      <c r="S48" s="237">
        <f t="shared" si="2"/>
        <v>0</v>
      </c>
      <c r="T48" s="213"/>
      <c r="U48" s="212"/>
      <c r="V48" s="212"/>
      <c r="W48" s="217"/>
      <c r="X48" s="188">
        <f t="shared" si="0"/>
        <v>0</v>
      </c>
      <c r="Y48" s="188">
        <f t="shared" si="3"/>
        <v>0</v>
      </c>
    </row>
    <row r="49" spans="1:25" x14ac:dyDescent="0.25">
      <c r="A49" s="204"/>
      <c r="B49" s="212"/>
      <c r="C49" s="214"/>
      <c r="D49" s="214"/>
      <c r="E49" s="313"/>
      <c r="F49" s="314"/>
      <c r="G49" s="314"/>
      <c r="H49" s="315"/>
      <c r="I49" s="212"/>
      <c r="J49" s="213"/>
      <c r="K49" s="227"/>
      <c r="L49" s="214"/>
      <c r="M49" s="214"/>
      <c r="N49" s="214"/>
      <c r="O49" s="214"/>
      <c r="P49" s="215"/>
      <c r="Q49" s="216"/>
      <c r="R49" s="237">
        <f t="shared" si="1"/>
        <v>0</v>
      </c>
      <c r="S49" s="237">
        <f t="shared" si="2"/>
        <v>0</v>
      </c>
      <c r="T49" s="213"/>
      <c r="U49" s="212"/>
      <c r="V49" s="212"/>
      <c r="W49" s="217"/>
      <c r="X49" s="188">
        <f t="shared" si="0"/>
        <v>0</v>
      </c>
      <c r="Y49" s="188">
        <f t="shared" si="3"/>
        <v>0</v>
      </c>
    </row>
    <row r="50" spans="1:25" x14ac:dyDescent="0.25">
      <c r="A50" s="204"/>
      <c r="B50" s="212"/>
      <c r="C50" s="214"/>
      <c r="D50" s="214"/>
      <c r="E50" s="313"/>
      <c r="F50" s="314"/>
      <c r="G50" s="314"/>
      <c r="H50" s="315"/>
      <c r="I50" s="212"/>
      <c r="J50" s="213"/>
      <c r="K50" s="227"/>
      <c r="L50" s="214"/>
      <c r="M50" s="214"/>
      <c r="N50" s="214"/>
      <c r="O50" s="214"/>
      <c r="P50" s="215"/>
      <c r="Q50" s="216"/>
      <c r="R50" s="237">
        <f t="shared" si="1"/>
        <v>0</v>
      </c>
      <c r="S50" s="237">
        <f t="shared" si="2"/>
        <v>0</v>
      </c>
      <c r="T50" s="213"/>
      <c r="U50" s="212"/>
      <c r="V50" s="212"/>
      <c r="W50" s="217"/>
      <c r="X50" s="188">
        <f t="shared" si="0"/>
        <v>0</v>
      </c>
      <c r="Y50" s="188">
        <f t="shared" si="3"/>
        <v>0</v>
      </c>
    </row>
    <row r="51" spans="1:25" x14ac:dyDescent="0.25">
      <c r="A51" s="204"/>
      <c r="B51" s="212"/>
      <c r="C51" s="214"/>
      <c r="D51" s="214"/>
      <c r="E51" s="313"/>
      <c r="F51" s="314"/>
      <c r="G51" s="314"/>
      <c r="H51" s="315"/>
      <c r="I51" s="212"/>
      <c r="J51" s="213"/>
      <c r="K51" s="227"/>
      <c r="L51" s="214"/>
      <c r="M51" s="214"/>
      <c r="N51" s="214"/>
      <c r="O51" s="214"/>
      <c r="P51" s="215"/>
      <c r="Q51" s="216"/>
      <c r="R51" s="237">
        <f t="shared" si="1"/>
        <v>0</v>
      </c>
      <c r="S51" s="237">
        <f t="shared" si="2"/>
        <v>0</v>
      </c>
      <c r="T51" s="213"/>
      <c r="U51" s="212"/>
      <c r="V51" s="212"/>
      <c r="W51" s="217"/>
      <c r="X51" s="188">
        <f t="shared" si="0"/>
        <v>0</v>
      </c>
      <c r="Y51" s="188">
        <f t="shared" si="3"/>
        <v>0</v>
      </c>
    </row>
    <row r="52" spans="1:25" x14ac:dyDescent="0.25">
      <c r="A52" s="204"/>
      <c r="B52" s="212"/>
      <c r="C52" s="214"/>
      <c r="D52" s="214"/>
      <c r="E52" s="313"/>
      <c r="F52" s="314"/>
      <c r="G52" s="314"/>
      <c r="H52" s="315"/>
      <c r="I52" s="212"/>
      <c r="J52" s="213"/>
      <c r="K52" s="227"/>
      <c r="L52" s="214"/>
      <c r="M52" s="214"/>
      <c r="N52" s="214"/>
      <c r="O52" s="214"/>
      <c r="P52" s="215"/>
      <c r="Q52" s="216"/>
      <c r="R52" s="237">
        <f t="shared" si="1"/>
        <v>0</v>
      </c>
      <c r="S52" s="237">
        <f t="shared" si="2"/>
        <v>0</v>
      </c>
      <c r="T52" s="213"/>
      <c r="U52" s="212"/>
      <c r="V52" s="212"/>
      <c r="W52" s="217"/>
      <c r="X52" s="188">
        <f t="shared" si="0"/>
        <v>0</v>
      </c>
      <c r="Y52" s="188">
        <f t="shared" si="3"/>
        <v>0</v>
      </c>
    </row>
    <row r="53" spans="1:25" x14ac:dyDescent="0.25">
      <c r="A53" s="204"/>
      <c r="B53" s="212"/>
      <c r="C53" s="214"/>
      <c r="D53" s="214"/>
      <c r="E53" s="313"/>
      <c r="F53" s="314"/>
      <c r="G53" s="314"/>
      <c r="H53" s="315"/>
      <c r="I53" s="212"/>
      <c r="J53" s="213"/>
      <c r="K53" s="227"/>
      <c r="L53" s="214"/>
      <c r="M53" s="214"/>
      <c r="N53" s="214"/>
      <c r="O53" s="214"/>
      <c r="P53" s="215"/>
      <c r="Q53" s="216"/>
      <c r="R53" s="237">
        <f t="shared" si="1"/>
        <v>0</v>
      </c>
      <c r="S53" s="237">
        <f t="shared" si="2"/>
        <v>0</v>
      </c>
      <c r="T53" s="213"/>
      <c r="U53" s="212"/>
      <c r="V53" s="212"/>
      <c r="W53" s="217"/>
      <c r="X53" s="188">
        <f t="shared" si="0"/>
        <v>0</v>
      </c>
      <c r="Y53" s="188">
        <f t="shared" si="3"/>
        <v>0</v>
      </c>
    </row>
    <row r="54" spans="1:25" x14ac:dyDescent="0.25">
      <c r="A54" s="204"/>
      <c r="B54" s="212"/>
      <c r="C54" s="214"/>
      <c r="D54" s="214"/>
      <c r="E54" s="313"/>
      <c r="F54" s="314"/>
      <c r="G54" s="314"/>
      <c r="H54" s="315"/>
      <c r="I54" s="212"/>
      <c r="J54" s="213"/>
      <c r="K54" s="227"/>
      <c r="L54" s="214"/>
      <c r="M54" s="214"/>
      <c r="N54" s="214"/>
      <c r="O54" s="214"/>
      <c r="P54" s="215"/>
      <c r="Q54" s="216"/>
      <c r="R54" s="237">
        <f t="shared" si="1"/>
        <v>0</v>
      </c>
      <c r="S54" s="237">
        <f t="shared" si="2"/>
        <v>0</v>
      </c>
      <c r="T54" s="213"/>
      <c r="U54" s="212"/>
      <c r="V54" s="212"/>
      <c r="W54" s="217"/>
      <c r="X54" s="188">
        <f t="shared" si="0"/>
        <v>0</v>
      </c>
      <c r="Y54" s="188">
        <f t="shared" si="3"/>
        <v>0</v>
      </c>
    </row>
    <row r="55" spans="1:25" x14ac:dyDescent="0.25">
      <c r="A55" s="204"/>
      <c r="B55" s="212"/>
      <c r="C55" s="214"/>
      <c r="D55" s="214"/>
      <c r="E55" s="313"/>
      <c r="F55" s="314"/>
      <c r="G55" s="314"/>
      <c r="H55" s="315"/>
      <c r="I55" s="212"/>
      <c r="J55" s="213"/>
      <c r="K55" s="227"/>
      <c r="L55" s="214"/>
      <c r="M55" s="214"/>
      <c r="N55" s="214"/>
      <c r="O55" s="214"/>
      <c r="P55" s="215"/>
      <c r="Q55" s="216"/>
      <c r="R55" s="237">
        <f t="shared" si="1"/>
        <v>0</v>
      </c>
      <c r="S55" s="237">
        <f t="shared" si="2"/>
        <v>0</v>
      </c>
      <c r="T55" s="213"/>
      <c r="U55" s="212"/>
      <c r="V55" s="212"/>
      <c r="W55" s="217"/>
      <c r="X55" s="188">
        <f t="shared" si="0"/>
        <v>0</v>
      </c>
      <c r="Y55" s="188">
        <f t="shared" si="3"/>
        <v>0</v>
      </c>
    </row>
    <row r="56" spans="1:25" x14ac:dyDescent="0.25">
      <c r="A56" s="204"/>
      <c r="B56" s="212"/>
      <c r="C56" s="214"/>
      <c r="D56" s="214"/>
      <c r="E56" s="313"/>
      <c r="F56" s="314"/>
      <c r="G56" s="314"/>
      <c r="H56" s="315"/>
      <c r="I56" s="212"/>
      <c r="J56" s="213"/>
      <c r="K56" s="227"/>
      <c r="L56" s="214"/>
      <c r="M56" s="214"/>
      <c r="N56" s="214"/>
      <c r="O56" s="214"/>
      <c r="P56" s="215"/>
      <c r="Q56" s="216"/>
      <c r="R56" s="237">
        <f t="shared" si="1"/>
        <v>0</v>
      </c>
      <c r="S56" s="237">
        <f t="shared" si="2"/>
        <v>0</v>
      </c>
      <c r="T56" s="213"/>
      <c r="U56" s="212"/>
      <c r="V56" s="212"/>
      <c r="W56" s="217"/>
      <c r="X56" s="188">
        <f t="shared" si="0"/>
        <v>0</v>
      </c>
      <c r="Y56" s="188">
        <f t="shared" si="3"/>
        <v>0</v>
      </c>
    </row>
    <row r="57" spans="1:25" x14ac:dyDescent="0.25">
      <c r="A57" s="204"/>
      <c r="B57" s="212"/>
      <c r="C57" s="214"/>
      <c r="D57" s="214"/>
      <c r="E57" s="313"/>
      <c r="F57" s="314"/>
      <c r="G57" s="314"/>
      <c r="H57" s="315"/>
      <c r="I57" s="212"/>
      <c r="J57" s="213"/>
      <c r="K57" s="227"/>
      <c r="L57" s="214"/>
      <c r="M57" s="214"/>
      <c r="N57" s="214"/>
      <c r="O57" s="214"/>
      <c r="P57" s="215"/>
      <c r="Q57" s="216"/>
      <c r="R57" s="237">
        <f t="shared" si="1"/>
        <v>0</v>
      </c>
      <c r="S57" s="237">
        <f t="shared" si="2"/>
        <v>0</v>
      </c>
      <c r="T57" s="213"/>
      <c r="U57" s="212"/>
      <c r="V57" s="212"/>
      <c r="W57" s="217"/>
      <c r="X57" s="188">
        <f t="shared" si="0"/>
        <v>0</v>
      </c>
      <c r="Y57" s="188">
        <f t="shared" si="3"/>
        <v>0</v>
      </c>
    </row>
    <row r="58" spans="1:25" x14ac:dyDescent="0.25">
      <c r="A58" s="204"/>
      <c r="B58" s="212"/>
      <c r="C58" s="214"/>
      <c r="D58" s="214"/>
      <c r="E58" s="313"/>
      <c r="F58" s="314"/>
      <c r="G58" s="314"/>
      <c r="H58" s="315"/>
      <c r="I58" s="212"/>
      <c r="J58" s="213"/>
      <c r="K58" s="227"/>
      <c r="L58" s="214"/>
      <c r="M58" s="214"/>
      <c r="N58" s="214"/>
      <c r="O58" s="214"/>
      <c r="P58" s="215"/>
      <c r="Q58" s="216"/>
      <c r="R58" s="237">
        <f t="shared" si="1"/>
        <v>0</v>
      </c>
      <c r="S58" s="237">
        <f t="shared" si="2"/>
        <v>0</v>
      </c>
      <c r="T58" s="213"/>
      <c r="U58" s="212"/>
      <c r="V58" s="212"/>
      <c r="W58" s="217"/>
      <c r="X58" s="188">
        <f t="shared" si="0"/>
        <v>0</v>
      </c>
      <c r="Y58" s="188">
        <f t="shared" si="3"/>
        <v>0</v>
      </c>
    </row>
    <row r="59" spans="1:25" x14ac:dyDescent="0.25">
      <c r="A59" s="204"/>
      <c r="B59" s="212"/>
      <c r="C59" s="214"/>
      <c r="D59" s="214"/>
      <c r="E59" s="313"/>
      <c r="F59" s="314"/>
      <c r="G59" s="314"/>
      <c r="H59" s="315"/>
      <c r="I59" s="212"/>
      <c r="J59" s="213"/>
      <c r="K59" s="227"/>
      <c r="L59" s="214"/>
      <c r="M59" s="214"/>
      <c r="N59" s="214"/>
      <c r="O59" s="214"/>
      <c r="P59" s="215"/>
      <c r="Q59" s="216"/>
      <c r="R59" s="237">
        <f t="shared" si="1"/>
        <v>0</v>
      </c>
      <c r="S59" s="237">
        <f t="shared" si="2"/>
        <v>0</v>
      </c>
      <c r="T59" s="213"/>
      <c r="U59" s="212"/>
      <c r="V59" s="212"/>
      <c r="W59" s="217"/>
      <c r="X59" s="188">
        <f t="shared" si="0"/>
        <v>0</v>
      </c>
      <c r="Y59" s="188">
        <f t="shared" si="3"/>
        <v>0</v>
      </c>
    </row>
    <row r="60" spans="1:25" x14ac:dyDescent="0.25">
      <c r="A60" s="204"/>
      <c r="B60" s="212"/>
      <c r="C60" s="214"/>
      <c r="D60" s="214"/>
      <c r="E60" s="313"/>
      <c r="F60" s="314"/>
      <c r="G60" s="314"/>
      <c r="H60" s="315"/>
      <c r="I60" s="212"/>
      <c r="J60" s="213"/>
      <c r="K60" s="227"/>
      <c r="L60" s="214"/>
      <c r="M60" s="214"/>
      <c r="N60" s="214"/>
      <c r="O60" s="214"/>
      <c r="P60" s="215"/>
      <c r="Q60" s="216"/>
      <c r="R60" s="237">
        <f t="shared" si="1"/>
        <v>0</v>
      </c>
      <c r="S60" s="237">
        <f t="shared" si="2"/>
        <v>0</v>
      </c>
      <c r="T60" s="213"/>
      <c r="U60" s="212"/>
      <c r="V60" s="212"/>
      <c r="W60" s="217"/>
      <c r="X60" s="188">
        <f t="shared" si="0"/>
        <v>0</v>
      </c>
      <c r="Y60" s="188">
        <f t="shared" si="3"/>
        <v>0</v>
      </c>
    </row>
    <row r="61" spans="1:25" x14ac:dyDescent="0.25">
      <c r="A61" s="204"/>
      <c r="B61" s="212"/>
      <c r="C61" s="214"/>
      <c r="D61" s="214"/>
      <c r="E61" s="313"/>
      <c r="F61" s="314"/>
      <c r="G61" s="314"/>
      <c r="H61" s="315"/>
      <c r="I61" s="212"/>
      <c r="J61" s="213"/>
      <c r="K61" s="227"/>
      <c r="L61" s="214"/>
      <c r="M61" s="214"/>
      <c r="N61" s="214"/>
      <c r="O61" s="214"/>
      <c r="P61" s="215"/>
      <c r="Q61" s="216"/>
      <c r="R61" s="237">
        <f t="shared" si="1"/>
        <v>0</v>
      </c>
      <c r="S61" s="237">
        <f t="shared" si="2"/>
        <v>0</v>
      </c>
      <c r="T61" s="213"/>
      <c r="U61" s="212"/>
      <c r="V61" s="212"/>
      <c r="W61" s="217"/>
      <c r="X61" s="188">
        <f t="shared" si="0"/>
        <v>0</v>
      </c>
      <c r="Y61" s="188">
        <f t="shared" si="3"/>
        <v>0</v>
      </c>
    </row>
    <row r="62" spans="1:25" x14ac:dyDescent="0.25">
      <c r="A62" s="204"/>
      <c r="B62" s="212"/>
      <c r="C62" s="214"/>
      <c r="D62" s="214"/>
      <c r="E62" s="313"/>
      <c r="F62" s="314"/>
      <c r="G62" s="314"/>
      <c r="H62" s="315"/>
      <c r="I62" s="212"/>
      <c r="J62" s="213"/>
      <c r="K62" s="227"/>
      <c r="L62" s="214"/>
      <c r="M62" s="214"/>
      <c r="N62" s="214"/>
      <c r="O62" s="214"/>
      <c r="P62" s="215"/>
      <c r="Q62" s="216"/>
      <c r="R62" s="237">
        <f t="shared" si="1"/>
        <v>0</v>
      </c>
      <c r="S62" s="237">
        <f t="shared" si="2"/>
        <v>0</v>
      </c>
      <c r="T62" s="213"/>
      <c r="U62" s="212"/>
      <c r="V62" s="212"/>
      <c r="W62" s="217"/>
      <c r="X62" s="188">
        <f t="shared" si="0"/>
        <v>0</v>
      </c>
      <c r="Y62" s="188">
        <f t="shared" si="3"/>
        <v>0</v>
      </c>
    </row>
    <row r="63" spans="1:25" x14ac:dyDescent="0.25">
      <c r="A63" s="204"/>
      <c r="B63" s="212"/>
      <c r="C63" s="214"/>
      <c r="D63" s="214"/>
      <c r="E63" s="313"/>
      <c r="F63" s="314"/>
      <c r="G63" s="314"/>
      <c r="H63" s="315"/>
      <c r="I63" s="212"/>
      <c r="J63" s="213"/>
      <c r="K63" s="227"/>
      <c r="L63" s="214"/>
      <c r="M63" s="214"/>
      <c r="N63" s="214"/>
      <c r="O63" s="214"/>
      <c r="P63" s="215"/>
      <c r="Q63" s="216"/>
      <c r="R63" s="237">
        <f t="shared" si="1"/>
        <v>0</v>
      </c>
      <c r="S63" s="237">
        <f t="shared" si="2"/>
        <v>0</v>
      </c>
      <c r="T63" s="213"/>
      <c r="U63" s="212"/>
      <c r="V63" s="212"/>
      <c r="W63" s="217"/>
      <c r="X63" s="188">
        <f t="shared" si="0"/>
        <v>0</v>
      </c>
      <c r="Y63" s="188">
        <f t="shared" si="3"/>
        <v>0</v>
      </c>
    </row>
    <row r="64" spans="1:25" x14ac:dyDescent="0.25">
      <c r="A64" s="204"/>
      <c r="B64" s="212"/>
      <c r="C64" s="214"/>
      <c r="D64" s="214"/>
      <c r="E64" s="313"/>
      <c r="F64" s="314"/>
      <c r="G64" s="314"/>
      <c r="H64" s="315"/>
      <c r="I64" s="212"/>
      <c r="J64" s="213"/>
      <c r="K64" s="227"/>
      <c r="L64" s="214"/>
      <c r="M64" s="214"/>
      <c r="N64" s="214"/>
      <c r="O64" s="214"/>
      <c r="P64" s="215"/>
      <c r="Q64" s="216"/>
      <c r="R64" s="237">
        <f t="shared" si="1"/>
        <v>0</v>
      </c>
      <c r="S64" s="237">
        <f t="shared" si="2"/>
        <v>0</v>
      </c>
      <c r="T64" s="213"/>
      <c r="U64" s="212"/>
      <c r="V64" s="212"/>
      <c r="W64" s="217"/>
      <c r="X64" s="188">
        <f t="shared" si="0"/>
        <v>0</v>
      </c>
      <c r="Y64" s="188">
        <f t="shared" si="3"/>
        <v>0</v>
      </c>
    </row>
    <row r="65" spans="1:25" x14ac:dyDescent="0.25">
      <c r="A65" s="204"/>
      <c r="B65" s="212"/>
      <c r="C65" s="214"/>
      <c r="D65" s="214"/>
      <c r="E65" s="313"/>
      <c r="F65" s="314"/>
      <c r="G65" s="314"/>
      <c r="H65" s="315"/>
      <c r="I65" s="212"/>
      <c r="J65" s="213"/>
      <c r="K65" s="227"/>
      <c r="L65" s="214"/>
      <c r="M65" s="214"/>
      <c r="N65" s="214"/>
      <c r="O65" s="214"/>
      <c r="P65" s="215"/>
      <c r="Q65" s="216"/>
      <c r="R65" s="237">
        <f t="shared" si="1"/>
        <v>0</v>
      </c>
      <c r="S65" s="237">
        <f t="shared" si="2"/>
        <v>0</v>
      </c>
      <c r="T65" s="213"/>
      <c r="U65" s="212"/>
      <c r="V65" s="212"/>
      <c r="W65" s="217"/>
      <c r="X65" s="188">
        <f t="shared" si="0"/>
        <v>0</v>
      </c>
      <c r="Y65" s="188">
        <f t="shared" si="3"/>
        <v>0</v>
      </c>
    </row>
    <row r="66" spans="1:25" x14ac:dyDescent="0.25">
      <c r="A66" s="204"/>
      <c r="B66" s="212"/>
      <c r="C66" s="214"/>
      <c r="D66" s="214"/>
      <c r="E66" s="313"/>
      <c r="F66" s="314"/>
      <c r="G66" s="314"/>
      <c r="H66" s="315"/>
      <c r="I66" s="212"/>
      <c r="J66" s="213"/>
      <c r="K66" s="227"/>
      <c r="L66" s="214"/>
      <c r="M66" s="214"/>
      <c r="N66" s="214"/>
      <c r="O66" s="214"/>
      <c r="P66" s="215"/>
      <c r="Q66" s="216"/>
      <c r="R66" s="237">
        <f t="shared" si="1"/>
        <v>0</v>
      </c>
      <c r="S66" s="237">
        <f t="shared" si="2"/>
        <v>0</v>
      </c>
      <c r="T66" s="213"/>
      <c r="U66" s="212"/>
      <c r="V66" s="212"/>
      <c r="W66" s="217"/>
      <c r="X66" s="188">
        <f t="shared" si="0"/>
        <v>0</v>
      </c>
      <c r="Y66" s="188">
        <f t="shared" si="3"/>
        <v>0</v>
      </c>
    </row>
    <row r="67" spans="1:25" x14ac:dyDescent="0.25">
      <c r="A67" s="204"/>
      <c r="B67" s="212"/>
      <c r="C67" s="214"/>
      <c r="D67" s="214"/>
      <c r="E67" s="313"/>
      <c r="F67" s="314"/>
      <c r="G67" s="314"/>
      <c r="H67" s="315"/>
      <c r="I67" s="212"/>
      <c r="J67" s="213"/>
      <c r="K67" s="227"/>
      <c r="L67" s="214"/>
      <c r="M67" s="214"/>
      <c r="N67" s="214"/>
      <c r="O67" s="214"/>
      <c r="P67" s="215"/>
      <c r="Q67" s="216"/>
      <c r="R67" s="237">
        <f t="shared" si="1"/>
        <v>0</v>
      </c>
      <c r="S67" s="237">
        <f t="shared" si="2"/>
        <v>0</v>
      </c>
      <c r="T67" s="213"/>
      <c r="U67" s="212"/>
      <c r="V67" s="212"/>
      <c r="W67" s="217"/>
      <c r="X67" s="188">
        <f t="shared" si="0"/>
        <v>0</v>
      </c>
      <c r="Y67" s="188">
        <f t="shared" si="3"/>
        <v>0</v>
      </c>
    </row>
    <row r="68" spans="1:25" x14ac:dyDescent="0.25">
      <c r="A68" s="204"/>
      <c r="B68" s="212"/>
      <c r="C68" s="214"/>
      <c r="D68" s="214"/>
      <c r="E68" s="313"/>
      <c r="F68" s="314"/>
      <c r="G68" s="314"/>
      <c r="H68" s="315"/>
      <c r="I68" s="212"/>
      <c r="J68" s="213"/>
      <c r="K68" s="227"/>
      <c r="L68" s="214"/>
      <c r="M68" s="214"/>
      <c r="N68" s="214"/>
      <c r="O68" s="214"/>
      <c r="P68" s="215"/>
      <c r="Q68" s="216"/>
      <c r="R68" s="237">
        <f t="shared" si="1"/>
        <v>0</v>
      </c>
      <c r="S68" s="237">
        <f t="shared" si="2"/>
        <v>0</v>
      </c>
      <c r="T68" s="213"/>
      <c r="U68" s="212"/>
      <c r="V68" s="212"/>
      <c r="W68" s="217"/>
      <c r="X68" s="188">
        <f t="shared" si="0"/>
        <v>0</v>
      </c>
      <c r="Y68" s="188">
        <f t="shared" si="3"/>
        <v>0</v>
      </c>
    </row>
    <row r="69" spans="1:25" x14ac:dyDescent="0.25">
      <c r="A69" s="204"/>
      <c r="B69" s="212"/>
      <c r="C69" s="214"/>
      <c r="D69" s="214"/>
      <c r="E69" s="313"/>
      <c r="F69" s="314"/>
      <c r="G69" s="314"/>
      <c r="H69" s="315"/>
      <c r="I69" s="212"/>
      <c r="J69" s="213"/>
      <c r="K69" s="227"/>
      <c r="L69" s="214"/>
      <c r="M69" s="214"/>
      <c r="N69" s="214"/>
      <c r="O69" s="214"/>
      <c r="P69" s="215"/>
      <c r="Q69" s="216"/>
      <c r="R69" s="237">
        <f t="shared" si="1"/>
        <v>0</v>
      </c>
      <c r="S69" s="237">
        <f t="shared" si="2"/>
        <v>0</v>
      </c>
      <c r="T69" s="213"/>
      <c r="U69" s="212"/>
      <c r="V69" s="212"/>
      <c r="W69" s="217"/>
      <c r="X69" s="188">
        <f t="shared" si="0"/>
        <v>0</v>
      </c>
      <c r="Y69" s="188">
        <f t="shared" si="3"/>
        <v>0</v>
      </c>
    </row>
    <row r="70" spans="1:25" x14ac:dyDescent="0.25">
      <c r="A70" s="204"/>
      <c r="B70" s="212"/>
      <c r="C70" s="214"/>
      <c r="D70" s="214"/>
      <c r="E70" s="313"/>
      <c r="F70" s="314"/>
      <c r="G70" s="314"/>
      <c r="H70" s="315"/>
      <c r="I70" s="212"/>
      <c r="J70" s="213"/>
      <c r="K70" s="227"/>
      <c r="L70" s="214"/>
      <c r="M70" s="214"/>
      <c r="N70" s="214"/>
      <c r="O70" s="214"/>
      <c r="P70" s="215"/>
      <c r="Q70" s="216"/>
      <c r="R70" s="237">
        <f t="shared" si="1"/>
        <v>0</v>
      </c>
      <c r="S70" s="237">
        <f t="shared" si="2"/>
        <v>0</v>
      </c>
      <c r="T70" s="213"/>
      <c r="U70" s="212"/>
      <c r="V70" s="212"/>
      <c r="W70" s="217"/>
      <c r="X70" s="188">
        <f t="shared" si="0"/>
        <v>0</v>
      </c>
      <c r="Y70" s="188">
        <f t="shared" si="3"/>
        <v>0</v>
      </c>
    </row>
    <row r="71" spans="1:25" x14ac:dyDescent="0.25">
      <c r="A71" s="204"/>
      <c r="B71" s="212"/>
      <c r="C71" s="214"/>
      <c r="D71" s="214"/>
      <c r="E71" s="313"/>
      <c r="F71" s="314"/>
      <c r="G71" s="314"/>
      <c r="H71" s="315"/>
      <c r="I71" s="212"/>
      <c r="J71" s="213"/>
      <c r="K71" s="227"/>
      <c r="L71" s="214"/>
      <c r="M71" s="214"/>
      <c r="N71" s="214"/>
      <c r="O71" s="214"/>
      <c r="P71" s="215"/>
      <c r="Q71" s="216"/>
      <c r="R71" s="237">
        <f t="shared" si="1"/>
        <v>0</v>
      </c>
      <c r="S71" s="237">
        <f t="shared" si="2"/>
        <v>0</v>
      </c>
      <c r="T71" s="213"/>
      <c r="U71" s="212"/>
      <c r="V71" s="212"/>
      <c r="W71" s="217"/>
      <c r="X71" s="188">
        <f t="shared" si="0"/>
        <v>0</v>
      </c>
      <c r="Y71" s="188">
        <f t="shared" si="3"/>
        <v>0</v>
      </c>
    </row>
    <row r="72" spans="1:25" x14ac:dyDescent="0.25">
      <c r="A72" s="204"/>
      <c r="B72" s="212"/>
      <c r="C72" s="214"/>
      <c r="D72" s="214"/>
      <c r="E72" s="313"/>
      <c r="F72" s="314"/>
      <c r="G72" s="314"/>
      <c r="H72" s="315"/>
      <c r="I72" s="212"/>
      <c r="J72" s="213"/>
      <c r="K72" s="227"/>
      <c r="L72" s="214"/>
      <c r="M72" s="214"/>
      <c r="N72" s="214"/>
      <c r="O72" s="214"/>
      <c r="P72" s="215"/>
      <c r="Q72" s="216"/>
      <c r="R72" s="237">
        <f t="shared" si="1"/>
        <v>0</v>
      </c>
      <c r="S72" s="237">
        <f t="shared" si="2"/>
        <v>0</v>
      </c>
      <c r="T72" s="213"/>
      <c r="U72" s="212"/>
      <c r="V72" s="212"/>
      <c r="W72" s="217"/>
      <c r="X72" s="188">
        <f t="shared" si="0"/>
        <v>0</v>
      </c>
      <c r="Y72" s="188">
        <f t="shared" si="3"/>
        <v>0</v>
      </c>
    </row>
    <row r="73" spans="1:25" x14ac:dyDescent="0.25">
      <c r="A73" s="204"/>
      <c r="B73" s="212"/>
      <c r="C73" s="214"/>
      <c r="D73" s="214"/>
      <c r="E73" s="313"/>
      <c r="F73" s="314"/>
      <c r="G73" s="314"/>
      <c r="H73" s="315"/>
      <c r="I73" s="212"/>
      <c r="J73" s="213"/>
      <c r="K73" s="227"/>
      <c r="L73" s="214"/>
      <c r="M73" s="214"/>
      <c r="N73" s="214"/>
      <c r="O73" s="214"/>
      <c r="P73" s="215"/>
      <c r="Q73" s="216"/>
      <c r="R73" s="237">
        <f t="shared" si="1"/>
        <v>0</v>
      </c>
      <c r="S73" s="237">
        <f t="shared" si="2"/>
        <v>0</v>
      </c>
      <c r="T73" s="213"/>
      <c r="U73" s="212"/>
      <c r="V73" s="212"/>
      <c r="W73" s="217"/>
      <c r="X73" s="188">
        <f t="shared" si="0"/>
        <v>0</v>
      </c>
      <c r="Y73" s="188">
        <f t="shared" si="3"/>
        <v>0</v>
      </c>
    </row>
    <row r="74" spans="1:25" x14ac:dyDescent="0.25">
      <c r="A74" s="204"/>
      <c r="B74" s="212"/>
      <c r="C74" s="214"/>
      <c r="D74" s="214"/>
      <c r="E74" s="313"/>
      <c r="F74" s="314"/>
      <c r="G74" s="314"/>
      <c r="H74" s="315"/>
      <c r="I74" s="212"/>
      <c r="J74" s="213"/>
      <c r="K74" s="227"/>
      <c r="L74" s="214"/>
      <c r="M74" s="214"/>
      <c r="N74" s="214"/>
      <c r="O74" s="214"/>
      <c r="P74" s="215"/>
      <c r="Q74" s="216"/>
      <c r="R74" s="237">
        <f t="shared" si="1"/>
        <v>0</v>
      </c>
      <c r="S74" s="237">
        <f t="shared" si="2"/>
        <v>0</v>
      </c>
      <c r="T74" s="213"/>
      <c r="U74" s="212"/>
      <c r="V74" s="212"/>
      <c r="W74" s="217"/>
      <c r="X74" s="188">
        <f t="shared" si="0"/>
        <v>0</v>
      </c>
      <c r="Y74" s="188">
        <f t="shared" si="3"/>
        <v>0</v>
      </c>
    </row>
    <row r="75" spans="1:25" x14ac:dyDescent="0.25">
      <c r="A75" s="204"/>
      <c r="B75" s="212"/>
      <c r="C75" s="214"/>
      <c r="D75" s="214"/>
      <c r="E75" s="313"/>
      <c r="F75" s="314"/>
      <c r="G75" s="314"/>
      <c r="H75" s="315"/>
      <c r="I75" s="212"/>
      <c r="J75" s="213"/>
      <c r="K75" s="227"/>
      <c r="L75" s="214"/>
      <c r="M75" s="214"/>
      <c r="N75" s="214"/>
      <c r="O75" s="214"/>
      <c r="P75" s="215"/>
      <c r="Q75" s="216"/>
      <c r="R75" s="237">
        <f t="shared" si="1"/>
        <v>0</v>
      </c>
      <c r="S75" s="237">
        <f t="shared" si="2"/>
        <v>0</v>
      </c>
      <c r="T75" s="213"/>
      <c r="U75" s="212"/>
      <c r="V75" s="212"/>
      <c r="W75" s="217"/>
      <c r="X75" s="188">
        <f t="shared" si="0"/>
        <v>0</v>
      </c>
      <c r="Y75" s="188">
        <f t="shared" si="3"/>
        <v>0</v>
      </c>
    </row>
    <row r="76" spans="1:25" x14ac:dyDescent="0.25">
      <c r="A76" s="204"/>
      <c r="B76" s="212"/>
      <c r="C76" s="214"/>
      <c r="D76" s="214"/>
      <c r="E76" s="313"/>
      <c r="F76" s="314"/>
      <c r="G76" s="314"/>
      <c r="H76" s="315"/>
      <c r="I76" s="212"/>
      <c r="J76" s="213"/>
      <c r="K76" s="227"/>
      <c r="L76" s="214"/>
      <c r="M76" s="214"/>
      <c r="N76" s="214"/>
      <c r="O76" s="214"/>
      <c r="P76" s="215"/>
      <c r="Q76" s="216"/>
      <c r="R76" s="237">
        <f t="shared" si="1"/>
        <v>0</v>
      </c>
      <c r="S76" s="237">
        <f t="shared" si="2"/>
        <v>0</v>
      </c>
      <c r="T76" s="213"/>
      <c r="U76" s="212"/>
      <c r="V76" s="212"/>
      <c r="W76" s="217"/>
      <c r="X76" s="188">
        <f t="shared" si="0"/>
        <v>0</v>
      </c>
      <c r="Y76" s="188">
        <f t="shared" si="3"/>
        <v>0</v>
      </c>
    </row>
    <row r="77" spans="1:25" x14ac:dyDescent="0.25">
      <c r="A77" s="204"/>
      <c r="B77" s="212"/>
      <c r="C77" s="214"/>
      <c r="D77" s="214"/>
      <c r="E77" s="313"/>
      <c r="F77" s="314"/>
      <c r="G77" s="314"/>
      <c r="H77" s="315"/>
      <c r="I77" s="212"/>
      <c r="J77" s="213"/>
      <c r="K77" s="227"/>
      <c r="L77" s="214"/>
      <c r="M77" s="214"/>
      <c r="N77" s="214"/>
      <c r="O77" s="214"/>
      <c r="P77" s="215"/>
      <c r="Q77" s="216"/>
      <c r="R77" s="237">
        <f t="shared" si="1"/>
        <v>0</v>
      </c>
      <c r="S77" s="237">
        <f t="shared" si="2"/>
        <v>0</v>
      </c>
      <c r="T77" s="213"/>
      <c r="U77" s="212"/>
      <c r="V77" s="212"/>
      <c r="W77" s="217"/>
      <c r="X77" s="188">
        <f t="shared" si="0"/>
        <v>0</v>
      </c>
      <c r="Y77" s="188">
        <f t="shared" si="3"/>
        <v>0</v>
      </c>
    </row>
    <row r="78" spans="1:25" x14ac:dyDescent="0.25">
      <c r="A78" s="204"/>
      <c r="B78" s="212"/>
      <c r="C78" s="214"/>
      <c r="D78" s="214"/>
      <c r="E78" s="313"/>
      <c r="F78" s="314"/>
      <c r="G78" s="314"/>
      <c r="H78" s="315"/>
      <c r="I78" s="212"/>
      <c r="J78" s="213"/>
      <c r="K78" s="227"/>
      <c r="L78" s="214"/>
      <c r="M78" s="214"/>
      <c r="N78" s="214"/>
      <c r="O78" s="214"/>
      <c r="P78" s="215"/>
      <c r="Q78" s="216"/>
      <c r="R78" s="237">
        <f t="shared" si="1"/>
        <v>0</v>
      </c>
      <c r="S78" s="237">
        <f t="shared" si="2"/>
        <v>0</v>
      </c>
      <c r="T78" s="213"/>
      <c r="U78" s="212"/>
      <c r="V78" s="212"/>
      <c r="W78" s="217"/>
      <c r="X78" s="188">
        <f t="shared" si="0"/>
        <v>0</v>
      </c>
      <c r="Y78" s="188">
        <f t="shared" si="3"/>
        <v>0</v>
      </c>
    </row>
    <row r="79" spans="1:25" x14ac:dyDescent="0.25">
      <c r="A79" s="204"/>
      <c r="B79" s="212"/>
      <c r="C79" s="214"/>
      <c r="D79" s="214"/>
      <c r="E79" s="313"/>
      <c r="F79" s="314"/>
      <c r="G79" s="314"/>
      <c r="H79" s="315"/>
      <c r="I79" s="212"/>
      <c r="J79" s="213"/>
      <c r="K79" s="227"/>
      <c r="L79" s="214"/>
      <c r="M79" s="214"/>
      <c r="N79" s="214"/>
      <c r="O79" s="214"/>
      <c r="P79" s="215"/>
      <c r="Q79" s="216"/>
      <c r="R79" s="237">
        <f t="shared" si="1"/>
        <v>0</v>
      </c>
      <c r="S79" s="237">
        <f t="shared" si="2"/>
        <v>0</v>
      </c>
      <c r="T79" s="213"/>
      <c r="U79" s="212"/>
      <c r="V79" s="212"/>
      <c r="W79" s="217"/>
      <c r="X79" s="188">
        <f t="shared" si="0"/>
        <v>0</v>
      </c>
      <c r="Y79" s="188">
        <f t="shared" si="3"/>
        <v>0</v>
      </c>
    </row>
    <row r="80" spans="1:25" x14ac:dyDescent="0.25">
      <c r="A80" s="204"/>
      <c r="B80" s="212"/>
      <c r="C80" s="214"/>
      <c r="D80" s="214"/>
      <c r="E80" s="313"/>
      <c r="F80" s="314"/>
      <c r="G80" s="314"/>
      <c r="H80" s="315"/>
      <c r="I80" s="212"/>
      <c r="J80" s="213"/>
      <c r="K80" s="227"/>
      <c r="L80" s="214"/>
      <c r="M80" s="214"/>
      <c r="N80" s="214"/>
      <c r="O80" s="214"/>
      <c r="P80" s="215"/>
      <c r="Q80" s="216"/>
      <c r="R80" s="237">
        <f t="shared" si="1"/>
        <v>0</v>
      </c>
      <c r="S80" s="237">
        <f t="shared" si="2"/>
        <v>0</v>
      </c>
      <c r="T80" s="213"/>
      <c r="U80" s="212"/>
      <c r="V80" s="212"/>
      <c r="W80" s="217"/>
      <c r="X80" s="188">
        <f t="shared" ref="X80:X143" si="4">+IF(A80="1 Cuenta de Cobro - Activo no Financiero",+J80+K80+L80+M80+N80+O80+P80+Q80,0)</f>
        <v>0</v>
      </c>
      <c r="Y80" s="188">
        <f t="shared" si="3"/>
        <v>0</v>
      </c>
    </row>
    <row r="81" spans="1:25" x14ac:dyDescent="0.25">
      <c r="A81" s="204"/>
      <c r="B81" s="212"/>
      <c r="C81" s="214"/>
      <c r="D81" s="214"/>
      <c r="E81" s="313"/>
      <c r="F81" s="314"/>
      <c r="G81" s="314"/>
      <c r="H81" s="315"/>
      <c r="I81" s="212"/>
      <c r="J81" s="213"/>
      <c r="K81" s="227"/>
      <c r="L81" s="214"/>
      <c r="M81" s="214"/>
      <c r="N81" s="214"/>
      <c r="O81" s="214"/>
      <c r="P81" s="215"/>
      <c r="Q81" s="216"/>
      <c r="R81" s="237">
        <f t="shared" ref="R81:R144" si="5">+IF(OR(A81="1 Cuenta de Cobro - Activo no Financiero", A81="2 Cuenta de Cobro - Instrumento Financiero"),+J81+K81+L81+M81+N81+O81+P81+Q81,0)</f>
        <v>0</v>
      </c>
      <c r="S81" s="237">
        <f t="shared" ref="S81:S144" si="6">+IF(A81="3 Deterioro - Instrumento Financiero",+K81+L81+M81+N81+O81+P81+Q81,0)</f>
        <v>0</v>
      </c>
      <c r="T81" s="213"/>
      <c r="U81" s="212"/>
      <c r="V81" s="212"/>
      <c r="W81" s="217"/>
      <c r="X81" s="188">
        <f t="shared" si="4"/>
        <v>0</v>
      </c>
      <c r="Y81" s="188">
        <f t="shared" ref="Y81:Y144" si="7">+IF(A81="2 Cuenta de Cobro - Instrumento Financiero",+J81+K81+L81+M81+N81+O81+P81+Q81,0)</f>
        <v>0</v>
      </c>
    </row>
    <row r="82" spans="1:25" x14ac:dyDescent="0.25">
      <c r="A82" s="204"/>
      <c r="B82" s="212"/>
      <c r="C82" s="214"/>
      <c r="D82" s="214"/>
      <c r="E82" s="313"/>
      <c r="F82" s="314"/>
      <c r="G82" s="314"/>
      <c r="H82" s="315"/>
      <c r="I82" s="212"/>
      <c r="J82" s="213"/>
      <c r="K82" s="227"/>
      <c r="L82" s="214"/>
      <c r="M82" s="214"/>
      <c r="N82" s="214"/>
      <c r="O82" s="214"/>
      <c r="P82" s="215"/>
      <c r="Q82" s="216"/>
      <c r="R82" s="237">
        <f t="shared" si="5"/>
        <v>0</v>
      </c>
      <c r="S82" s="237">
        <f t="shared" si="6"/>
        <v>0</v>
      </c>
      <c r="T82" s="213"/>
      <c r="U82" s="212"/>
      <c r="V82" s="212"/>
      <c r="W82" s="217"/>
      <c r="X82" s="188">
        <f t="shared" si="4"/>
        <v>0</v>
      </c>
      <c r="Y82" s="188">
        <f t="shared" si="7"/>
        <v>0</v>
      </c>
    </row>
    <row r="83" spans="1:25" x14ac:dyDescent="0.25">
      <c r="A83" s="204"/>
      <c r="B83" s="212"/>
      <c r="C83" s="214"/>
      <c r="D83" s="214"/>
      <c r="E83" s="313"/>
      <c r="F83" s="314"/>
      <c r="G83" s="314"/>
      <c r="H83" s="315"/>
      <c r="I83" s="212"/>
      <c r="J83" s="213"/>
      <c r="K83" s="227"/>
      <c r="L83" s="214"/>
      <c r="M83" s="214"/>
      <c r="N83" s="214"/>
      <c r="O83" s="214"/>
      <c r="P83" s="215"/>
      <c r="Q83" s="216"/>
      <c r="R83" s="237">
        <f t="shared" si="5"/>
        <v>0</v>
      </c>
      <c r="S83" s="237">
        <f t="shared" si="6"/>
        <v>0</v>
      </c>
      <c r="T83" s="213"/>
      <c r="U83" s="212"/>
      <c r="V83" s="212"/>
      <c r="W83" s="217"/>
      <c r="X83" s="188">
        <f t="shared" si="4"/>
        <v>0</v>
      </c>
      <c r="Y83" s="188">
        <f t="shared" si="7"/>
        <v>0</v>
      </c>
    </row>
    <row r="84" spans="1:25" x14ac:dyDescent="0.25">
      <c r="A84" s="204"/>
      <c r="B84" s="212"/>
      <c r="C84" s="214"/>
      <c r="D84" s="214"/>
      <c r="E84" s="313"/>
      <c r="F84" s="314"/>
      <c r="G84" s="314"/>
      <c r="H84" s="315"/>
      <c r="I84" s="212"/>
      <c r="J84" s="213"/>
      <c r="K84" s="227"/>
      <c r="L84" s="214"/>
      <c r="M84" s="214"/>
      <c r="N84" s="214"/>
      <c r="O84" s="214"/>
      <c r="P84" s="215"/>
      <c r="Q84" s="216"/>
      <c r="R84" s="237">
        <f t="shared" si="5"/>
        <v>0</v>
      </c>
      <c r="S84" s="237">
        <f t="shared" si="6"/>
        <v>0</v>
      </c>
      <c r="T84" s="213"/>
      <c r="U84" s="212"/>
      <c r="V84" s="212"/>
      <c r="W84" s="217"/>
      <c r="X84" s="188">
        <f t="shared" si="4"/>
        <v>0</v>
      </c>
      <c r="Y84" s="188">
        <f t="shared" si="7"/>
        <v>0</v>
      </c>
    </row>
    <row r="85" spans="1:25" x14ac:dyDescent="0.25">
      <c r="A85" s="204"/>
      <c r="B85" s="212"/>
      <c r="C85" s="214"/>
      <c r="D85" s="214"/>
      <c r="E85" s="313"/>
      <c r="F85" s="314"/>
      <c r="G85" s="314"/>
      <c r="H85" s="315"/>
      <c r="I85" s="212"/>
      <c r="J85" s="213"/>
      <c r="K85" s="227"/>
      <c r="L85" s="214"/>
      <c r="M85" s="214"/>
      <c r="N85" s="214"/>
      <c r="O85" s="214"/>
      <c r="P85" s="215"/>
      <c r="Q85" s="216"/>
      <c r="R85" s="237">
        <f t="shared" si="5"/>
        <v>0</v>
      </c>
      <c r="S85" s="237">
        <f t="shared" si="6"/>
        <v>0</v>
      </c>
      <c r="T85" s="213"/>
      <c r="U85" s="212"/>
      <c r="V85" s="212"/>
      <c r="W85" s="217"/>
      <c r="X85" s="188">
        <f t="shared" si="4"/>
        <v>0</v>
      </c>
      <c r="Y85" s="188">
        <f t="shared" si="7"/>
        <v>0</v>
      </c>
    </row>
    <row r="86" spans="1:25" x14ac:dyDescent="0.25">
      <c r="A86" s="204"/>
      <c r="B86" s="212"/>
      <c r="C86" s="214"/>
      <c r="D86" s="214"/>
      <c r="E86" s="313"/>
      <c r="F86" s="314"/>
      <c r="G86" s="314"/>
      <c r="H86" s="315"/>
      <c r="I86" s="212"/>
      <c r="J86" s="213"/>
      <c r="K86" s="227"/>
      <c r="L86" s="214"/>
      <c r="M86" s="214"/>
      <c r="N86" s="214"/>
      <c r="O86" s="214"/>
      <c r="P86" s="215"/>
      <c r="Q86" s="216"/>
      <c r="R86" s="237">
        <f t="shared" si="5"/>
        <v>0</v>
      </c>
      <c r="S86" s="237">
        <f t="shared" si="6"/>
        <v>0</v>
      </c>
      <c r="T86" s="213"/>
      <c r="U86" s="212"/>
      <c r="V86" s="212"/>
      <c r="W86" s="217"/>
      <c r="X86" s="188">
        <f t="shared" si="4"/>
        <v>0</v>
      </c>
      <c r="Y86" s="188">
        <f t="shared" si="7"/>
        <v>0</v>
      </c>
    </row>
    <row r="87" spans="1:25" x14ac:dyDescent="0.25">
      <c r="A87" s="204"/>
      <c r="B87" s="212"/>
      <c r="C87" s="214"/>
      <c r="D87" s="214"/>
      <c r="E87" s="313"/>
      <c r="F87" s="314"/>
      <c r="G87" s="314"/>
      <c r="H87" s="315"/>
      <c r="I87" s="212"/>
      <c r="J87" s="213"/>
      <c r="K87" s="227"/>
      <c r="L87" s="214"/>
      <c r="M87" s="214"/>
      <c r="N87" s="214"/>
      <c r="O87" s="214"/>
      <c r="P87" s="215"/>
      <c r="Q87" s="216"/>
      <c r="R87" s="237">
        <f t="shared" si="5"/>
        <v>0</v>
      </c>
      <c r="S87" s="237">
        <f t="shared" si="6"/>
        <v>0</v>
      </c>
      <c r="T87" s="213"/>
      <c r="U87" s="212"/>
      <c r="V87" s="212"/>
      <c r="W87" s="217"/>
      <c r="X87" s="188">
        <f t="shared" si="4"/>
        <v>0</v>
      </c>
      <c r="Y87" s="188">
        <f t="shared" si="7"/>
        <v>0</v>
      </c>
    </row>
    <row r="88" spans="1:25" x14ac:dyDescent="0.25">
      <c r="A88" s="204"/>
      <c r="B88" s="212"/>
      <c r="C88" s="214"/>
      <c r="D88" s="214"/>
      <c r="E88" s="313"/>
      <c r="F88" s="314"/>
      <c r="G88" s="314"/>
      <c r="H88" s="315"/>
      <c r="I88" s="212"/>
      <c r="J88" s="213"/>
      <c r="K88" s="227"/>
      <c r="L88" s="214"/>
      <c r="M88" s="214"/>
      <c r="N88" s="214"/>
      <c r="O88" s="214"/>
      <c r="P88" s="215"/>
      <c r="Q88" s="216"/>
      <c r="R88" s="237">
        <f t="shared" si="5"/>
        <v>0</v>
      </c>
      <c r="S88" s="237">
        <f t="shared" si="6"/>
        <v>0</v>
      </c>
      <c r="T88" s="213"/>
      <c r="U88" s="212"/>
      <c r="V88" s="212"/>
      <c r="W88" s="217"/>
      <c r="X88" s="188">
        <f t="shared" si="4"/>
        <v>0</v>
      </c>
      <c r="Y88" s="188">
        <f t="shared" si="7"/>
        <v>0</v>
      </c>
    </row>
    <row r="89" spans="1:25" x14ac:dyDescent="0.25">
      <c r="A89" s="204"/>
      <c r="B89" s="212"/>
      <c r="C89" s="214"/>
      <c r="D89" s="214"/>
      <c r="E89" s="313"/>
      <c r="F89" s="314"/>
      <c r="G89" s="314"/>
      <c r="H89" s="315"/>
      <c r="I89" s="212"/>
      <c r="J89" s="213"/>
      <c r="K89" s="227"/>
      <c r="L89" s="214"/>
      <c r="M89" s="214"/>
      <c r="N89" s="214"/>
      <c r="O89" s="214"/>
      <c r="P89" s="215"/>
      <c r="Q89" s="216"/>
      <c r="R89" s="237">
        <f t="shared" si="5"/>
        <v>0</v>
      </c>
      <c r="S89" s="237">
        <f t="shared" si="6"/>
        <v>0</v>
      </c>
      <c r="T89" s="213"/>
      <c r="U89" s="212"/>
      <c r="V89" s="212"/>
      <c r="W89" s="217"/>
      <c r="X89" s="188">
        <f t="shared" si="4"/>
        <v>0</v>
      </c>
      <c r="Y89" s="188">
        <f t="shared" si="7"/>
        <v>0</v>
      </c>
    </row>
    <row r="90" spans="1:25" x14ac:dyDescent="0.25">
      <c r="A90" s="204"/>
      <c r="B90" s="212"/>
      <c r="C90" s="214"/>
      <c r="D90" s="214"/>
      <c r="E90" s="313"/>
      <c r="F90" s="314"/>
      <c r="G90" s="314"/>
      <c r="H90" s="315"/>
      <c r="I90" s="212"/>
      <c r="J90" s="213"/>
      <c r="K90" s="227"/>
      <c r="L90" s="214"/>
      <c r="M90" s="214"/>
      <c r="N90" s="214"/>
      <c r="O90" s="214"/>
      <c r="P90" s="215"/>
      <c r="Q90" s="216"/>
      <c r="R90" s="237">
        <f t="shared" si="5"/>
        <v>0</v>
      </c>
      <c r="S90" s="237">
        <f t="shared" si="6"/>
        <v>0</v>
      </c>
      <c r="T90" s="213"/>
      <c r="U90" s="212"/>
      <c r="V90" s="212"/>
      <c r="W90" s="217"/>
      <c r="X90" s="188">
        <f t="shared" si="4"/>
        <v>0</v>
      </c>
      <c r="Y90" s="188">
        <f t="shared" si="7"/>
        <v>0</v>
      </c>
    </row>
    <row r="91" spans="1:25" x14ac:dyDescent="0.25">
      <c r="A91" s="204"/>
      <c r="B91" s="212"/>
      <c r="C91" s="214"/>
      <c r="D91" s="214"/>
      <c r="E91" s="313"/>
      <c r="F91" s="314"/>
      <c r="G91" s="314"/>
      <c r="H91" s="315"/>
      <c r="I91" s="212"/>
      <c r="J91" s="213"/>
      <c r="K91" s="227"/>
      <c r="L91" s="214"/>
      <c r="M91" s="214"/>
      <c r="N91" s="214"/>
      <c r="O91" s="214"/>
      <c r="P91" s="215"/>
      <c r="Q91" s="216"/>
      <c r="R91" s="237">
        <f t="shared" si="5"/>
        <v>0</v>
      </c>
      <c r="S91" s="237">
        <f t="shared" si="6"/>
        <v>0</v>
      </c>
      <c r="T91" s="213"/>
      <c r="U91" s="212"/>
      <c r="V91" s="212"/>
      <c r="W91" s="217"/>
      <c r="X91" s="188">
        <f t="shared" si="4"/>
        <v>0</v>
      </c>
      <c r="Y91" s="188">
        <f t="shared" si="7"/>
        <v>0</v>
      </c>
    </row>
    <row r="92" spans="1:25" x14ac:dyDescent="0.25">
      <c r="A92" s="204"/>
      <c r="B92" s="212"/>
      <c r="C92" s="214"/>
      <c r="D92" s="214"/>
      <c r="E92" s="313"/>
      <c r="F92" s="314"/>
      <c r="G92" s="314"/>
      <c r="H92" s="315"/>
      <c r="I92" s="212"/>
      <c r="J92" s="213"/>
      <c r="K92" s="227"/>
      <c r="L92" s="214"/>
      <c r="M92" s="214"/>
      <c r="N92" s="214"/>
      <c r="O92" s="214"/>
      <c r="P92" s="215"/>
      <c r="Q92" s="216"/>
      <c r="R92" s="237">
        <f t="shared" si="5"/>
        <v>0</v>
      </c>
      <c r="S92" s="237">
        <f t="shared" si="6"/>
        <v>0</v>
      </c>
      <c r="T92" s="213"/>
      <c r="U92" s="212"/>
      <c r="V92" s="212"/>
      <c r="W92" s="217"/>
      <c r="X92" s="188">
        <f t="shared" si="4"/>
        <v>0</v>
      </c>
      <c r="Y92" s="188">
        <f t="shared" si="7"/>
        <v>0</v>
      </c>
    </row>
    <row r="93" spans="1:25" x14ac:dyDescent="0.25">
      <c r="A93" s="204"/>
      <c r="B93" s="212"/>
      <c r="C93" s="214"/>
      <c r="D93" s="214"/>
      <c r="E93" s="313"/>
      <c r="F93" s="314"/>
      <c r="G93" s="314"/>
      <c r="H93" s="315"/>
      <c r="I93" s="212"/>
      <c r="J93" s="213"/>
      <c r="K93" s="227"/>
      <c r="L93" s="214"/>
      <c r="M93" s="214"/>
      <c r="N93" s="214"/>
      <c r="O93" s="214"/>
      <c r="P93" s="215"/>
      <c r="Q93" s="216"/>
      <c r="R93" s="237">
        <f t="shared" si="5"/>
        <v>0</v>
      </c>
      <c r="S93" s="237">
        <f t="shared" si="6"/>
        <v>0</v>
      </c>
      <c r="T93" s="213"/>
      <c r="U93" s="212"/>
      <c r="V93" s="212"/>
      <c r="W93" s="217"/>
      <c r="X93" s="188">
        <f t="shared" si="4"/>
        <v>0</v>
      </c>
      <c r="Y93" s="188">
        <f t="shared" si="7"/>
        <v>0</v>
      </c>
    </row>
    <row r="94" spans="1:25" x14ac:dyDescent="0.25">
      <c r="A94" s="204"/>
      <c r="B94" s="212"/>
      <c r="C94" s="214"/>
      <c r="D94" s="214"/>
      <c r="E94" s="313"/>
      <c r="F94" s="314"/>
      <c r="G94" s="314"/>
      <c r="H94" s="315"/>
      <c r="I94" s="212"/>
      <c r="J94" s="213"/>
      <c r="K94" s="227"/>
      <c r="L94" s="214"/>
      <c r="M94" s="214"/>
      <c r="N94" s="214"/>
      <c r="O94" s="214"/>
      <c r="P94" s="215"/>
      <c r="Q94" s="216"/>
      <c r="R94" s="237">
        <f t="shared" si="5"/>
        <v>0</v>
      </c>
      <c r="S94" s="237">
        <f t="shared" si="6"/>
        <v>0</v>
      </c>
      <c r="T94" s="213"/>
      <c r="U94" s="212"/>
      <c r="V94" s="212"/>
      <c r="W94" s="217"/>
      <c r="X94" s="188">
        <f t="shared" si="4"/>
        <v>0</v>
      </c>
      <c r="Y94" s="188">
        <f t="shared" si="7"/>
        <v>0</v>
      </c>
    </row>
    <row r="95" spans="1:25" x14ac:dyDescent="0.25">
      <c r="A95" s="204"/>
      <c r="B95" s="212"/>
      <c r="C95" s="214"/>
      <c r="D95" s="214"/>
      <c r="E95" s="313"/>
      <c r="F95" s="314"/>
      <c r="G95" s="314"/>
      <c r="H95" s="315"/>
      <c r="I95" s="212"/>
      <c r="J95" s="213"/>
      <c r="K95" s="227"/>
      <c r="L95" s="214"/>
      <c r="M95" s="214"/>
      <c r="N95" s="214"/>
      <c r="O95" s="214"/>
      <c r="P95" s="215"/>
      <c r="Q95" s="216"/>
      <c r="R95" s="237">
        <f t="shared" si="5"/>
        <v>0</v>
      </c>
      <c r="S95" s="237">
        <f t="shared" si="6"/>
        <v>0</v>
      </c>
      <c r="T95" s="213"/>
      <c r="U95" s="212"/>
      <c r="V95" s="212"/>
      <c r="W95" s="217"/>
      <c r="X95" s="188">
        <f t="shared" si="4"/>
        <v>0</v>
      </c>
      <c r="Y95" s="188">
        <f t="shared" si="7"/>
        <v>0</v>
      </c>
    </row>
    <row r="96" spans="1:25" x14ac:dyDescent="0.25">
      <c r="A96" s="204"/>
      <c r="B96" s="212"/>
      <c r="C96" s="214"/>
      <c r="D96" s="214"/>
      <c r="E96" s="313"/>
      <c r="F96" s="314"/>
      <c r="G96" s="314"/>
      <c r="H96" s="315"/>
      <c r="I96" s="212"/>
      <c r="J96" s="213"/>
      <c r="K96" s="227"/>
      <c r="L96" s="214"/>
      <c r="M96" s="214"/>
      <c r="N96" s="214"/>
      <c r="O96" s="214"/>
      <c r="P96" s="215"/>
      <c r="Q96" s="216"/>
      <c r="R96" s="237">
        <f t="shared" si="5"/>
        <v>0</v>
      </c>
      <c r="S96" s="237">
        <f t="shared" si="6"/>
        <v>0</v>
      </c>
      <c r="T96" s="213"/>
      <c r="U96" s="212"/>
      <c r="V96" s="212"/>
      <c r="W96" s="217"/>
      <c r="X96" s="188">
        <f t="shared" si="4"/>
        <v>0</v>
      </c>
      <c r="Y96" s="188">
        <f t="shared" si="7"/>
        <v>0</v>
      </c>
    </row>
    <row r="97" spans="1:25" x14ac:dyDescent="0.25">
      <c r="A97" s="204"/>
      <c r="B97" s="212"/>
      <c r="C97" s="214"/>
      <c r="D97" s="214"/>
      <c r="E97" s="313"/>
      <c r="F97" s="314"/>
      <c r="G97" s="314"/>
      <c r="H97" s="315"/>
      <c r="I97" s="212"/>
      <c r="J97" s="213"/>
      <c r="K97" s="227"/>
      <c r="L97" s="214"/>
      <c r="M97" s="214"/>
      <c r="N97" s="214"/>
      <c r="O97" s="214"/>
      <c r="P97" s="215"/>
      <c r="Q97" s="216"/>
      <c r="R97" s="237">
        <f t="shared" si="5"/>
        <v>0</v>
      </c>
      <c r="S97" s="237">
        <f t="shared" si="6"/>
        <v>0</v>
      </c>
      <c r="T97" s="213"/>
      <c r="U97" s="212"/>
      <c r="V97" s="212"/>
      <c r="W97" s="217"/>
      <c r="X97" s="188">
        <f t="shared" si="4"/>
        <v>0</v>
      </c>
      <c r="Y97" s="188">
        <f t="shared" si="7"/>
        <v>0</v>
      </c>
    </row>
    <row r="98" spans="1:25" x14ac:dyDescent="0.25">
      <c r="A98" s="204"/>
      <c r="B98" s="212"/>
      <c r="C98" s="214"/>
      <c r="D98" s="214"/>
      <c r="E98" s="313"/>
      <c r="F98" s="314"/>
      <c r="G98" s="314"/>
      <c r="H98" s="315"/>
      <c r="I98" s="212"/>
      <c r="J98" s="213"/>
      <c r="K98" s="227"/>
      <c r="L98" s="214"/>
      <c r="M98" s="214"/>
      <c r="N98" s="214"/>
      <c r="O98" s="214"/>
      <c r="P98" s="215"/>
      <c r="Q98" s="216"/>
      <c r="R98" s="237">
        <f t="shared" si="5"/>
        <v>0</v>
      </c>
      <c r="S98" s="237">
        <f t="shared" si="6"/>
        <v>0</v>
      </c>
      <c r="T98" s="213"/>
      <c r="U98" s="212"/>
      <c r="V98" s="212"/>
      <c r="W98" s="217"/>
      <c r="X98" s="188">
        <f t="shared" si="4"/>
        <v>0</v>
      </c>
      <c r="Y98" s="188">
        <f t="shared" si="7"/>
        <v>0</v>
      </c>
    </row>
    <row r="99" spans="1:25" x14ac:dyDescent="0.25">
      <c r="A99" s="204"/>
      <c r="B99" s="212"/>
      <c r="C99" s="214"/>
      <c r="D99" s="214"/>
      <c r="E99" s="313"/>
      <c r="F99" s="314"/>
      <c r="G99" s="314"/>
      <c r="H99" s="315"/>
      <c r="I99" s="212"/>
      <c r="J99" s="213"/>
      <c r="K99" s="227"/>
      <c r="L99" s="214"/>
      <c r="M99" s="214"/>
      <c r="N99" s="214"/>
      <c r="O99" s="214"/>
      <c r="P99" s="215"/>
      <c r="Q99" s="216"/>
      <c r="R99" s="237">
        <f t="shared" si="5"/>
        <v>0</v>
      </c>
      <c r="S99" s="237">
        <f t="shared" si="6"/>
        <v>0</v>
      </c>
      <c r="T99" s="213"/>
      <c r="U99" s="212"/>
      <c r="V99" s="212"/>
      <c r="W99" s="217"/>
      <c r="X99" s="188">
        <f t="shared" si="4"/>
        <v>0</v>
      </c>
      <c r="Y99" s="188">
        <f t="shared" si="7"/>
        <v>0</v>
      </c>
    </row>
    <row r="100" spans="1:25" x14ac:dyDescent="0.25">
      <c r="A100" s="204"/>
      <c r="B100" s="212"/>
      <c r="C100" s="214"/>
      <c r="D100" s="214"/>
      <c r="E100" s="313"/>
      <c r="F100" s="314"/>
      <c r="G100" s="314"/>
      <c r="H100" s="315"/>
      <c r="I100" s="212"/>
      <c r="J100" s="213"/>
      <c r="K100" s="227"/>
      <c r="L100" s="214"/>
      <c r="M100" s="214"/>
      <c r="N100" s="214"/>
      <c r="O100" s="214"/>
      <c r="P100" s="215"/>
      <c r="Q100" s="216"/>
      <c r="R100" s="237">
        <f t="shared" si="5"/>
        <v>0</v>
      </c>
      <c r="S100" s="237">
        <f t="shared" si="6"/>
        <v>0</v>
      </c>
      <c r="T100" s="213"/>
      <c r="U100" s="212"/>
      <c r="V100" s="212"/>
      <c r="W100" s="217"/>
      <c r="X100" s="188">
        <f t="shared" si="4"/>
        <v>0</v>
      </c>
      <c r="Y100" s="188">
        <f t="shared" si="7"/>
        <v>0</v>
      </c>
    </row>
    <row r="101" spans="1:25" x14ac:dyDescent="0.25">
      <c r="A101" s="204"/>
      <c r="B101" s="212"/>
      <c r="C101" s="214"/>
      <c r="D101" s="214"/>
      <c r="E101" s="313"/>
      <c r="F101" s="314"/>
      <c r="G101" s="314"/>
      <c r="H101" s="315"/>
      <c r="I101" s="212"/>
      <c r="J101" s="213"/>
      <c r="K101" s="227"/>
      <c r="L101" s="214"/>
      <c r="M101" s="214"/>
      <c r="N101" s="214"/>
      <c r="O101" s="214"/>
      <c r="P101" s="215"/>
      <c r="Q101" s="216"/>
      <c r="R101" s="237">
        <f t="shared" si="5"/>
        <v>0</v>
      </c>
      <c r="S101" s="237">
        <f t="shared" si="6"/>
        <v>0</v>
      </c>
      <c r="T101" s="213"/>
      <c r="U101" s="212"/>
      <c r="V101" s="212"/>
      <c r="W101" s="217"/>
      <c r="X101" s="188">
        <f t="shared" si="4"/>
        <v>0</v>
      </c>
      <c r="Y101" s="188">
        <f t="shared" si="7"/>
        <v>0</v>
      </c>
    </row>
    <row r="102" spans="1:25" x14ac:dyDescent="0.25">
      <c r="A102" s="204"/>
      <c r="B102" s="212"/>
      <c r="C102" s="214"/>
      <c r="D102" s="214"/>
      <c r="E102" s="313"/>
      <c r="F102" s="314"/>
      <c r="G102" s="314"/>
      <c r="H102" s="315"/>
      <c r="I102" s="212"/>
      <c r="J102" s="213"/>
      <c r="K102" s="227"/>
      <c r="L102" s="214"/>
      <c r="M102" s="214"/>
      <c r="N102" s="214"/>
      <c r="O102" s="214"/>
      <c r="P102" s="215"/>
      <c r="Q102" s="216"/>
      <c r="R102" s="237">
        <f t="shared" si="5"/>
        <v>0</v>
      </c>
      <c r="S102" s="237">
        <f t="shared" si="6"/>
        <v>0</v>
      </c>
      <c r="T102" s="213"/>
      <c r="U102" s="212"/>
      <c r="V102" s="212"/>
      <c r="W102" s="217"/>
      <c r="X102" s="188">
        <f t="shared" si="4"/>
        <v>0</v>
      </c>
      <c r="Y102" s="188">
        <f t="shared" si="7"/>
        <v>0</v>
      </c>
    </row>
    <row r="103" spans="1:25" x14ac:dyDescent="0.25">
      <c r="A103" s="204"/>
      <c r="B103" s="212"/>
      <c r="C103" s="214"/>
      <c r="D103" s="214"/>
      <c r="E103" s="313"/>
      <c r="F103" s="314"/>
      <c r="G103" s="314"/>
      <c r="H103" s="315"/>
      <c r="I103" s="212"/>
      <c r="J103" s="213"/>
      <c r="K103" s="227"/>
      <c r="L103" s="214"/>
      <c r="M103" s="214"/>
      <c r="N103" s="214"/>
      <c r="O103" s="214"/>
      <c r="P103" s="215"/>
      <c r="Q103" s="216"/>
      <c r="R103" s="237">
        <f t="shared" si="5"/>
        <v>0</v>
      </c>
      <c r="S103" s="237">
        <f t="shared" si="6"/>
        <v>0</v>
      </c>
      <c r="T103" s="213"/>
      <c r="U103" s="212"/>
      <c r="V103" s="212"/>
      <c r="W103" s="217"/>
      <c r="X103" s="188">
        <f t="shared" si="4"/>
        <v>0</v>
      </c>
      <c r="Y103" s="188">
        <f t="shared" si="7"/>
        <v>0</v>
      </c>
    </row>
    <row r="104" spans="1:25" x14ac:dyDescent="0.25">
      <c r="A104" s="204"/>
      <c r="B104" s="212"/>
      <c r="C104" s="214"/>
      <c r="D104" s="214"/>
      <c r="E104" s="313"/>
      <c r="F104" s="314"/>
      <c r="G104" s="314"/>
      <c r="H104" s="315"/>
      <c r="I104" s="212"/>
      <c r="J104" s="213"/>
      <c r="K104" s="227"/>
      <c r="L104" s="214"/>
      <c r="M104" s="214"/>
      <c r="N104" s="214"/>
      <c r="O104" s="214"/>
      <c r="P104" s="215"/>
      <c r="Q104" s="216"/>
      <c r="R104" s="237">
        <f t="shared" si="5"/>
        <v>0</v>
      </c>
      <c r="S104" s="237">
        <f t="shared" si="6"/>
        <v>0</v>
      </c>
      <c r="T104" s="213"/>
      <c r="U104" s="212"/>
      <c r="V104" s="212"/>
      <c r="W104" s="217"/>
      <c r="X104" s="188">
        <f t="shared" si="4"/>
        <v>0</v>
      </c>
      <c r="Y104" s="188">
        <f t="shared" si="7"/>
        <v>0</v>
      </c>
    </row>
    <row r="105" spans="1:25" x14ac:dyDescent="0.25">
      <c r="A105" s="204"/>
      <c r="B105" s="212"/>
      <c r="C105" s="214"/>
      <c r="D105" s="214"/>
      <c r="E105" s="313"/>
      <c r="F105" s="314"/>
      <c r="G105" s="314"/>
      <c r="H105" s="315"/>
      <c r="I105" s="212"/>
      <c r="J105" s="213"/>
      <c r="K105" s="227"/>
      <c r="L105" s="214"/>
      <c r="M105" s="214"/>
      <c r="N105" s="214"/>
      <c r="O105" s="214"/>
      <c r="P105" s="215"/>
      <c r="Q105" s="216"/>
      <c r="R105" s="237">
        <f t="shared" si="5"/>
        <v>0</v>
      </c>
      <c r="S105" s="237">
        <f t="shared" si="6"/>
        <v>0</v>
      </c>
      <c r="T105" s="213"/>
      <c r="U105" s="212"/>
      <c r="V105" s="212"/>
      <c r="W105" s="217"/>
      <c r="X105" s="188">
        <f t="shared" si="4"/>
        <v>0</v>
      </c>
      <c r="Y105" s="188">
        <f t="shared" si="7"/>
        <v>0</v>
      </c>
    </row>
    <row r="106" spans="1:25" x14ac:dyDescent="0.25">
      <c r="A106" s="204"/>
      <c r="B106" s="212"/>
      <c r="C106" s="214"/>
      <c r="D106" s="214"/>
      <c r="E106" s="313"/>
      <c r="F106" s="314"/>
      <c r="G106" s="314"/>
      <c r="H106" s="315"/>
      <c r="I106" s="212"/>
      <c r="J106" s="213"/>
      <c r="K106" s="227"/>
      <c r="L106" s="214"/>
      <c r="M106" s="214"/>
      <c r="N106" s="214"/>
      <c r="O106" s="214"/>
      <c r="P106" s="215"/>
      <c r="Q106" s="216"/>
      <c r="R106" s="237">
        <f t="shared" si="5"/>
        <v>0</v>
      </c>
      <c r="S106" s="237">
        <f t="shared" si="6"/>
        <v>0</v>
      </c>
      <c r="T106" s="213"/>
      <c r="U106" s="212"/>
      <c r="V106" s="212"/>
      <c r="W106" s="217"/>
      <c r="X106" s="188">
        <f t="shared" si="4"/>
        <v>0</v>
      </c>
      <c r="Y106" s="188">
        <f t="shared" si="7"/>
        <v>0</v>
      </c>
    </row>
    <row r="107" spans="1:25" x14ac:dyDescent="0.25">
      <c r="A107" s="204"/>
      <c r="B107" s="212"/>
      <c r="C107" s="214"/>
      <c r="D107" s="214"/>
      <c r="E107" s="313"/>
      <c r="F107" s="314"/>
      <c r="G107" s="314"/>
      <c r="H107" s="315"/>
      <c r="I107" s="212"/>
      <c r="J107" s="213"/>
      <c r="K107" s="227"/>
      <c r="L107" s="214"/>
      <c r="M107" s="214"/>
      <c r="N107" s="214"/>
      <c r="O107" s="214"/>
      <c r="P107" s="215"/>
      <c r="Q107" s="216"/>
      <c r="R107" s="237">
        <f t="shared" si="5"/>
        <v>0</v>
      </c>
      <c r="S107" s="237">
        <f t="shared" si="6"/>
        <v>0</v>
      </c>
      <c r="T107" s="213"/>
      <c r="U107" s="212"/>
      <c r="V107" s="212"/>
      <c r="W107" s="217"/>
      <c r="X107" s="188">
        <f t="shared" si="4"/>
        <v>0</v>
      </c>
      <c r="Y107" s="188">
        <f t="shared" si="7"/>
        <v>0</v>
      </c>
    </row>
    <row r="108" spans="1:25" x14ac:dyDescent="0.25">
      <c r="A108" s="204"/>
      <c r="B108" s="212"/>
      <c r="C108" s="214"/>
      <c r="D108" s="214"/>
      <c r="E108" s="313"/>
      <c r="F108" s="314"/>
      <c r="G108" s="314"/>
      <c r="H108" s="315"/>
      <c r="I108" s="212"/>
      <c r="J108" s="213"/>
      <c r="K108" s="227"/>
      <c r="L108" s="214"/>
      <c r="M108" s="214"/>
      <c r="N108" s="214"/>
      <c r="O108" s="214"/>
      <c r="P108" s="215"/>
      <c r="Q108" s="216"/>
      <c r="R108" s="237">
        <f t="shared" si="5"/>
        <v>0</v>
      </c>
      <c r="S108" s="237">
        <f t="shared" si="6"/>
        <v>0</v>
      </c>
      <c r="T108" s="213"/>
      <c r="U108" s="212"/>
      <c r="V108" s="212"/>
      <c r="W108" s="217"/>
      <c r="X108" s="188">
        <f t="shared" si="4"/>
        <v>0</v>
      </c>
      <c r="Y108" s="188">
        <f t="shared" si="7"/>
        <v>0</v>
      </c>
    </row>
    <row r="109" spans="1:25" x14ac:dyDescent="0.25">
      <c r="A109" s="204"/>
      <c r="B109" s="212"/>
      <c r="C109" s="214"/>
      <c r="D109" s="214"/>
      <c r="E109" s="313"/>
      <c r="F109" s="314"/>
      <c r="G109" s="314"/>
      <c r="H109" s="315"/>
      <c r="I109" s="212"/>
      <c r="J109" s="213"/>
      <c r="K109" s="227"/>
      <c r="L109" s="214"/>
      <c r="M109" s="214"/>
      <c r="N109" s="214"/>
      <c r="O109" s="214"/>
      <c r="P109" s="215"/>
      <c r="Q109" s="216"/>
      <c r="R109" s="237">
        <f t="shared" si="5"/>
        <v>0</v>
      </c>
      <c r="S109" s="237">
        <f t="shared" si="6"/>
        <v>0</v>
      </c>
      <c r="T109" s="213"/>
      <c r="U109" s="212"/>
      <c r="V109" s="212"/>
      <c r="W109" s="217"/>
      <c r="X109" s="188">
        <f t="shared" si="4"/>
        <v>0</v>
      </c>
      <c r="Y109" s="188">
        <f t="shared" si="7"/>
        <v>0</v>
      </c>
    </row>
    <row r="110" spans="1:25" x14ac:dyDescent="0.25">
      <c r="A110" s="204"/>
      <c r="B110" s="212"/>
      <c r="C110" s="214"/>
      <c r="D110" s="214"/>
      <c r="E110" s="313"/>
      <c r="F110" s="314"/>
      <c r="G110" s="314"/>
      <c r="H110" s="315"/>
      <c r="I110" s="212"/>
      <c r="J110" s="213"/>
      <c r="K110" s="227"/>
      <c r="L110" s="214"/>
      <c r="M110" s="214"/>
      <c r="N110" s="214"/>
      <c r="O110" s="214"/>
      <c r="P110" s="215"/>
      <c r="Q110" s="216"/>
      <c r="R110" s="237">
        <f t="shared" si="5"/>
        <v>0</v>
      </c>
      <c r="S110" s="237">
        <f t="shared" si="6"/>
        <v>0</v>
      </c>
      <c r="T110" s="213"/>
      <c r="U110" s="212"/>
      <c r="V110" s="212"/>
      <c r="W110" s="217"/>
      <c r="X110" s="188">
        <f t="shared" si="4"/>
        <v>0</v>
      </c>
      <c r="Y110" s="188">
        <f t="shared" si="7"/>
        <v>0</v>
      </c>
    </row>
    <row r="111" spans="1:25" x14ac:dyDescent="0.25">
      <c r="A111" s="204"/>
      <c r="B111" s="212"/>
      <c r="C111" s="214"/>
      <c r="D111" s="214"/>
      <c r="E111" s="313"/>
      <c r="F111" s="314"/>
      <c r="G111" s="314"/>
      <c r="H111" s="315"/>
      <c r="I111" s="212"/>
      <c r="J111" s="213"/>
      <c r="K111" s="227"/>
      <c r="L111" s="214"/>
      <c r="M111" s="214"/>
      <c r="N111" s="214"/>
      <c r="O111" s="214"/>
      <c r="P111" s="215"/>
      <c r="Q111" s="216"/>
      <c r="R111" s="237">
        <f t="shared" si="5"/>
        <v>0</v>
      </c>
      <c r="S111" s="237">
        <f t="shared" si="6"/>
        <v>0</v>
      </c>
      <c r="T111" s="213"/>
      <c r="U111" s="212"/>
      <c r="V111" s="212"/>
      <c r="W111" s="217"/>
      <c r="X111" s="188">
        <f t="shared" si="4"/>
        <v>0</v>
      </c>
      <c r="Y111" s="188">
        <f t="shared" si="7"/>
        <v>0</v>
      </c>
    </row>
    <row r="112" spans="1:25" x14ac:dyDescent="0.25">
      <c r="A112" s="204"/>
      <c r="B112" s="212"/>
      <c r="C112" s="214"/>
      <c r="D112" s="214"/>
      <c r="E112" s="313"/>
      <c r="F112" s="314"/>
      <c r="G112" s="314"/>
      <c r="H112" s="315"/>
      <c r="I112" s="212"/>
      <c r="J112" s="213"/>
      <c r="K112" s="227"/>
      <c r="L112" s="214"/>
      <c r="M112" s="214"/>
      <c r="N112" s="214"/>
      <c r="O112" s="214"/>
      <c r="P112" s="215"/>
      <c r="Q112" s="216"/>
      <c r="R112" s="237">
        <f t="shared" si="5"/>
        <v>0</v>
      </c>
      <c r="S112" s="237">
        <f t="shared" si="6"/>
        <v>0</v>
      </c>
      <c r="T112" s="213"/>
      <c r="U112" s="212"/>
      <c r="V112" s="212"/>
      <c r="W112" s="217"/>
      <c r="X112" s="188">
        <f t="shared" si="4"/>
        <v>0</v>
      </c>
      <c r="Y112" s="188">
        <f t="shared" si="7"/>
        <v>0</v>
      </c>
    </row>
    <row r="113" spans="1:25" x14ac:dyDescent="0.25">
      <c r="A113" s="204"/>
      <c r="B113" s="212"/>
      <c r="C113" s="214"/>
      <c r="D113" s="214"/>
      <c r="E113" s="313"/>
      <c r="F113" s="314"/>
      <c r="G113" s="314"/>
      <c r="H113" s="315"/>
      <c r="I113" s="212"/>
      <c r="J113" s="213"/>
      <c r="K113" s="227"/>
      <c r="L113" s="214"/>
      <c r="M113" s="214"/>
      <c r="N113" s="214"/>
      <c r="O113" s="214"/>
      <c r="P113" s="215"/>
      <c r="Q113" s="216"/>
      <c r="R113" s="237">
        <f t="shared" si="5"/>
        <v>0</v>
      </c>
      <c r="S113" s="237">
        <f t="shared" si="6"/>
        <v>0</v>
      </c>
      <c r="T113" s="213"/>
      <c r="U113" s="212"/>
      <c r="V113" s="212"/>
      <c r="W113" s="217"/>
      <c r="X113" s="188">
        <f t="shared" si="4"/>
        <v>0</v>
      </c>
      <c r="Y113" s="188">
        <f t="shared" si="7"/>
        <v>0</v>
      </c>
    </row>
    <row r="114" spans="1:25" x14ac:dyDescent="0.25">
      <c r="A114" s="204"/>
      <c r="B114" s="212"/>
      <c r="C114" s="214"/>
      <c r="D114" s="214"/>
      <c r="E114" s="313"/>
      <c r="F114" s="314"/>
      <c r="G114" s="314"/>
      <c r="H114" s="315"/>
      <c r="I114" s="212"/>
      <c r="J114" s="213"/>
      <c r="K114" s="227"/>
      <c r="L114" s="214"/>
      <c r="M114" s="214"/>
      <c r="N114" s="214"/>
      <c r="O114" s="214"/>
      <c r="P114" s="215"/>
      <c r="Q114" s="216"/>
      <c r="R114" s="237">
        <f t="shared" si="5"/>
        <v>0</v>
      </c>
      <c r="S114" s="237">
        <f t="shared" si="6"/>
        <v>0</v>
      </c>
      <c r="T114" s="213"/>
      <c r="U114" s="212"/>
      <c r="V114" s="212"/>
      <c r="W114" s="217"/>
      <c r="X114" s="188">
        <f t="shared" si="4"/>
        <v>0</v>
      </c>
      <c r="Y114" s="188">
        <f t="shared" si="7"/>
        <v>0</v>
      </c>
    </row>
    <row r="115" spans="1:25" x14ac:dyDescent="0.25">
      <c r="A115" s="204"/>
      <c r="B115" s="212"/>
      <c r="C115" s="214"/>
      <c r="D115" s="214"/>
      <c r="E115" s="313"/>
      <c r="F115" s="314"/>
      <c r="G115" s="314"/>
      <c r="H115" s="315"/>
      <c r="I115" s="212"/>
      <c r="J115" s="213"/>
      <c r="K115" s="227"/>
      <c r="L115" s="214"/>
      <c r="M115" s="214"/>
      <c r="N115" s="214"/>
      <c r="O115" s="214"/>
      <c r="P115" s="215"/>
      <c r="Q115" s="216"/>
      <c r="R115" s="237">
        <f t="shared" si="5"/>
        <v>0</v>
      </c>
      <c r="S115" s="237">
        <f t="shared" si="6"/>
        <v>0</v>
      </c>
      <c r="T115" s="213"/>
      <c r="U115" s="212"/>
      <c r="V115" s="212"/>
      <c r="W115" s="217"/>
      <c r="X115" s="188">
        <f t="shared" si="4"/>
        <v>0</v>
      </c>
      <c r="Y115" s="188">
        <f t="shared" si="7"/>
        <v>0</v>
      </c>
    </row>
    <row r="116" spans="1:25" x14ac:dyDescent="0.25">
      <c r="A116" s="204"/>
      <c r="B116" s="212"/>
      <c r="C116" s="214"/>
      <c r="D116" s="214"/>
      <c r="E116" s="313"/>
      <c r="F116" s="314"/>
      <c r="G116" s="314"/>
      <c r="H116" s="315"/>
      <c r="I116" s="212"/>
      <c r="J116" s="213"/>
      <c r="K116" s="227"/>
      <c r="L116" s="214"/>
      <c r="M116" s="214"/>
      <c r="N116" s="214"/>
      <c r="O116" s="214"/>
      <c r="P116" s="215"/>
      <c r="Q116" s="216"/>
      <c r="R116" s="237">
        <f t="shared" si="5"/>
        <v>0</v>
      </c>
      <c r="S116" s="237">
        <f t="shared" si="6"/>
        <v>0</v>
      </c>
      <c r="T116" s="213"/>
      <c r="U116" s="212"/>
      <c r="V116" s="212"/>
      <c r="W116" s="217"/>
      <c r="X116" s="188">
        <f t="shared" si="4"/>
        <v>0</v>
      </c>
      <c r="Y116" s="188">
        <f t="shared" si="7"/>
        <v>0</v>
      </c>
    </row>
    <row r="117" spans="1:25" x14ac:dyDescent="0.25">
      <c r="A117" s="204"/>
      <c r="B117" s="212"/>
      <c r="C117" s="214"/>
      <c r="D117" s="214"/>
      <c r="E117" s="313"/>
      <c r="F117" s="314"/>
      <c r="G117" s="314"/>
      <c r="H117" s="315"/>
      <c r="I117" s="212"/>
      <c r="J117" s="213"/>
      <c r="K117" s="227"/>
      <c r="L117" s="214"/>
      <c r="M117" s="214"/>
      <c r="N117" s="214"/>
      <c r="O117" s="214"/>
      <c r="P117" s="215"/>
      <c r="Q117" s="216"/>
      <c r="R117" s="237">
        <f t="shared" si="5"/>
        <v>0</v>
      </c>
      <c r="S117" s="237">
        <f t="shared" si="6"/>
        <v>0</v>
      </c>
      <c r="T117" s="213"/>
      <c r="U117" s="212"/>
      <c r="V117" s="212"/>
      <c r="W117" s="217"/>
      <c r="X117" s="188">
        <f t="shared" si="4"/>
        <v>0</v>
      </c>
      <c r="Y117" s="188">
        <f t="shared" si="7"/>
        <v>0</v>
      </c>
    </row>
    <row r="118" spans="1:25" x14ac:dyDescent="0.25">
      <c r="A118" s="204"/>
      <c r="B118" s="212"/>
      <c r="C118" s="214"/>
      <c r="D118" s="214"/>
      <c r="E118" s="313"/>
      <c r="F118" s="314"/>
      <c r="G118" s="314"/>
      <c r="H118" s="315"/>
      <c r="I118" s="212"/>
      <c r="J118" s="213"/>
      <c r="K118" s="227"/>
      <c r="L118" s="214"/>
      <c r="M118" s="214"/>
      <c r="N118" s="214"/>
      <c r="O118" s="214"/>
      <c r="P118" s="215"/>
      <c r="Q118" s="216"/>
      <c r="R118" s="237">
        <f t="shared" si="5"/>
        <v>0</v>
      </c>
      <c r="S118" s="237">
        <f t="shared" si="6"/>
        <v>0</v>
      </c>
      <c r="T118" s="213"/>
      <c r="U118" s="212"/>
      <c r="V118" s="212"/>
      <c r="W118" s="217"/>
      <c r="X118" s="188">
        <f t="shared" si="4"/>
        <v>0</v>
      </c>
      <c r="Y118" s="188">
        <f t="shared" si="7"/>
        <v>0</v>
      </c>
    </row>
    <row r="119" spans="1:25" x14ac:dyDescent="0.25">
      <c r="A119" s="204"/>
      <c r="B119" s="212"/>
      <c r="C119" s="214"/>
      <c r="D119" s="214"/>
      <c r="E119" s="313"/>
      <c r="F119" s="314"/>
      <c r="G119" s="314"/>
      <c r="H119" s="315"/>
      <c r="I119" s="212"/>
      <c r="J119" s="213"/>
      <c r="K119" s="227"/>
      <c r="L119" s="214"/>
      <c r="M119" s="214"/>
      <c r="N119" s="214"/>
      <c r="O119" s="214"/>
      <c r="P119" s="215"/>
      <c r="Q119" s="216"/>
      <c r="R119" s="237">
        <f t="shared" si="5"/>
        <v>0</v>
      </c>
      <c r="S119" s="237">
        <f t="shared" si="6"/>
        <v>0</v>
      </c>
      <c r="T119" s="213"/>
      <c r="U119" s="212"/>
      <c r="V119" s="212"/>
      <c r="W119" s="217"/>
      <c r="X119" s="188">
        <f t="shared" si="4"/>
        <v>0</v>
      </c>
      <c r="Y119" s="188">
        <f t="shared" si="7"/>
        <v>0</v>
      </c>
    </row>
    <row r="120" spans="1:25" x14ac:dyDescent="0.25">
      <c r="A120" s="204"/>
      <c r="B120" s="212"/>
      <c r="C120" s="214"/>
      <c r="D120" s="214"/>
      <c r="E120" s="313"/>
      <c r="F120" s="314"/>
      <c r="G120" s="314"/>
      <c r="H120" s="315"/>
      <c r="I120" s="212"/>
      <c r="J120" s="213"/>
      <c r="K120" s="227"/>
      <c r="L120" s="214"/>
      <c r="M120" s="214"/>
      <c r="N120" s="214"/>
      <c r="O120" s="214"/>
      <c r="P120" s="215"/>
      <c r="Q120" s="216"/>
      <c r="R120" s="237">
        <f t="shared" si="5"/>
        <v>0</v>
      </c>
      <c r="S120" s="237">
        <f t="shared" si="6"/>
        <v>0</v>
      </c>
      <c r="T120" s="213"/>
      <c r="U120" s="212"/>
      <c r="V120" s="212"/>
      <c r="W120" s="217"/>
      <c r="X120" s="188">
        <f t="shared" si="4"/>
        <v>0</v>
      </c>
      <c r="Y120" s="188">
        <f t="shared" si="7"/>
        <v>0</v>
      </c>
    </row>
    <row r="121" spans="1:25" x14ac:dyDescent="0.25">
      <c r="A121" s="204"/>
      <c r="B121" s="212"/>
      <c r="C121" s="214"/>
      <c r="D121" s="214"/>
      <c r="E121" s="313"/>
      <c r="F121" s="314"/>
      <c r="G121" s="314"/>
      <c r="H121" s="315"/>
      <c r="I121" s="212"/>
      <c r="J121" s="213"/>
      <c r="K121" s="227"/>
      <c r="L121" s="214"/>
      <c r="M121" s="214"/>
      <c r="N121" s="214"/>
      <c r="O121" s="214"/>
      <c r="P121" s="215"/>
      <c r="Q121" s="216"/>
      <c r="R121" s="237">
        <f t="shared" si="5"/>
        <v>0</v>
      </c>
      <c r="S121" s="237">
        <f t="shared" si="6"/>
        <v>0</v>
      </c>
      <c r="T121" s="213"/>
      <c r="U121" s="212"/>
      <c r="V121" s="212"/>
      <c r="W121" s="217"/>
      <c r="X121" s="188">
        <f t="shared" si="4"/>
        <v>0</v>
      </c>
      <c r="Y121" s="188">
        <f t="shared" si="7"/>
        <v>0</v>
      </c>
    </row>
    <row r="122" spans="1:25" x14ac:dyDescent="0.25">
      <c r="A122" s="204"/>
      <c r="B122" s="212"/>
      <c r="C122" s="214"/>
      <c r="D122" s="214"/>
      <c r="E122" s="313"/>
      <c r="F122" s="314"/>
      <c r="G122" s="314"/>
      <c r="H122" s="315"/>
      <c r="I122" s="212"/>
      <c r="J122" s="213"/>
      <c r="K122" s="227"/>
      <c r="L122" s="214"/>
      <c r="M122" s="214"/>
      <c r="N122" s="214"/>
      <c r="O122" s="214"/>
      <c r="P122" s="215"/>
      <c r="Q122" s="216"/>
      <c r="R122" s="237">
        <f t="shared" si="5"/>
        <v>0</v>
      </c>
      <c r="S122" s="237">
        <f t="shared" si="6"/>
        <v>0</v>
      </c>
      <c r="T122" s="213"/>
      <c r="U122" s="212"/>
      <c r="V122" s="212"/>
      <c r="W122" s="217"/>
      <c r="X122" s="188">
        <f t="shared" si="4"/>
        <v>0</v>
      </c>
      <c r="Y122" s="188">
        <f t="shared" si="7"/>
        <v>0</v>
      </c>
    </row>
    <row r="123" spans="1:25" x14ac:dyDescent="0.25">
      <c r="A123" s="204"/>
      <c r="B123" s="212"/>
      <c r="C123" s="214"/>
      <c r="D123" s="214"/>
      <c r="E123" s="313"/>
      <c r="F123" s="314"/>
      <c r="G123" s="314"/>
      <c r="H123" s="315"/>
      <c r="I123" s="212"/>
      <c r="J123" s="213"/>
      <c r="K123" s="227"/>
      <c r="L123" s="214"/>
      <c r="M123" s="214"/>
      <c r="N123" s="214"/>
      <c r="O123" s="214"/>
      <c r="P123" s="215"/>
      <c r="Q123" s="216"/>
      <c r="R123" s="237">
        <f t="shared" si="5"/>
        <v>0</v>
      </c>
      <c r="S123" s="237">
        <f t="shared" si="6"/>
        <v>0</v>
      </c>
      <c r="T123" s="213"/>
      <c r="U123" s="212"/>
      <c r="V123" s="212"/>
      <c r="W123" s="217"/>
      <c r="X123" s="188">
        <f t="shared" si="4"/>
        <v>0</v>
      </c>
      <c r="Y123" s="188">
        <f t="shared" si="7"/>
        <v>0</v>
      </c>
    </row>
    <row r="124" spans="1:25" x14ac:dyDescent="0.25">
      <c r="A124" s="204"/>
      <c r="B124" s="212"/>
      <c r="C124" s="214"/>
      <c r="D124" s="214"/>
      <c r="E124" s="313"/>
      <c r="F124" s="314"/>
      <c r="G124" s="314"/>
      <c r="H124" s="315"/>
      <c r="I124" s="212"/>
      <c r="J124" s="213"/>
      <c r="K124" s="227"/>
      <c r="L124" s="214"/>
      <c r="M124" s="214"/>
      <c r="N124" s="214"/>
      <c r="O124" s="214"/>
      <c r="P124" s="215"/>
      <c r="Q124" s="216"/>
      <c r="R124" s="237">
        <f t="shared" si="5"/>
        <v>0</v>
      </c>
      <c r="S124" s="237">
        <f t="shared" si="6"/>
        <v>0</v>
      </c>
      <c r="T124" s="213"/>
      <c r="U124" s="212"/>
      <c r="V124" s="212"/>
      <c r="W124" s="217"/>
      <c r="X124" s="188">
        <f t="shared" si="4"/>
        <v>0</v>
      </c>
      <c r="Y124" s="188">
        <f t="shared" si="7"/>
        <v>0</v>
      </c>
    </row>
    <row r="125" spans="1:25" x14ac:dyDescent="0.25">
      <c r="A125" s="204"/>
      <c r="B125" s="212"/>
      <c r="C125" s="214"/>
      <c r="D125" s="214"/>
      <c r="E125" s="313"/>
      <c r="F125" s="314"/>
      <c r="G125" s="314"/>
      <c r="H125" s="315"/>
      <c r="I125" s="212"/>
      <c r="J125" s="213"/>
      <c r="K125" s="227"/>
      <c r="L125" s="214"/>
      <c r="M125" s="214"/>
      <c r="N125" s="214"/>
      <c r="O125" s="214"/>
      <c r="P125" s="215"/>
      <c r="Q125" s="216"/>
      <c r="R125" s="237">
        <f t="shared" si="5"/>
        <v>0</v>
      </c>
      <c r="S125" s="237">
        <f t="shared" si="6"/>
        <v>0</v>
      </c>
      <c r="T125" s="213"/>
      <c r="U125" s="212"/>
      <c r="V125" s="212"/>
      <c r="W125" s="217"/>
      <c r="X125" s="188">
        <f t="shared" si="4"/>
        <v>0</v>
      </c>
      <c r="Y125" s="188">
        <f t="shared" si="7"/>
        <v>0</v>
      </c>
    </row>
    <row r="126" spans="1:25" x14ac:dyDescent="0.25">
      <c r="A126" s="204"/>
      <c r="B126" s="212"/>
      <c r="C126" s="214"/>
      <c r="D126" s="214"/>
      <c r="E126" s="313"/>
      <c r="F126" s="314"/>
      <c r="G126" s="314"/>
      <c r="H126" s="315"/>
      <c r="I126" s="212"/>
      <c r="J126" s="213"/>
      <c r="K126" s="227"/>
      <c r="L126" s="214"/>
      <c r="M126" s="214"/>
      <c r="N126" s="214"/>
      <c r="O126" s="214"/>
      <c r="P126" s="215"/>
      <c r="Q126" s="216"/>
      <c r="R126" s="237">
        <f t="shared" si="5"/>
        <v>0</v>
      </c>
      <c r="S126" s="237">
        <f t="shared" si="6"/>
        <v>0</v>
      </c>
      <c r="T126" s="213"/>
      <c r="U126" s="212"/>
      <c r="V126" s="212"/>
      <c r="W126" s="217"/>
      <c r="X126" s="188">
        <f t="shared" si="4"/>
        <v>0</v>
      </c>
      <c r="Y126" s="188">
        <f t="shared" si="7"/>
        <v>0</v>
      </c>
    </row>
    <row r="127" spans="1:25" x14ac:dyDescent="0.25">
      <c r="A127" s="204"/>
      <c r="B127" s="212"/>
      <c r="C127" s="214"/>
      <c r="D127" s="214"/>
      <c r="E127" s="313"/>
      <c r="F127" s="314"/>
      <c r="G127" s="314"/>
      <c r="H127" s="315"/>
      <c r="I127" s="212"/>
      <c r="J127" s="213"/>
      <c r="K127" s="227"/>
      <c r="L127" s="214"/>
      <c r="M127" s="214"/>
      <c r="N127" s="214"/>
      <c r="O127" s="214"/>
      <c r="P127" s="215"/>
      <c r="Q127" s="216"/>
      <c r="R127" s="237">
        <f t="shared" si="5"/>
        <v>0</v>
      </c>
      <c r="S127" s="237">
        <f t="shared" si="6"/>
        <v>0</v>
      </c>
      <c r="T127" s="213"/>
      <c r="U127" s="212"/>
      <c r="V127" s="212"/>
      <c r="W127" s="217"/>
      <c r="X127" s="188">
        <f t="shared" si="4"/>
        <v>0</v>
      </c>
      <c r="Y127" s="188">
        <f t="shared" si="7"/>
        <v>0</v>
      </c>
    </row>
    <row r="128" spans="1:25" x14ac:dyDescent="0.25">
      <c r="A128" s="204"/>
      <c r="B128" s="212"/>
      <c r="C128" s="214"/>
      <c r="D128" s="214"/>
      <c r="E128" s="313"/>
      <c r="F128" s="314"/>
      <c r="G128" s="314"/>
      <c r="H128" s="315"/>
      <c r="I128" s="212"/>
      <c r="J128" s="213"/>
      <c r="K128" s="227"/>
      <c r="L128" s="214"/>
      <c r="M128" s="214"/>
      <c r="N128" s="214"/>
      <c r="O128" s="214"/>
      <c r="P128" s="215"/>
      <c r="Q128" s="216"/>
      <c r="R128" s="237">
        <f t="shared" si="5"/>
        <v>0</v>
      </c>
      <c r="S128" s="237">
        <f t="shared" si="6"/>
        <v>0</v>
      </c>
      <c r="T128" s="213"/>
      <c r="U128" s="212"/>
      <c r="V128" s="212"/>
      <c r="W128" s="217"/>
      <c r="X128" s="188">
        <f t="shared" si="4"/>
        <v>0</v>
      </c>
      <c r="Y128" s="188">
        <f t="shared" si="7"/>
        <v>0</v>
      </c>
    </row>
    <row r="129" spans="1:25" x14ac:dyDescent="0.25">
      <c r="A129" s="204"/>
      <c r="B129" s="212"/>
      <c r="C129" s="214"/>
      <c r="D129" s="214"/>
      <c r="E129" s="313"/>
      <c r="F129" s="314"/>
      <c r="G129" s="314"/>
      <c r="H129" s="315"/>
      <c r="I129" s="212"/>
      <c r="J129" s="213"/>
      <c r="K129" s="227"/>
      <c r="L129" s="214"/>
      <c r="M129" s="214"/>
      <c r="N129" s="214"/>
      <c r="O129" s="214"/>
      <c r="P129" s="215"/>
      <c r="Q129" s="216"/>
      <c r="R129" s="237">
        <f t="shared" si="5"/>
        <v>0</v>
      </c>
      <c r="S129" s="237">
        <f t="shared" si="6"/>
        <v>0</v>
      </c>
      <c r="T129" s="213"/>
      <c r="U129" s="212"/>
      <c r="V129" s="212"/>
      <c r="W129" s="217"/>
      <c r="X129" s="188">
        <f t="shared" si="4"/>
        <v>0</v>
      </c>
      <c r="Y129" s="188">
        <f t="shared" si="7"/>
        <v>0</v>
      </c>
    </row>
    <row r="130" spans="1:25" x14ac:dyDescent="0.25">
      <c r="A130" s="204"/>
      <c r="B130" s="212"/>
      <c r="C130" s="214"/>
      <c r="D130" s="214"/>
      <c r="E130" s="313"/>
      <c r="F130" s="314"/>
      <c r="G130" s="314"/>
      <c r="H130" s="315"/>
      <c r="I130" s="212"/>
      <c r="J130" s="213"/>
      <c r="K130" s="227"/>
      <c r="L130" s="214"/>
      <c r="M130" s="214"/>
      <c r="N130" s="214"/>
      <c r="O130" s="214"/>
      <c r="P130" s="215"/>
      <c r="Q130" s="216"/>
      <c r="R130" s="237">
        <f t="shared" si="5"/>
        <v>0</v>
      </c>
      <c r="S130" s="237">
        <f t="shared" si="6"/>
        <v>0</v>
      </c>
      <c r="T130" s="213"/>
      <c r="U130" s="212"/>
      <c r="V130" s="212"/>
      <c r="W130" s="217"/>
      <c r="X130" s="188">
        <f t="shared" si="4"/>
        <v>0</v>
      </c>
      <c r="Y130" s="188">
        <f t="shared" si="7"/>
        <v>0</v>
      </c>
    </row>
    <row r="131" spans="1:25" x14ac:dyDescent="0.25">
      <c r="A131" s="204"/>
      <c r="B131" s="212"/>
      <c r="C131" s="214"/>
      <c r="D131" s="214"/>
      <c r="E131" s="313"/>
      <c r="F131" s="314"/>
      <c r="G131" s="314"/>
      <c r="H131" s="315"/>
      <c r="I131" s="212"/>
      <c r="J131" s="213"/>
      <c r="K131" s="227"/>
      <c r="L131" s="214"/>
      <c r="M131" s="214"/>
      <c r="N131" s="214"/>
      <c r="O131" s="214"/>
      <c r="P131" s="215"/>
      <c r="Q131" s="216"/>
      <c r="R131" s="237">
        <f t="shared" si="5"/>
        <v>0</v>
      </c>
      <c r="S131" s="237">
        <f t="shared" si="6"/>
        <v>0</v>
      </c>
      <c r="T131" s="213"/>
      <c r="U131" s="212"/>
      <c r="V131" s="212"/>
      <c r="W131" s="217"/>
      <c r="X131" s="188">
        <f t="shared" si="4"/>
        <v>0</v>
      </c>
      <c r="Y131" s="188">
        <f t="shared" si="7"/>
        <v>0</v>
      </c>
    </row>
    <row r="132" spans="1:25" x14ac:dyDescent="0.25">
      <c r="A132" s="204"/>
      <c r="B132" s="212"/>
      <c r="C132" s="214"/>
      <c r="D132" s="214"/>
      <c r="E132" s="313"/>
      <c r="F132" s="314"/>
      <c r="G132" s="314"/>
      <c r="H132" s="315"/>
      <c r="I132" s="212"/>
      <c r="J132" s="213"/>
      <c r="K132" s="227"/>
      <c r="L132" s="214"/>
      <c r="M132" s="214"/>
      <c r="N132" s="214"/>
      <c r="O132" s="214"/>
      <c r="P132" s="215"/>
      <c r="Q132" s="216"/>
      <c r="R132" s="237">
        <f t="shared" si="5"/>
        <v>0</v>
      </c>
      <c r="S132" s="237">
        <f t="shared" si="6"/>
        <v>0</v>
      </c>
      <c r="T132" s="213"/>
      <c r="U132" s="212"/>
      <c r="V132" s="212"/>
      <c r="W132" s="217"/>
      <c r="X132" s="188">
        <f t="shared" si="4"/>
        <v>0</v>
      </c>
      <c r="Y132" s="188">
        <f t="shared" si="7"/>
        <v>0</v>
      </c>
    </row>
    <row r="133" spans="1:25" x14ac:dyDescent="0.25">
      <c r="A133" s="204"/>
      <c r="B133" s="212"/>
      <c r="C133" s="214"/>
      <c r="D133" s="214"/>
      <c r="E133" s="313"/>
      <c r="F133" s="314"/>
      <c r="G133" s="314"/>
      <c r="H133" s="315"/>
      <c r="I133" s="212"/>
      <c r="J133" s="213"/>
      <c r="K133" s="227"/>
      <c r="L133" s="214"/>
      <c r="M133" s="214"/>
      <c r="N133" s="214"/>
      <c r="O133" s="214"/>
      <c r="P133" s="215"/>
      <c r="Q133" s="216"/>
      <c r="R133" s="237">
        <f t="shared" si="5"/>
        <v>0</v>
      </c>
      <c r="S133" s="237">
        <f t="shared" si="6"/>
        <v>0</v>
      </c>
      <c r="T133" s="213"/>
      <c r="U133" s="212"/>
      <c r="V133" s="212"/>
      <c r="W133" s="217"/>
      <c r="X133" s="188">
        <f t="shared" si="4"/>
        <v>0</v>
      </c>
      <c r="Y133" s="188">
        <f t="shared" si="7"/>
        <v>0</v>
      </c>
    </row>
    <row r="134" spans="1:25" x14ac:dyDescent="0.25">
      <c r="A134" s="204"/>
      <c r="B134" s="212"/>
      <c r="C134" s="214"/>
      <c r="D134" s="214"/>
      <c r="E134" s="313"/>
      <c r="F134" s="314"/>
      <c r="G134" s="314"/>
      <c r="H134" s="315"/>
      <c r="I134" s="212"/>
      <c r="J134" s="213"/>
      <c r="K134" s="227"/>
      <c r="L134" s="214"/>
      <c r="M134" s="214"/>
      <c r="N134" s="214"/>
      <c r="O134" s="214"/>
      <c r="P134" s="215"/>
      <c r="Q134" s="216"/>
      <c r="R134" s="237">
        <f t="shared" si="5"/>
        <v>0</v>
      </c>
      <c r="S134" s="237">
        <f t="shared" si="6"/>
        <v>0</v>
      </c>
      <c r="T134" s="213"/>
      <c r="U134" s="212"/>
      <c r="V134" s="212"/>
      <c r="W134" s="217"/>
      <c r="X134" s="188">
        <f t="shared" si="4"/>
        <v>0</v>
      </c>
      <c r="Y134" s="188">
        <f t="shared" si="7"/>
        <v>0</v>
      </c>
    </row>
    <row r="135" spans="1:25" x14ac:dyDescent="0.25">
      <c r="A135" s="204"/>
      <c r="B135" s="212"/>
      <c r="C135" s="214"/>
      <c r="D135" s="214"/>
      <c r="E135" s="313"/>
      <c r="F135" s="314"/>
      <c r="G135" s="314"/>
      <c r="H135" s="315"/>
      <c r="I135" s="212"/>
      <c r="J135" s="213"/>
      <c r="K135" s="227"/>
      <c r="L135" s="214"/>
      <c r="M135" s="214"/>
      <c r="N135" s="214"/>
      <c r="O135" s="214"/>
      <c r="P135" s="215"/>
      <c r="Q135" s="216"/>
      <c r="R135" s="237">
        <f t="shared" si="5"/>
        <v>0</v>
      </c>
      <c r="S135" s="237">
        <f t="shared" si="6"/>
        <v>0</v>
      </c>
      <c r="T135" s="213"/>
      <c r="U135" s="212"/>
      <c r="V135" s="212"/>
      <c r="W135" s="217"/>
      <c r="X135" s="188">
        <f t="shared" si="4"/>
        <v>0</v>
      </c>
      <c r="Y135" s="188">
        <f t="shared" si="7"/>
        <v>0</v>
      </c>
    </row>
    <row r="136" spans="1:25" x14ac:dyDescent="0.25">
      <c r="A136" s="204"/>
      <c r="B136" s="212"/>
      <c r="C136" s="214"/>
      <c r="D136" s="214"/>
      <c r="E136" s="313"/>
      <c r="F136" s="314"/>
      <c r="G136" s="314"/>
      <c r="H136" s="315"/>
      <c r="I136" s="212"/>
      <c r="J136" s="213"/>
      <c r="K136" s="227"/>
      <c r="L136" s="214"/>
      <c r="M136" s="214"/>
      <c r="N136" s="214"/>
      <c r="O136" s="214"/>
      <c r="P136" s="215"/>
      <c r="Q136" s="216"/>
      <c r="R136" s="237">
        <f t="shared" si="5"/>
        <v>0</v>
      </c>
      <c r="S136" s="237">
        <f t="shared" si="6"/>
        <v>0</v>
      </c>
      <c r="T136" s="213"/>
      <c r="U136" s="212"/>
      <c r="V136" s="212"/>
      <c r="W136" s="217"/>
      <c r="X136" s="188">
        <f t="shared" si="4"/>
        <v>0</v>
      </c>
      <c r="Y136" s="188">
        <f t="shared" si="7"/>
        <v>0</v>
      </c>
    </row>
    <row r="137" spans="1:25" x14ac:dyDescent="0.25">
      <c r="A137" s="204"/>
      <c r="B137" s="212"/>
      <c r="C137" s="214"/>
      <c r="D137" s="214"/>
      <c r="E137" s="313"/>
      <c r="F137" s="314"/>
      <c r="G137" s="314"/>
      <c r="H137" s="315"/>
      <c r="I137" s="212"/>
      <c r="J137" s="213"/>
      <c r="K137" s="227"/>
      <c r="L137" s="214"/>
      <c r="M137" s="214"/>
      <c r="N137" s="214"/>
      <c r="O137" s="214"/>
      <c r="P137" s="215"/>
      <c r="Q137" s="216"/>
      <c r="R137" s="237">
        <f t="shared" si="5"/>
        <v>0</v>
      </c>
      <c r="S137" s="237">
        <f t="shared" si="6"/>
        <v>0</v>
      </c>
      <c r="T137" s="213"/>
      <c r="U137" s="212"/>
      <c r="V137" s="212"/>
      <c r="W137" s="217"/>
      <c r="X137" s="188">
        <f t="shared" si="4"/>
        <v>0</v>
      </c>
      <c r="Y137" s="188">
        <f t="shared" si="7"/>
        <v>0</v>
      </c>
    </row>
    <row r="138" spans="1:25" x14ac:dyDescent="0.25">
      <c r="A138" s="204"/>
      <c r="B138" s="212"/>
      <c r="C138" s="214"/>
      <c r="D138" s="214"/>
      <c r="E138" s="313"/>
      <c r="F138" s="314"/>
      <c r="G138" s="314"/>
      <c r="H138" s="315"/>
      <c r="I138" s="212"/>
      <c r="J138" s="213"/>
      <c r="K138" s="227"/>
      <c r="L138" s="214"/>
      <c r="M138" s="214"/>
      <c r="N138" s="214"/>
      <c r="O138" s="214"/>
      <c r="P138" s="215"/>
      <c r="Q138" s="216"/>
      <c r="R138" s="237">
        <f t="shared" si="5"/>
        <v>0</v>
      </c>
      <c r="S138" s="237">
        <f t="shared" si="6"/>
        <v>0</v>
      </c>
      <c r="T138" s="213"/>
      <c r="U138" s="212"/>
      <c r="V138" s="212"/>
      <c r="W138" s="217"/>
      <c r="X138" s="188">
        <f t="shared" si="4"/>
        <v>0</v>
      </c>
      <c r="Y138" s="188">
        <f t="shared" si="7"/>
        <v>0</v>
      </c>
    </row>
    <row r="139" spans="1:25" x14ac:dyDescent="0.25">
      <c r="A139" s="204"/>
      <c r="B139" s="212"/>
      <c r="C139" s="214"/>
      <c r="D139" s="214"/>
      <c r="E139" s="313"/>
      <c r="F139" s="314"/>
      <c r="G139" s="314"/>
      <c r="H139" s="315"/>
      <c r="I139" s="212"/>
      <c r="J139" s="213"/>
      <c r="K139" s="227"/>
      <c r="L139" s="214"/>
      <c r="M139" s="214"/>
      <c r="N139" s="214"/>
      <c r="O139" s="214"/>
      <c r="P139" s="215"/>
      <c r="Q139" s="216"/>
      <c r="R139" s="237">
        <f t="shared" si="5"/>
        <v>0</v>
      </c>
      <c r="S139" s="237">
        <f t="shared" si="6"/>
        <v>0</v>
      </c>
      <c r="T139" s="213"/>
      <c r="U139" s="212"/>
      <c r="V139" s="212"/>
      <c r="W139" s="217"/>
      <c r="X139" s="188">
        <f t="shared" si="4"/>
        <v>0</v>
      </c>
      <c r="Y139" s="188">
        <f t="shared" si="7"/>
        <v>0</v>
      </c>
    </row>
    <row r="140" spans="1:25" x14ac:dyDescent="0.25">
      <c r="A140" s="204"/>
      <c r="B140" s="212"/>
      <c r="C140" s="214"/>
      <c r="D140" s="214"/>
      <c r="E140" s="313"/>
      <c r="F140" s="314"/>
      <c r="G140" s="314"/>
      <c r="H140" s="315"/>
      <c r="I140" s="212"/>
      <c r="J140" s="213"/>
      <c r="K140" s="227"/>
      <c r="L140" s="214"/>
      <c r="M140" s="214"/>
      <c r="N140" s="214"/>
      <c r="O140" s="214"/>
      <c r="P140" s="215"/>
      <c r="Q140" s="216"/>
      <c r="R140" s="237">
        <f t="shared" si="5"/>
        <v>0</v>
      </c>
      <c r="S140" s="237">
        <f t="shared" si="6"/>
        <v>0</v>
      </c>
      <c r="T140" s="213"/>
      <c r="U140" s="212"/>
      <c r="V140" s="212"/>
      <c r="W140" s="217"/>
      <c r="X140" s="188">
        <f t="shared" si="4"/>
        <v>0</v>
      </c>
      <c r="Y140" s="188">
        <f t="shared" si="7"/>
        <v>0</v>
      </c>
    </row>
    <row r="141" spans="1:25" x14ac:dyDescent="0.25">
      <c r="A141" s="204"/>
      <c r="B141" s="212"/>
      <c r="C141" s="214"/>
      <c r="D141" s="214"/>
      <c r="E141" s="313"/>
      <c r="F141" s="314"/>
      <c r="G141" s="314"/>
      <c r="H141" s="315"/>
      <c r="I141" s="212"/>
      <c r="J141" s="213"/>
      <c r="K141" s="227"/>
      <c r="L141" s="214"/>
      <c r="M141" s="214"/>
      <c r="N141" s="214"/>
      <c r="O141" s="214"/>
      <c r="P141" s="215"/>
      <c r="Q141" s="216"/>
      <c r="R141" s="237">
        <f t="shared" si="5"/>
        <v>0</v>
      </c>
      <c r="S141" s="237">
        <f t="shared" si="6"/>
        <v>0</v>
      </c>
      <c r="T141" s="213"/>
      <c r="U141" s="212"/>
      <c r="V141" s="212"/>
      <c r="W141" s="217"/>
      <c r="X141" s="188">
        <f t="shared" si="4"/>
        <v>0</v>
      </c>
      <c r="Y141" s="188">
        <f t="shared" si="7"/>
        <v>0</v>
      </c>
    </row>
    <row r="142" spans="1:25" x14ac:dyDescent="0.25">
      <c r="A142" s="204"/>
      <c r="B142" s="212"/>
      <c r="C142" s="214"/>
      <c r="D142" s="214"/>
      <c r="E142" s="313"/>
      <c r="F142" s="314"/>
      <c r="G142" s="314"/>
      <c r="H142" s="315"/>
      <c r="I142" s="212"/>
      <c r="J142" s="213"/>
      <c r="K142" s="227"/>
      <c r="L142" s="214"/>
      <c r="M142" s="214"/>
      <c r="N142" s="214"/>
      <c r="O142" s="214"/>
      <c r="P142" s="215"/>
      <c r="Q142" s="216"/>
      <c r="R142" s="237">
        <f t="shared" si="5"/>
        <v>0</v>
      </c>
      <c r="S142" s="237">
        <f t="shared" si="6"/>
        <v>0</v>
      </c>
      <c r="T142" s="213"/>
      <c r="U142" s="212"/>
      <c r="V142" s="212"/>
      <c r="W142" s="217"/>
      <c r="X142" s="188">
        <f t="shared" si="4"/>
        <v>0</v>
      </c>
      <c r="Y142" s="188">
        <f t="shared" si="7"/>
        <v>0</v>
      </c>
    </row>
    <row r="143" spans="1:25" x14ac:dyDescent="0.25">
      <c r="A143" s="204"/>
      <c r="B143" s="212"/>
      <c r="C143" s="214"/>
      <c r="D143" s="214"/>
      <c r="E143" s="313"/>
      <c r="F143" s="314"/>
      <c r="G143" s="314"/>
      <c r="H143" s="315"/>
      <c r="I143" s="212"/>
      <c r="J143" s="213"/>
      <c r="K143" s="227"/>
      <c r="L143" s="214"/>
      <c r="M143" s="214"/>
      <c r="N143" s="214"/>
      <c r="O143" s="214"/>
      <c r="P143" s="215"/>
      <c r="Q143" s="216"/>
      <c r="R143" s="237">
        <f t="shared" si="5"/>
        <v>0</v>
      </c>
      <c r="S143" s="237">
        <f t="shared" si="6"/>
        <v>0</v>
      </c>
      <c r="T143" s="213"/>
      <c r="U143" s="212"/>
      <c r="V143" s="212"/>
      <c r="W143" s="217"/>
      <c r="X143" s="188">
        <f t="shared" si="4"/>
        <v>0</v>
      </c>
      <c r="Y143" s="188">
        <f t="shared" si="7"/>
        <v>0</v>
      </c>
    </row>
    <row r="144" spans="1:25" x14ac:dyDescent="0.25">
      <c r="A144" s="204"/>
      <c r="B144" s="212"/>
      <c r="C144" s="214"/>
      <c r="D144" s="214"/>
      <c r="E144" s="313"/>
      <c r="F144" s="314"/>
      <c r="G144" s="314"/>
      <c r="H144" s="315"/>
      <c r="I144" s="212"/>
      <c r="J144" s="213"/>
      <c r="K144" s="227"/>
      <c r="L144" s="214"/>
      <c r="M144" s="214"/>
      <c r="N144" s="214"/>
      <c r="O144" s="214"/>
      <c r="P144" s="215"/>
      <c r="Q144" s="216"/>
      <c r="R144" s="237">
        <f t="shared" si="5"/>
        <v>0</v>
      </c>
      <c r="S144" s="237">
        <f t="shared" si="6"/>
        <v>0</v>
      </c>
      <c r="T144" s="213"/>
      <c r="U144" s="212"/>
      <c r="V144" s="212"/>
      <c r="W144" s="217"/>
      <c r="X144" s="188">
        <f t="shared" ref="X144:X207" si="8">+IF(A144="1 Cuenta de Cobro - Activo no Financiero",+J144+K144+L144+M144+N144+O144+P144+Q144,0)</f>
        <v>0</v>
      </c>
      <c r="Y144" s="188">
        <f t="shared" si="7"/>
        <v>0</v>
      </c>
    </row>
    <row r="145" spans="1:25" x14ac:dyDescent="0.25">
      <c r="A145" s="204"/>
      <c r="B145" s="212"/>
      <c r="C145" s="214"/>
      <c r="D145" s="214"/>
      <c r="E145" s="313"/>
      <c r="F145" s="314"/>
      <c r="G145" s="314"/>
      <c r="H145" s="315"/>
      <c r="I145" s="212"/>
      <c r="J145" s="213"/>
      <c r="K145" s="227"/>
      <c r="L145" s="214"/>
      <c r="M145" s="214"/>
      <c r="N145" s="214"/>
      <c r="O145" s="214"/>
      <c r="P145" s="215"/>
      <c r="Q145" s="216"/>
      <c r="R145" s="237">
        <f t="shared" ref="R145:R208" si="9">+IF(OR(A145="1 Cuenta de Cobro - Activo no Financiero", A145="2 Cuenta de Cobro - Instrumento Financiero"),+J145+K145+L145+M145+N145+O145+P145+Q145,0)</f>
        <v>0</v>
      </c>
      <c r="S145" s="237">
        <f t="shared" ref="S145:S208" si="10">+IF(A145="3 Deterioro - Instrumento Financiero",+K145+L145+M145+N145+O145+P145+Q145,0)</f>
        <v>0</v>
      </c>
      <c r="T145" s="213"/>
      <c r="U145" s="212"/>
      <c r="V145" s="212"/>
      <c r="W145" s="217"/>
      <c r="X145" s="188">
        <f t="shared" si="8"/>
        <v>0</v>
      </c>
      <c r="Y145" s="188">
        <f t="shared" ref="Y145:Y208" si="11">+IF(A145="2 Cuenta de Cobro - Instrumento Financiero",+J145+K145+L145+M145+N145+O145+P145+Q145,0)</f>
        <v>0</v>
      </c>
    </row>
    <row r="146" spans="1:25" x14ac:dyDescent="0.25">
      <c r="A146" s="204"/>
      <c r="B146" s="212"/>
      <c r="C146" s="214"/>
      <c r="D146" s="214"/>
      <c r="E146" s="313"/>
      <c r="F146" s="314"/>
      <c r="G146" s="314"/>
      <c r="H146" s="315"/>
      <c r="I146" s="212"/>
      <c r="J146" s="213"/>
      <c r="K146" s="227"/>
      <c r="L146" s="214"/>
      <c r="M146" s="214"/>
      <c r="N146" s="214"/>
      <c r="O146" s="214"/>
      <c r="P146" s="215"/>
      <c r="Q146" s="216"/>
      <c r="R146" s="237">
        <f t="shared" si="9"/>
        <v>0</v>
      </c>
      <c r="S146" s="237">
        <f t="shared" si="10"/>
        <v>0</v>
      </c>
      <c r="T146" s="213"/>
      <c r="U146" s="212"/>
      <c r="V146" s="212"/>
      <c r="W146" s="217"/>
      <c r="X146" s="188">
        <f t="shared" si="8"/>
        <v>0</v>
      </c>
      <c r="Y146" s="188">
        <f t="shared" si="11"/>
        <v>0</v>
      </c>
    </row>
    <row r="147" spans="1:25" x14ac:dyDescent="0.25">
      <c r="A147" s="204"/>
      <c r="B147" s="212"/>
      <c r="C147" s="214"/>
      <c r="D147" s="214"/>
      <c r="E147" s="313"/>
      <c r="F147" s="314"/>
      <c r="G147" s="314"/>
      <c r="H147" s="315"/>
      <c r="I147" s="212"/>
      <c r="J147" s="213"/>
      <c r="K147" s="227"/>
      <c r="L147" s="214"/>
      <c r="M147" s="214"/>
      <c r="N147" s="214"/>
      <c r="O147" s="214"/>
      <c r="P147" s="215"/>
      <c r="Q147" s="216"/>
      <c r="R147" s="237">
        <f t="shared" si="9"/>
        <v>0</v>
      </c>
      <c r="S147" s="237">
        <f t="shared" si="10"/>
        <v>0</v>
      </c>
      <c r="T147" s="213"/>
      <c r="U147" s="212"/>
      <c r="V147" s="212"/>
      <c r="W147" s="217"/>
      <c r="X147" s="188">
        <f t="shared" si="8"/>
        <v>0</v>
      </c>
      <c r="Y147" s="188">
        <f t="shared" si="11"/>
        <v>0</v>
      </c>
    </row>
    <row r="148" spans="1:25" x14ac:dyDescent="0.25">
      <c r="A148" s="204"/>
      <c r="B148" s="212"/>
      <c r="C148" s="214"/>
      <c r="D148" s="214"/>
      <c r="E148" s="313"/>
      <c r="F148" s="314"/>
      <c r="G148" s="314"/>
      <c r="H148" s="315"/>
      <c r="I148" s="212"/>
      <c r="J148" s="213"/>
      <c r="K148" s="227"/>
      <c r="L148" s="214"/>
      <c r="M148" s="214"/>
      <c r="N148" s="214"/>
      <c r="O148" s="214"/>
      <c r="P148" s="215"/>
      <c r="Q148" s="216"/>
      <c r="R148" s="237">
        <f t="shared" si="9"/>
        <v>0</v>
      </c>
      <c r="S148" s="237">
        <f t="shared" si="10"/>
        <v>0</v>
      </c>
      <c r="T148" s="213"/>
      <c r="U148" s="212"/>
      <c r="V148" s="212"/>
      <c r="W148" s="217"/>
      <c r="X148" s="188">
        <f t="shared" si="8"/>
        <v>0</v>
      </c>
      <c r="Y148" s="188">
        <f t="shared" si="11"/>
        <v>0</v>
      </c>
    </row>
    <row r="149" spans="1:25" x14ac:dyDescent="0.25">
      <c r="A149" s="204"/>
      <c r="B149" s="212"/>
      <c r="C149" s="214"/>
      <c r="D149" s="214"/>
      <c r="E149" s="313"/>
      <c r="F149" s="314"/>
      <c r="G149" s="314"/>
      <c r="H149" s="315"/>
      <c r="I149" s="212"/>
      <c r="J149" s="213"/>
      <c r="K149" s="227"/>
      <c r="L149" s="214"/>
      <c r="M149" s="214"/>
      <c r="N149" s="214"/>
      <c r="O149" s="214"/>
      <c r="P149" s="215"/>
      <c r="Q149" s="216"/>
      <c r="R149" s="237">
        <f t="shared" si="9"/>
        <v>0</v>
      </c>
      <c r="S149" s="237">
        <f t="shared" si="10"/>
        <v>0</v>
      </c>
      <c r="T149" s="213"/>
      <c r="U149" s="212"/>
      <c r="V149" s="212"/>
      <c r="W149" s="217"/>
      <c r="X149" s="188">
        <f t="shared" si="8"/>
        <v>0</v>
      </c>
      <c r="Y149" s="188">
        <f t="shared" si="11"/>
        <v>0</v>
      </c>
    </row>
    <row r="150" spans="1:25" x14ac:dyDescent="0.25">
      <c r="A150" s="204"/>
      <c r="B150" s="212"/>
      <c r="C150" s="214"/>
      <c r="D150" s="214"/>
      <c r="E150" s="313"/>
      <c r="F150" s="314"/>
      <c r="G150" s="314"/>
      <c r="H150" s="315"/>
      <c r="I150" s="212"/>
      <c r="J150" s="213"/>
      <c r="K150" s="227"/>
      <c r="L150" s="214"/>
      <c r="M150" s="214"/>
      <c r="N150" s="214"/>
      <c r="O150" s="214"/>
      <c r="P150" s="215"/>
      <c r="Q150" s="216"/>
      <c r="R150" s="237">
        <f t="shared" si="9"/>
        <v>0</v>
      </c>
      <c r="S150" s="237">
        <f t="shared" si="10"/>
        <v>0</v>
      </c>
      <c r="T150" s="213"/>
      <c r="U150" s="212"/>
      <c r="V150" s="212"/>
      <c r="W150" s="217"/>
      <c r="X150" s="188">
        <f t="shared" si="8"/>
        <v>0</v>
      </c>
      <c r="Y150" s="188">
        <f t="shared" si="11"/>
        <v>0</v>
      </c>
    </row>
    <row r="151" spans="1:25" x14ac:dyDescent="0.25">
      <c r="A151" s="204"/>
      <c r="B151" s="212"/>
      <c r="C151" s="214"/>
      <c r="D151" s="214"/>
      <c r="E151" s="313"/>
      <c r="F151" s="314"/>
      <c r="G151" s="314"/>
      <c r="H151" s="315"/>
      <c r="I151" s="212"/>
      <c r="J151" s="213"/>
      <c r="K151" s="227"/>
      <c r="L151" s="214"/>
      <c r="M151" s="214"/>
      <c r="N151" s="214"/>
      <c r="O151" s="214"/>
      <c r="P151" s="215"/>
      <c r="Q151" s="216"/>
      <c r="R151" s="237">
        <f t="shared" si="9"/>
        <v>0</v>
      </c>
      <c r="S151" s="237">
        <f t="shared" si="10"/>
        <v>0</v>
      </c>
      <c r="T151" s="213"/>
      <c r="U151" s="212"/>
      <c r="V151" s="212"/>
      <c r="W151" s="217"/>
      <c r="X151" s="188">
        <f t="shared" si="8"/>
        <v>0</v>
      </c>
      <c r="Y151" s="188">
        <f t="shared" si="11"/>
        <v>0</v>
      </c>
    </row>
    <row r="152" spans="1:25" x14ac:dyDescent="0.25">
      <c r="A152" s="204"/>
      <c r="B152" s="212"/>
      <c r="C152" s="214"/>
      <c r="D152" s="214"/>
      <c r="E152" s="313"/>
      <c r="F152" s="314"/>
      <c r="G152" s="314"/>
      <c r="H152" s="315"/>
      <c r="I152" s="212"/>
      <c r="J152" s="213"/>
      <c r="K152" s="227"/>
      <c r="L152" s="214"/>
      <c r="M152" s="214"/>
      <c r="N152" s="214"/>
      <c r="O152" s="214"/>
      <c r="P152" s="215"/>
      <c r="Q152" s="216"/>
      <c r="R152" s="237">
        <f t="shared" si="9"/>
        <v>0</v>
      </c>
      <c r="S152" s="237">
        <f t="shared" si="10"/>
        <v>0</v>
      </c>
      <c r="T152" s="213"/>
      <c r="U152" s="212"/>
      <c r="V152" s="212"/>
      <c r="W152" s="217"/>
      <c r="X152" s="188">
        <f t="shared" si="8"/>
        <v>0</v>
      </c>
      <c r="Y152" s="188">
        <f t="shared" si="11"/>
        <v>0</v>
      </c>
    </row>
    <row r="153" spans="1:25" x14ac:dyDescent="0.25">
      <c r="A153" s="204"/>
      <c r="B153" s="212"/>
      <c r="C153" s="214"/>
      <c r="D153" s="214"/>
      <c r="E153" s="313"/>
      <c r="F153" s="314"/>
      <c r="G153" s="314"/>
      <c r="H153" s="315"/>
      <c r="I153" s="212"/>
      <c r="J153" s="213"/>
      <c r="K153" s="227"/>
      <c r="L153" s="214"/>
      <c r="M153" s="214"/>
      <c r="N153" s="214"/>
      <c r="O153" s="214"/>
      <c r="P153" s="215"/>
      <c r="Q153" s="216"/>
      <c r="R153" s="237">
        <f t="shared" si="9"/>
        <v>0</v>
      </c>
      <c r="S153" s="237">
        <f t="shared" si="10"/>
        <v>0</v>
      </c>
      <c r="T153" s="213"/>
      <c r="U153" s="212"/>
      <c r="V153" s="212"/>
      <c r="W153" s="217"/>
      <c r="X153" s="188">
        <f t="shared" si="8"/>
        <v>0</v>
      </c>
      <c r="Y153" s="188">
        <f t="shared" si="11"/>
        <v>0</v>
      </c>
    </row>
    <row r="154" spans="1:25" x14ac:dyDescent="0.25">
      <c r="A154" s="204"/>
      <c r="B154" s="212"/>
      <c r="C154" s="214"/>
      <c r="D154" s="214"/>
      <c r="E154" s="313"/>
      <c r="F154" s="314"/>
      <c r="G154" s="314"/>
      <c r="H154" s="315"/>
      <c r="I154" s="212"/>
      <c r="J154" s="213"/>
      <c r="K154" s="227"/>
      <c r="L154" s="214"/>
      <c r="M154" s="214"/>
      <c r="N154" s="214"/>
      <c r="O154" s="214"/>
      <c r="P154" s="215"/>
      <c r="Q154" s="216"/>
      <c r="R154" s="237">
        <f t="shared" si="9"/>
        <v>0</v>
      </c>
      <c r="S154" s="237">
        <f t="shared" si="10"/>
        <v>0</v>
      </c>
      <c r="T154" s="213"/>
      <c r="U154" s="212"/>
      <c r="V154" s="212"/>
      <c r="W154" s="217"/>
      <c r="X154" s="188">
        <f t="shared" si="8"/>
        <v>0</v>
      </c>
      <c r="Y154" s="188">
        <f t="shared" si="11"/>
        <v>0</v>
      </c>
    </row>
    <row r="155" spans="1:25" x14ac:dyDescent="0.25">
      <c r="A155" s="204"/>
      <c r="B155" s="212"/>
      <c r="C155" s="214"/>
      <c r="D155" s="214"/>
      <c r="E155" s="313"/>
      <c r="F155" s="314"/>
      <c r="G155" s="314"/>
      <c r="H155" s="315"/>
      <c r="I155" s="212"/>
      <c r="J155" s="213"/>
      <c r="K155" s="227"/>
      <c r="L155" s="214"/>
      <c r="M155" s="214"/>
      <c r="N155" s="214"/>
      <c r="O155" s="214"/>
      <c r="P155" s="215"/>
      <c r="Q155" s="216"/>
      <c r="R155" s="237">
        <f t="shared" si="9"/>
        <v>0</v>
      </c>
      <c r="S155" s="237">
        <f t="shared" si="10"/>
        <v>0</v>
      </c>
      <c r="T155" s="213"/>
      <c r="U155" s="212"/>
      <c r="V155" s="212"/>
      <c r="W155" s="217"/>
      <c r="X155" s="188">
        <f t="shared" si="8"/>
        <v>0</v>
      </c>
      <c r="Y155" s="188">
        <f t="shared" si="11"/>
        <v>0</v>
      </c>
    </row>
    <row r="156" spans="1:25" x14ac:dyDescent="0.25">
      <c r="A156" s="204"/>
      <c r="B156" s="212"/>
      <c r="C156" s="214"/>
      <c r="D156" s="214"/>
      <c r="E156" s="313"/>
      <c r="F156" s="314"/>
      <c r="G156" s="314"/>
      <c r="H156" s="315"/>
      <c r="I156" s="212"/>
      <c r="J156" s="213"/>
      <c r="K156" s="227"/>
      <c r="L156" s="214"/>
      <c r="M156" s="214"/>
      <c r="N156" s="214"/>
      <c r="O156" s="214"/>
      <c r="P156" s="215"/>
      <c r="Q156" s="216"/>
      <c r="R156" s="237">
        <f t="shared" si="9"/>
        <v>0</v>
      </c>
      <c r="S156" s="237">
        <f t="shared" si="10"/>
        <v>0</v>
      </c>
      <c r="T156" s="213"/>
      <c r="U156" s="212"/>
      <c r="V156" s="212"/>
      <c r="W156" s="217"/>
      <c r="X156" s="188">
        <f t="shared" si="8"/>
        <v>0</v>
      </c>
      <c r="Y156" s="188">
        <f t="shared" si="11"/>
        <v>0</v>
      </c>
    </row>
    <row r="157" spans="1:25" x14ac:dyDescent="0.25">
      <c r="A157" s="204"/>
      <c r="B157" s="212"/>
      <c r="C157" s="214"/>
      <c r="D157" s="214"/>
      <c r="E157" s="313"/>
      <c r="F157" s="314"/>
      <c r="G157" s="314"/>
      <c r="H157" s="315"/>
      <c r="I157" s="212"/>
      <c r="J157" s="213"/>
      <c r="K157" s="227"/>
      <c r="L157" s="214"/>
      <c r="M157" s="214"/>
      <c r="N157" s="214"/>
      <c r="O157" s="214"/>
      <c r="P157" s="215"/>
      <c r="Q157" s="216"/>
      <c r="R157" s="237">
        <f t="shared" si="9"/>
        <v>0</v>
      </c>
      <c r="S157" s="237">
        <f t="shared" si="10"/>
        <v>0</v>
      </c>
      <c r="T157" s="213"/>
      <c r="U157" s="212"/>
      <c r="V157" s="212"/>
      <c r="W157" s="217"/>
      <c r="X157" s="188">
        <f t="shared" si="8"/>
        <v>0</v>
      </c>
      <c r="Y157" s="188">
        <f t="shared" si="11"/>
        <v>0</v>
      </c>
    </row>
    <row r="158" spans="1:25" x14ac:dyDescent="0.25">
      <c r="A158" s="204"/>
      <c r="B158" s="212"/>
      <c r="C158" s="214"/>
      <c r="D158" s="214"/>
      <c r="E158" s="313"/>
      <c r="F158" s="314"/>
      <c r="G158" s="314"/>
      <c r="H158" s="315"/>
      <c r="I158" s="212"/>
      <c r="J158" s="213"/>
      <c r="K158" s="227"/>
      <c r="L158" s="214"/>
      <c r="M158" s="214"/>
      <c r="N158" s="214"/>
      <c r="O158" s="214"/>
      <c r="P158" s="215"/>
      <c r="Q158" s="216"/>
      <c r="R158" s="237">
        <f t="shared" si="9"/>
        <v>0</v>
      </c>
      <c r="S158" s="237">
        <f t="shared" si="10"/>
        <v>0</v>
      </c>
      <c r="T158" s="213"/>
      <c r="U158" s="212"/>
      <c r="V158" s="212"/>
      <c r="W158" s="217"/>
      <c r="X158" s="188">
        <f t="shared" si="8"/>
        <v>0</v>
      </c>
      <c r="Y158" s="188">
        <f t="shared" si="11"/>
        <v>0</v>
      </c>
    </row>
    <row r="159" spans="1:25" x14ac:dyDescent="0.25">
      <c r="A159" s="204"/>
      <c r="B159" s="212"/>
      <c r="C159" s="214"/>
      <c r="D159" s="214"/>
      <c r="E159" s="313"/>
      <c r="F159" s="314"/>
      <c r="G159" s="314"/>
      <c r="H159" s="315"/>
      <c r="I159" s="212"/>
      <c r="J159" s="213"/>
      <c r="K159" s="227"/>
      <c r="L159" s="214"/>
      <c r="M159" s="214"/>
      <c r="N159" s="214"/>
      <c r="O159" s="214"/>
      <c r="P159" s="215"/>
      <c r="Q159" s="216"/>
      <c r="R159" s="237">
        <f t="shared" si="9"/>
        <v>0</v>
      </c>
      <c r="S159" s="237">
        <f t="shared" si="10"/>
        <v>0</v>
      </c>
      <c r="T159" s="213"/>
      <c r="U159" s="212"/>
      <c r="V159" s="212"/>
      <c r="W159" s="217"/>
      <c r="X159" s="188">
        <f t="shared" si="8"/>
        <v>0</v>
      </c>
      <c r="Y159" s="188">
        <f t="shared" si="11"/>
        <v>0</v>
      </c>
    </row>
    <row r="160" spans="1:25" x14ac:dyDescent="0.25">
      <c r="A160" s="204"/>
      <c r="B160" s="212"/>
      <c r="C160" s="214"/>
      <c r="D160" s="214"/>
      <c r="E160" s="313"/>
      <c r="F160" s="314"/>
      <c r="G160" s="314"/>
      <c r="H160" s="315"/>
      <c r="I160" s="212"/>
      <c r="J160" s="213"/>
      <c r="K160" s="227"/>
      <c r="L160" s="214"/>
      <c r="M160" s="214"/>
      <c r="N160" s="214"/>
      <c r="O160" s="214"/>
      <c r="P160" s="215"/>
      <c r="Q160" s="216"/>
      <c r="R160" s="237">
        <f t="shared" si="9"/>
        <v>0</v>
      </c>
      <c r="S160" s="237">
        <f t="shared" si="10"/>
        <v>0</v>
      </c>
      <c r="T160" s="213"/>
      <c r="U160" s="212"/>
      <c r="V160" s="212"/>
      <c r="W160" s="217"/>
      <c r="X160" s="188">
        <f t="shared" si="8"/>
        <v>0</v>
      </c>
      <c r="Y160" s="188">
        <f t="shared" si="11"/>
        <v>0</v>
      </c>
    </row>
    <row r="161" spans="1:25" x14ac:dyDescent="0.25">
      <c r="A161" s="204"/>
      <c r="B161" s="212"/>
      <c r="C161" s="214"/>
      <c r="D161" s="214"/>
      <c r="E161" s="313"/>
      <c r="F161" s="314"/>
      <c r="G161" s="314"/>
      <c r="H161" s="315"/>
      <c r="I161" s="212"/>
      <c r="J161" s="213"/>
      <c r="K161" s="227"/>
      <c r="L161" s="214"/>
      <c r="M161" s="214"/>
      <c r="N161" s="214"/>
      <c r="O161" s="214"/>
      <c r="P161" s="215"/>
      <c r="Q161" s="216"/>
      <c r="R161" s="237">
        <f t="shared" si="9"/>
        <v>0</v>
      </c>
      <c r="S161" s="237">
        <f t="shared" si="10"/>
        <v>0</v>
      </c>
      <c r="T161" s="213"/>
      <c r="U161" s="212"/>
      <c r="V161" s="212"/>
      <c r="W161" s="217"/>
      <c r="X161" s="188">
        <f t="shared" si="8"/>
        <v>0</v>
      </c>
      <c r="Y161" s="188">
        <f t="shared" si="11"/>
        <v>0</v>
      </c>
    </row>
    <row r="162" spans="1:25" x14ac:dyDescent="0.25">
      <c r="A162" s="204"/>
      <c r="B162" s="212"/>
      <c r="C162" s="214"/>
      <c r="D162" s="214"/>
      <c r="E162" s="313"/>
      <c r="F162" s="314"/>
      <c r="G162" s="314"/>
      <c r="H162" s="315"/>
      <c r="I162" s="212"/>
      <c r="J162" s="213"/>
      <c r="K162" s="227"/>
      <c r="L162" s="214"/>
      <c r="M162" s="214"/>
      <c r="N162" s="214"/>
      <c r="O162" s="214"/>
      <c r="P162" s="215"/>
      <c r="Q162" s="216"/>
      <c r="R162" s="237">
        <f t="shared" si="9"/>
        <v>0</v>
      </c>
      <c r="S162" s="237">
        <f t="shared" si="10"/>
        <v>0</v>
      </c>
      <c r="T162" s="213"/>
      <c r="U162" s="212"/>
      <c r="V162" s="212"/>
      <c r="W162" s="217"/>
      <c r="X162" s="188">
        <f t="shared" si="8"/>
        <v>0</v>
      </c>
      <c r="Y162" s="188">
        <f t="shared" si="11"/>
        <v>0</v>
      </c>
    </row>
    <row r="163" spans="1:25" x14ac:dyDescent="0.25">
      <c r="A163" s="204"/>
      <c r="B163" s="212"/>
      <c r="C163" s="214"/>
      <c r="D163" s="214"/>
      <c r="E163" s="313"/>
      <c r="F163" s="314"/>
      <c r="G163" s="314"/>
      <c r="H163" s="315"/>
      <c r="I163" s="212"/>
      <c r="J163" s="213"/>
      <c r="K163" s="227"/>
      <c r="L163" s="214"/>
      <c r="M163" s="214"/>
      <c r="N163" s="214"/>
      <c r="O163" s="214"/>
      <c r="P163" s="215"/>
      <c r="Q163" s="216"/>
      <c r="R163" s="237">
        <f t="shared" si="9"/>
        <v>0</v>
      </c>
      <c r="S163" s="237">
        <f t="shared" si="10"/>
        <v>0</v>
      </c>
      <c r="T163" s="213"/>
      <c r="U163" s="212"/>
      <c r="V163" s="212"/>
      <c r="W163" s="217"/>
      <c r="X163" s="188">
        <f t="shared" si="8"/>
        <v>0</v>
      </c>
      <c r="Y163" s="188">
        <f t="shared" si="11"/>
        <v>0</v>
      </c>
    </row>
    <row r="164" spans="1:25" x14ac:dyDescent="0.25">
      <c r="A164" s="204"/>
      <c r="B164" s="212"/>
      <c r="C164" s="214"/>
      <c r="D164" s="214"/>
      <c r="E164" s="313"/>
      <c r="F164" s="314"/>
      <c r="G164" s="314"/>
      <c r="H164" s="315"/>
      <c r="I164" s="212"/>
      <c r="J164" s="213"/>
      <c r="K164" s="227"/>
      <c r="L164" s="214"/>
      <c r="M164" s="214"/>
      <c r="N164" s="214"/>
      <c r="O164" s="214"/>
      <c r="P164" s="215"/>
      <c r="Q164" s="216"/>
      <c r="R164" s="237">
        <f t="shared" si="9"/>
        <v>0</v>
      </c>
      <c r="S164" s="237">
        <f t="shared" si="10"/>
        <v>0</v>
      </c>
      <c r="T164" s="213"/>
      <c r="U164" s="212"/>
      <c r="V164" s="212"/>
      <c r="W164" s="217"/>
      <c r="X164" s="188">
        <f t="shared" si="8"/>
        <v>0</v>
      </c>
      <c r="Y164" s="188">
        <f t="shared" si="11"/>
        <v>0</v>
      </c>
    </row>
    <row r="165" spans="1:25" x14ac:dyDescent="0.25">
      <c r="A165" s="204"/>
      <c r="B165" s="212"/>
      <c r="C165" s="214"/>
      <c r="D165" s="214"/>
      <c r="E165" s="313"/>
      <c r="F165" s="314"/>
      <c r="G165" s="314"/>
      <c r="H165" s="315"/>
      <c r="I165" s="212"/>
      <c r="J165" s="213"/>
      <c r="K165" s="227"/>
      <c r="L165" s="214"/>
      <c r="M165" s="214"/>
      <c r="N165" s="214"/>
      <c r="O165" s="214"/>
      <c r="P165" s="215"/>
      <c r="Q165" s="216"/>
      <c r="R165" s="237">
        <f t="shared" si="9"/>
        <v>0</v>
      </c>
      <c r="S165" s="237">
        <f t="shared" si="10"/>
        <v>0</v>
      </c>
      <c r="T165" s="213"/>
      <c r="U165" s="212"/>
      <c r="V165" s="212"/>
      <c r="W165" s="217"/>
      <c r="X165" s="188">
        <f t="shared" si="8"/>
        <v>0</v>
      </c>
      <c r="Y165" s="188">
        <f t="shared" si="11"/>
        <v>0</v>
      </c>
    </row>
    <row r="166" spans="1:25" x14ac:dyDescent="0.25">
      <c r="A166" s="204"/>
      <c r="B166" s="212"/>
      <c r="C166" s="214"/>
      <c r="D166" s="214"/>
      <c r="E166" s="313"/>
      <c r="F166" s="314"/>
      <c r="G166" s="314"/>
      <c r="H166" s="315"/>
      <c r="I166" s="212"/>
      <c r="J166" s="213"/>
      <c r="K166" s="227"/>
      <c r="L166" s="214"/>
      <c r="M166" s="214"/>
      <c r="N166" s="214"/>
      <c r="O166" s="214"/>
      <c r="P166" s="215"/>
      <c r="Q166" s="216"/>
      <c r="R166" s="237">
        <f t="shared" si="9"/>
        <v>0</v>
      </c>
      <c r="S166" s="237">
        <f t="shared" si="10"/>
        <v>0</v>
      </c>
      <c r="T166" s="213"/>
      <c r="U166" s="212"/>
      <c r="V166" s="212"/>
      <c r="W166" s="217"/>
      <c r="X166" s="188">
        <f t="shared" si="8"/>
        <v>0</v>
      </c>
      <c r="Y166" s="188">
        <f t="shared" si="11"/>
        <v>0</v>
      </c>
    </row>
    <row r="167" spans="1:25" x14ac:dyDescent="0.25">
      <c r="A167" s="204"/>
      <c r="B167" s="212"/>
      <c r="C167" s="214"/>
      <c r="D167" s="214"/>
      <c r="E167" s="313"/>
      <c r="F167" s="314"/>
      <c r="G167" s="314"/>
      <c r="H167" s="315"/>
      <c r="I167" s="212"/>
      <c r="J167" s="213"/>
      <c r="K167" s="227"/>
      <c r="L167" s="214"/>
      <c r="M167" s="214"/>
      <c r="N167" s="214"/>
      <c r="O167" s="214"/>
      <c r="P167" s="215"/>
      <c r="Q167" s="216"/>
      <c r="R167" s="237">
        <f t="shared" si="9"/>
        <v>0</v>
      </c>
      <c r="S167" s="237">
        <f t="shared" si="10"/>
        <v>0</v>
      </c>
      <c r="T167" s="213"/>
      <c r="U167" s="212"/>
      <c r="V167" s="212"/>
      <c r="W167" s="217"/>
      <c r="X167" s="188">
        <f t="shared" si="8"/>
        <v>0</v>
      </c>
      <c r="Y167" s="188">
        <f t="shared" si="11"/>
        <v>0</v>
      </c>
    </row>
    <row r="168" spans="1:25" x14ac:dyDescent="0.25">
      <c r="A168" s="204"/>
      <c r="B168" s="212"/>
      <c r="C168" s="214"/>
      <c r="D168" s="214"/>
      <c r="E168" s="313"/>
      <c r="F168" s="314"/>
      <c r="G168" s="314"/>
      <c r="H168" s="315"/>
      <c r="I168" s="212"/>
      <c r="J168" s="213"/>
      <c r="K168" s="227"/>
      <c r="L168" s="214"/>
      <c r="M168" s="214"/>
      <c r="N168" s="214"/>
      <c r="O168" s="214"/>
      <c r="P168" s="215"/>
      <c r="Q168" s="216"/>
      <c r="R168" s="237">
        <f t="shared" si="9"/>
        <v>0</v>
      </c>
      <c r="S168" s="237">
        <f t="shared" si="10"/>
        <v>0</v>
      </c>
      <c r="T168" s="213"/>
      <c r="U168" s="212"/>
      <c r="V168" s="212"/>
      <c r="W168" s="217"/>
      <c r="X168" s="188">
        <f t="shared" si="8"/>
        <v>0</v>
      </c>
      <c r="Y168" s="188">
        <f t="shared" si="11"/>
        <v>0</v>
      </c>
    </row>
    <row r="169" spans="1:25" x14ac:dyDescent="0.25">
      <c r="A169" s="204"/>
      <c r="B169" s="212"/>
      <c r="C169" s="214"/>
      <c r="D169" s="214"/>
      <c r="E169" s="313"/>
      <c r="F169" s="314"/>
      <c r="G169" s="314"/>
      <c r="H169" s="315"/>
      <c r="I169" s="212"/>
      <c r="J169" s="213"/>
      <c r="K169" s="227"/>
      <c r="L169" s="214"/>
      <c r="M169" s="214"/>
      <c r="N169" s="214"/>
      <c r="O169" s="214"/>
      <c r="P169" s="215"/>
      <c r="Q169" s="216"/>
      <c r="R169" s="237">
        <f t="shared" si="9"/>
        <v>0</v>
      </c>
      <c r="S169" s="237">
        <f t="shared" si="10"/>
        <v>0</v>
      </c>
      <c r="T169" s="213"/>
      <c r="U169" s="212"/>
      <c r="V169" s="212"/>
      <c r="W169" s="217"/>
      <c r="X169" s="188">
        <f t="shared" si="8"/>
        <v>0</v>
      </c>
      <c r="Y169" s="188">
        <f t="shared" si="11"/>
        <v>0</v>
      </c>
    </row>
    <row r="170" spans="1:25" x14ac:dyDescent="0.25">
      <c r="A170" s="204"/>
      <c r="B170" s="212"/>
      <c r="C170" s="214"/>
      <c r="D170" s="214"/>
      <c r="E170" s="313"/>
      <c r="F170" s="314"/>
      <c r="G170" s="314"/>
      <c r="H170" s="315"/>
      <c r="I170" s="212"/>
      <c r="J170" s="213"/>
      <c r="K170" s="227"/>
      <c r="L170" s="214"/>
      <c r="M170" s="214"/>
      <c r="N170" s="214"/>
      <c r="O170" s="214"/>
      <c r="P170" s="215"/>
      <c r="Q170" s="216"/>
      <c r="R170" s="237">
        <f t="shared" si="9"/>
        <v>0</v>
      </c>
      <c r="S170" s="237">
        <f t="shared" si="10"/>
        <v>0</v>
      </c>
      <c r="T170" s="213"/>
      <c r="U170" s="212"/>
      <c r="V170" s="212"/>
      <c r="W170" s="217"/>
      <c r="X170" s="188">
        <f t="shared" si="8"/>
        <v>0</v>
      </c>
      <c r="Y170" s="188">
        <f t="shared" si="11"/>
        <v>0</v>
      </c>
    </row>
    <row r="171" spans="1:25" x14ac:dyDescent="0.25">
      <c r="A171" s="204"/>
      <c r="B171" s="212"/>
      <c r="C171" s="214"/>
      <c r="D171" s="214"/>
      <c r="E171" s="313"/>
      <c r="F171" s="314"/>
      <c r="G171" s="314"/>
      <c r="H171" s="315"/>
      <c r="I171" s="212"/>
      <c r="J171" s="213"/>
      <c r="K171" s="227"/>
      <c r="L171" s="214"/>
      <c r="M171" s="214"/>
      <c r="N171" s="214"/>
      <c r="O171" s="214"/>
      <c r="P171" s="215"/>
      <c r="Q171" s="216"/>
      <c r="R171" s="237">
        <f t="shared" si="9"/>
        <v>0</v>
      </c>
      <c r="S171" s="237">
        <f t="shared" si="10"/>
        <v>0</v>
      </c>
      <c r="T171" s="213"/>
      <c r="U171" s="212"/>
      <c r="V171" s="212"/>
      <c r="W171" s="217"/>
      <c r="X171" s="188">
        <f t="shared" si="8"/>
        <v>0</v>
      </c>
      <c r="Y171" s="188">
        <f t="shared" si="11"/>
        <v>0</v>
      </c>
    </row>
    <row r="172" spans="1:25" x14ac:dyDescent="0.25">
      <c r="A172" s="204"/>
      <c r="B172" s="212"/>
      <c r="C172" s="214"/>
      <c r="D172" s="214"/>
      <c r="E172" s="313"/>
      <c r="F172" s="314"/>
      <c r="G172" s="314"/>
      <c r="H172" s="315"/>
      <c r="I172" s="212"/>
      <c r="J172" s="213"/>
      <c r="K172" s="227"/>
      <c r="L172" s="214"/>
      <c r="M172" s="214"/>
      <c r="N172" s="214"/>
      <c r="O172" s="214"/>
      <c r="P172" s="215"/>
      <c r="Q172" s="216"/>
      <c r="R172" s="237">
        <f t="shared" si="9"/>
        <v>0</v>
      </c>
      <c r="S172" s="237">
        <f t="shared" si="10"/>
        <v>0</v>
      </c>
      <c r="T172" s="213"/>
      <c r="U172" s="212"/>
      <c r="V172" s="212"/>
      <c r="W172" s="217"/>
      <c r="X172" s="188">
        <f t="shared" si="8"/>
        <v>0</v>
      </c>
      <c r="Y172" s="188">
        <f t="shared" si="11"/>
        <v>0</v>
      </c>
    </row>
    <row r="173" spans="1:25" x14ac:dyDescent="0.25">
      <c r="A173" s="204"/>
      <c r="B173" s="212"/>
      <c r="C173" s="214"/>
      <c r="D173" s="214"/>
      <c r="E173" s="313"/>
      <c r="F173" s="314"/>
      <c r="G173" s="314"/>
      <c r="H173" s="315"/>
      <c r="I173" s="212"/>
      <c r="J173" s="213"/>
      <c r="K173" s="227"/>
      <c r="L173" s="214"/>
      <c r="M173" s="214"/>
      <c r="N173" s="214"/>
      <c r="O173" s="214"/>
      <c r="P173" s="215"/>
      <c r="Q173" s="216"/>
      <c r="R173" s="237">
        <f t="shared" si="9"/>
        <v>0</v>
      </c>
      <c r="S173" s="237">
        <f t="shared" si="10"/>
        <v>0</v>
      </c>
      <c r="T173" s="213"/>
      <c r="U173" s="212"/>
      <c r="V173" s="212"/>
      <c r="W173" s="217"/>
      <c r="X173" s="188">
        <f t="shared" si="8"/>
        <v>0</v>
      </c>
      <c r="Y173" s="188">
        <f t="shared" si="11"/>
        <v>0</v>
      </c>
    </row>
    <row r="174" spans="1:25" x14ac:dyDescent="0.25">
      <c r="A174" s="204"/>
      <c r="B174" s="212"/>
      <c r="C174" s="214"/>
      <c r="D174" s="214"/>
      <c r="E174" s="313"/>
      <c r="F174" s="314"/>
      <c r="G174" s="314"/>
      <c r="H174" s="315"/>
      <c r="I174" s="212"/>
      <c r="J174" s="213"/>
      <c r="K174" s="227"/>
      <c r="L174" s="214"/>
      <c r="M174" s="214"/>
      <c r="N174" s="214"/>
      <c r="O174" s="214"/>
      <c r="P174" s="215"/>
      <c r="Q174" s="216"/>
      <c r="R174" s="237">
        <f t="shared" si="9"/>
        <v>0</v>
      </c>
      <c r="S174" s="237">
        <f t="shared" si="10"/>
        <v>0</v>
      </c>
      <c r="T174" s="213"/>
      <c r="U174" s="212"/>
      <c r="V174" s="212"/>
      <c r="W174" s="217"/>
      <c r="X174" s="188">
        <f t="shared" si="8"/>
        <v>0</v>
      </c>
      <c r="Y174" s="188">
        <f t="shared" si="11"/>
        <v>0</v>
      </c>
    </row>
    <row r="175" spans="1:25" x14ac:dyDescent="0.25">
      <c r="A175" s="204"/>
      <c r="B175" s="212"/>
      <c r="C175" s="214"/>
      <c r="D175" s="214"/>
      <c r="E175" s="313"/>
      <c r="F175" s="314"/>
      <c r="G175" s="314"/>
      <c r="H175" s="315"/>
      <c r="I175" s="212"/>
      <c r="J175" s="213"/>
      <c r="K175" s="227"/>
      <c r="L175" s="214"/>
      <c r="M175" s="214"/>
      <c r="N175" s="214"/>
      <c r="O175" s="214"/>
      <c r="P175" s="215"/>
      <c r="Q175" s="216"/>
      <c r="R175" s="237">
        <f t="shared" si="9"/>
        <v>0</v>
      </c>
      <c r="S175" s="237">
        <f t="shared" si="10"/>
        <v>0</v>
      </c>
      <c r="T175" s="213"/>
      <c r="U175" s="212"/>
      <c r="V175" s="212"/>
      <c r="W175" s="217"/>
      <c r="X175" s="188">
        <f t="shared" si="8"/>
        <v>0</v>
      </c>
      <c r="Y175" s="188">
        <f t="shared" si="11"/>
        <v>0</v>
      </c>
    </row>
    <row r="176" spans="1:25" x14ac:dyDescent="0.25">
      <c r="A176" s="204"/>
      <c r="B176" s="212"/>
      <c r="C176" s="214"/>
      <c r="D176" s="214"/>
      <c r="E176" s="313"/>
      <c r="F176" s="314"/>
      <c r="G176" s="314"/>
      <c r="H176" s="315"/>
      <c r="I176" s="212"/>
      <c r="J176" s="213"/>
      <c r="K176" s="227"/>
      <c r="L176" s="214"/>
      <c r="M176" s="214"/>
      <c r="N176" s="214"/>
      <c r="O176" s="214"/>
      <c r="P176" s="215"/>
      <c r="Q176" s="216"/>
      <c r="R176" s="237">
        <f t="shared" si="9"/>
        <v>0</v>
      </c>
      <c r="S176" s="237">
        <f t="shared" si="10"/>
        <v>0</v>
      </c>
      <c r="T176" s="213"/>
      <c r="U176" s="212"/>
      <c r="V176" s="212"/>
      <c r="W176" s="217"/>
      <c r="X176" s="188">
        <f t="shared" si="8"/>
        <v>0</v>
      </c>
      <c r="Y176" s="188">
        <f t="shared" si="11"/>
        <v>0</v>
      </c>
    </row>
    <row r="177" spans="1:25" x14ac:dyDescent="0.25">
      <c r="A177" s="204"/>
      <c r="B177" s="212"/>
      <c r="C177" s="214"/>
      <c r="D177" s="214"/>
      <c r="E177" s="313"/>
      <c r="F177" s="314"/>
      <c r="G177" s="314"/>
      <c r="H177" s="315"/>
      <c r="I177" s="212"/>
      <c r="J177" s="213"/>
      <c r="K177" s="227"/>
      <c r="L177" s="214"/>
      <c r="M177" s="214"/>
      <c r="N177" s="214"/>
      <c r="O177" s="214"/>
      <c r="P177" s="215"/>
      <c r="Q177" s="216"/>
      <c r="R177" s="237">
        <f t="shared" si="9"/>
        <v>0</v>
      </c>
      <c r="S177" s="237">
        <f t="shared" si="10"/>
        <v>0</v>
      </c>
      <c r="T177" s="213"/>
      <c r="U177" s="212"/>
      <c r="V177" s="212"/>
      <c r="W177" s="217"/>
      <c r="X177" s="188">
        <f t="shared" si="8"/>
        <v>0</v>
      </c>
      <c r="Y177" s="188">
        <f t="shared" si="11"/>
        <v>0</v>
      </c>
    </row>
    <row r="178" spans="1:25" x14ac:dyDescent="0.25">
      <c r="A178" s="204"/>
      <c r="B178" s="212"/>
      <c r="C178" s="214"/>
      <c r="D178" s="214"/>
      <c r="E178" s="313"/>
      <c r="F178" s="314"/>
      <c r="G178" s="314"/>
      <c r="H178" s="315"/>
      <c r="I178" s="212"/>
      <c r="J178" s="213"/>
      <c r="K178" s="227"/>
      <c r="L178" s="214"/>
      <c r="M178" s="214"/>
      <c r="N178" s="214"/>
      <c r="O178" s="214"/>
      <c r="P178" s="215"/>
      <c r="Q178" s="216"/>
      <c r="R178" s="237">
        <f t="shared" si="9"/>
        <v>0</v>
      </c>
      <c r="S178" s="237">
        <f t="shared" si="10"/>
        <v>0</v>
      </c>
      <c r="T178" s="213"/>
      <c r="U178" s="212"/>
      <c r="V178" s="212"/>
      <c r="W178" s="217"/>
      <c r="X178" s="188">
        <f t="shared" si="8"/>
        <v>0</v>
      </c>
      <c r="Y178" s="188">
        <f t="shared" si="11"/>
        <v>0</v>
      </c>
    </row>
    <row r="179" spans="1:25" x14ac:dyDescent="0.25">
      <c r="A179" s="204"/>
      <c r="B179" s="212"/>
      <c r="C179" s="214"/>
      <c r="D179" s="214"/>
      <c r="E179" s="313"/>
      <c r="F179" s="314"/>
      <c r="G179" s="314"/>
      <c r="H179" s="315"/>
      <c r="I179" s="212"/>
      <c r="J179" s="213"/>
      <c r="K179" s="227"/>
      <c r="L179" s="214"/>
      <c r="M179" s="214"/>
      <c r="N179" s="214"/>
      <c r="O179" s="214"/>
      <c r="P179" s="215"/>
      <c r="Q179" s="216"/>
      <c r="R179" s="237">
        <f t="shared" si="9"/>
        <v>0</v>
      </c>
      <c r="S179" s="237">
        <f t="shared" si="10"/>
        <v>0</v>
      </c>
      <c r="T179" s="213"/>
      <c r="U179" s="212"/>
      <c r="V179" s="212"/>
      <c r="W179" s="217"/>
      <c r="X179" s="188">
        <f t="shared" si="8"/>
        <v>0</v>
      </c>
      <c r="Y179" s="188">
        <f t="shared" si="11"/>
        <v>0</v>
      </c>
    </row>
    <row r="180" spans="1:25" x14ac:dyDescent="0.25">
      <c r="A180" s="204"/>
      <c r="B180" s="212"/>
      <c r="C180" s="214"/>
      <c r="D180" s="214"/>
      <c r="E180" s="313"/>
      <c r="F180" s="314"/>
      <c r="G180" s="314"/>
      <c r="H180" s="315"/>
      <c r="I180" s="212"/>
      <c r="J180" s="213"/>
      <c r="K180" s="227"/>
      <c r="L180" s="214"/>
      <c r="M180" s="214"/>
      <c r="N180" s="214"/>
      <c r="O180" s="214"/>
      <c r="P180" s="215"/>
      <c r="Q180" s="216"/>
      <c r="R180" s="237">
        <f t="shared" si="9"/>
        <v>0</v>
      </c>
      <c r="S180" s="237">
        <f t="shared" si="10"/>
        <v>0</v>
      </c>
      <c r="T180" s="213"/>
      <c r="U180" s="212"/>
      <c r="V180" s="212"/>
      <c r="W180" s="217"/>
      <c r="X180" s="188">
        <f t="shared" si="8"/>
        <v>0</v>
      </c>
      <c r="Y180" s="188">
        <f t="shared" si="11"/>
        <v>0</v>
      </c>
    </row>
    <row r="181" spans="1:25" x14ac:dyDescent="0.25">
      <c r="A181" s="204"/>
      <c r="B181" s="212"/>
      <c r="C181" s="214"/>
      <c r="D181" s="214"/>
      <c r="E181" s="313"/>
      <c r="F181" s="314"/>
      <c r="G181" s="314"/>
      <c r="H181" s="315"/>
      <c r="I181" s="212"/>
      <c r="J181" s="213"/>
      <c r="K181" s="227"/>
      <c r="L181" s="214"/>
      <c r="M181" s="214"/>
      <c r="N181" s="214"/>
      <c r="O181" s="214"/>
      <c r="P181" s="215"/>
      <c r="Q181" s="216"/>
      <c r="R181" s="237">
        <f t="shared" si="9"/>
        <v>0</v>
      </c>
      <c r="S181" s="237">
        <f t="shared" si="10"/>
        <v>0</v>
      </c>
      <c r="T181" s="213"/>
      <c r="U181" s="212"/>
      <c r="V181" s="212"/>
      <c r="W181" s="217"/>
      <c r="X181" s="188">
        <f t="shared" si="8"/>
        <v>0</v>
      </c>
      <c r="Y181" s="188">
        <f t="shared" si="11"/>
        <v>0</v>
      </c>
    </row>
    <row r="182" spans="1:25" x14ac:dyDescent="0.25">
      <c r="A182" s="204"/>
      <c r="B182" s="212"/>
      <c r="C182" s="214"/>
      <c r="D182" s="214"/>
      <c r="E182" s="313"/>
      <c r="F182" s="314"/>
      <c r="G182" s="314"/>
      <c r="H182" s="315"/>
      <c r="I182" s="212"/>
      <c r="J182" s="213"/>
      <c r="K182" s="227"/>
      <c r="L182" s="214"/>
      <c r="M182" s="214"/>
      <c r="N182" s="214"/>
      <c r="O182" s="214"/>
      <c r="P182" s="215"/>
      <c r="Q182" s="216"/>
      <c r="R182" s="237">
        <f t="shared" si="9"/>
        <v>0</v>
      </c>
      <c r="S182" s="237">
        <f t="shared" si="10"/>
        <v>0</v>
      </c>
      <c r="T182" s="213"/>
      <c r="U182" s="212"/>
      <c r="V182" s="212"/>
      <c r="W182" s="217"/>
      <c r="X182" s="188">
        <f t="shared" si="8"/>
        <v>0</v>
      </c>
      <c r="Y182" s="188">
        <f t="shared" si="11"/>
        <v>0</v>
      </c>
    </row>
    <row r="183" spans="1:25" x14ac:dyDescent="0.25">
      <c r="A183" s="204"/>
      <c r="B183" s="212"/>
      <c r="C183" s="214"/>
      <c r="D183" s="214"/>
      <c r="E183" s="313"/>
      <c r="F183" s="314"/>
      <c r="G183" s="314"/>
      <c r="H183" s="315"/>
      <c r="I183" s="212"/>
      <c r="J183" s="213"/>
      <c r="K183" s="227"/>
      <c r="L183" s="214"/>
      <c r="M183" s="214"/>
      <c r="N183" s="214"/>
      <c r="O183" s="214"/>
      <c r="P183" s="215"/>
      <c r="Q183" s="216"/>
      <c r="R183" s="237">
        <f t="shared" si="9"/>
        <v>0</v>
      </c>
      <c r="S183" s="237">
        <f t="shared" si="10"/>
        <v>0</v>
      </c>
      <c r="T183" s="213"/>
      <c r="U183" s="212"/>
      <c r="V183" s="212"/>
      <c r="W183" s="217"/>
      <c r="X183" s="188">
        <f t="shared" si="8"/>
        <v>0</v>
      </c>
      <c r="Y183" s="188">
        <f t="shared" si="11"/>
        <v>0</v>
      </c>
    </row>
    <row r="184" spans="1:25" x14ac:dyDescent="0.25">
      <c r="A184" s="204"/>
      <c r="B184" s="212"/>
      <c r="C184" s="214"/>
      <c r="D184" s="214"/>
      <c r="E184" s="313"/>
      <c r="F184" s="314"/>
      <c r="G184" s="314"/>
      <c r="H184" s="315"/>
      <c r="I184" s="212"/>
      <c r="J184" s="213"/>
      <c r="K184" s="227"/>
      <c r="L184" s="214"/>
      <c r="M184" s="214"/>
      <c r="N184" s="214"/>
      <c r="O184" s="214"/>
      <c r="P184" s="215"/>
      <c r="Q184" s="216"/>
      <c r="R184" s="237">
        <f t="shared" si="9"/>
        <v>0</v>
      </c>
      <c r="S184" s="237">
        <f t="shared" si="10"/>
        <v>0</v>
      </c>
      <c r="T184" s="213"/>
      <c r="U184" s="212"/>
      <c r="V184" s="212"/>
      <c r="W184" s="217"/>
      <c r="X184" s="188">
        <f t="shared" si="8"/>
        <v>0</v>
      </c>
      <c r="Y184" s="188">
        <f t="shared" si="11"/>
        <v>0</v>
      </c>
    </row>
    <row r="185" spans="1:25" x14ac:dyDescent="0.25">
      <c r="A185" s="204"/>
      <c r="B185" s="212"/>
      <c r="C185" s="214"/>
      <c r="D185" s="214"/>
      <c r="E185" s="313"/>
      <c r="F185" s="314"/>
      <c r="G185" s="314"/>
      <c r="H185" s="315"/>
      <c r="I185" s="212"/>
      <c r="J185" s="213"/>
      <c r="K185" s="227"/>
      <c r="L185" s="214"/>
      <c r="M185" s="214"/>
      <c r="N185" s="214"/>
      <c r="O185" s="214"/>
      <c r="P185" s="215"/>
      <c r="Q185" s="216"/>
      <c r="R185" s="237">
        <f t="shared" si="9"/>
        <v>0</v>
      </c>
      <c r="S185" s="237">
        <f t="shared" si="10"/>
        <v>0</v>
      </c>
      <c r="T185" s="213"/>
      <c r="U185" s="212"/>
      <c r="V185" s="212"/>
      <c r="W185" s="217"/>
      <c r="X185" s="188">
        <f t="shared" si="8"/>
        <v>0</v>
      </c>
      <c r="Y185" s="188">
        <f t="shared" si="11"/>
        <v>0</v>
      </c>
    </row>
    <row r="186" spans="1:25" x14ac:dyDescent="0.25">
      <c r="A186" s="204"/>
      <c r="B186" s="212"/>
      <c r="C186" s="214"/>
      <c r="D186" s="214"/>
      <c r="E186" s="313"/>
      <c r="F186" s="314"/>
      <c r="G186" s="314"/>
      <c r="H186" s="315"/>
      <c r="I186" s="212"/>
      <c r="J186" s="213"/>
      <c r="K186" s="227"/>
      <c r="L186" s="214"/>
      <c r="M186" s="214"/>
      <c r="N186" s="214"/>
      <c r="O186" s="214"/>
      <c r="P186" s="215"/>
      <c r="Q186" s="216"/>
      <c r="R186" s="237">
        <f t="shared" si="9"/>
        <v>0</v>
      </c>
      <c r="S186" s="237">
        <f t="shared" si="10"/>
        <v>0</v>
      </c>
      <c r="T186" s="213"/>
      <c r="U186" s="212"/>
      <c r="V186" s="212"/>
      <c r="W186" s="217"/>
      <c r="X186" s="188">
        <f t="shared" si="8"/>
        <v>0</v>
      </c>
      <c r="Y186" s="188">
        <f t="shared" si="11"/>
        <v>0</v>
      </c>
    </row>
    <row r="187" spans="1:25" x14ac:dyDescent="0.25">
      <c r="A187" s="204"/>
      <c r="B187" s="212"/>
      <c r="C187" s="214"/>
      <c r="D187" s="214"/>
      <c r="E187" s="313"/>
      <c r="F187" s="314"/>
      <c r="G187" s="314"/>
      <c r="H187" s="315"/>
      <c r="I187" s="212"/>
      <c r="J187" s="213"/>
      <c r="K187" s="227"/>
      <c r="L187" s="214"/>
      <c r="M187" s="214"/>
      <c r="N187" s="214"/>
      <c r="O187" s="214"/>
      <c r="P187" s="215"/>
      <c r="Q187" s="216"/>
      <c r="R187" s="237">
        <f t="shared" si="9"/>
        <v>0</v>
      </c>
      <c r="S187" s="237">
        <f t="shared" si="10"/>
        <v>0</v>
      </c>
      <c r="T187" s="213"/>
      <c r="U187" s="212"/>
      <c r="V187" s="212"/>
      <c r="W187" s="217"/>
      <c r="X187" s="188">
        <f t="shared" si="8"/>
        <v>0</v>
      </c>
      <c r="Y187" s="188">
        <f t="shared" si="11"/>
        <v>0</v>
      </c>
    </row>
    <row r="188" spans="1:25" x14ac:dyDescent="0.25">
      <c r="A188" s="204"/>
      <c r="B188" s="212"/>
      <c r="C188" s="214"/>
      <c r="D188" s="214"/>
      <c r="E188" s="313"/>
      <c r="F188" s="314"/>
      <c r="G188" s="314"/>
      <c r="H188" s="315"/>
      <c r="I188" s="212"/>
      <c r="J188" s="213"/>
      <c r="K188" s="227"/>
      <c r="L188" s="214"/>
      <c r="M188" s="214"/>
      <c r="N188" s="214"/>
      <c r="O188" s="214"/>
      <c r="P188" s="215"/>
      <c r="Q188" s="216"/>
      <c r="R188" s="237">
        <f t="shared" si="9"/>
        <v>0</v>
      </c>
      <c r="S188" s="237">
        <f t="shared" si="10"/>
        <v>0</v>
      </c>
      <c r="T188" s="213"/>
      <c r="U188" s="212"/>
      <c r="V188" s="212"/>
      <c r="W188" s="217"/>
      <c r="X188" s="188">
        <f t="shared" si="8"/>
        <v>0</v>
      </c>
      <c r="Y188" s="188">
        <f t="shared" si="11"/>
        <v>0</v>
      </c>
    </row>
    <row r="189" spans="1:25" x14ac:dyDescent="0.25">
      <c r="A189" s="204"/>
      <c r="B189" s="212"/>
      <c r="C189" s="214"/>
      <c r="D189" s="214"/>
      <c r="E189" s="313"/>
      <c r="F189" s="314"/>
      <c r="G189" s="314"/>
      <c r="H189" s="315"/>
      <c r="I189" s="212"/>
      <c r="J189" s="213"/>
      <c r="K189" s="227"/>
      <c r="L189" s="214"/>
      <c r="M189" s="214"/>
      <c r="N189" s="214"/>
      <c r="O189" s="214"/>
      <c r="P189" s="215"/>
      <c r="Q189" s="216"/>
      <c r="R189" s="237">
        <f t="shared" si="9"/>
        <v>0</v>
      </c>
      <c r="S189" s="237">
        <f t="shared" si="10"/>
        <v>0</v>
      </c>
      <c r="T189" s="213"/>
      <c r="U189" s="212"/>
      <c r="V189" s="212"/>
      <c r="W189" s="217"/>
      <c r="X189" s="188">
        <f t="shared" si="8"/>
        <v>0</v>
      </c>
      <c r="Y189" s="188">
        <f t="shared" si="11"/>
        <v>0</v>
      </c>
    </row>
    <row r="190" spans="1:25" x14ac:dyDescent="0.25">
      <c r="A190" s="204"/>
      <c r="B190" s="212"/>
      <c r="C190" s="214"/>
      <c r="D190" s="214"/>
      <c r="E190" s="313"/>
      <c r="F190" s="314"/>
      <c r="G190" s="314"/>
      <c r="H190" s="315"/>
      <c r="I190" s="212"/>
      <c r="J190" s="213"/>
      <c r="K190" s="227"/>
      <c r="L190" s="214"/>
      <c r="M190" s="214"/>
      <c r="N190" s="214"/>
      <c r="O190" s="214"/>
      <c r="P190" s="215"/>
      <c r="Q190" s="216"/>
      <c r="R190" s="237">
        <f t="shared" si="9"/>
        <v>0</v>
      </c>
      <c r="S190" s="237">
        <f t="shared" si="10"/>
        <v>0</v>
      </c>
      <c r="T190" s="213"/>
      <c r="U190" s="212"/>
      <c r="V190" s="212"/>
      <c r="W190" s="217"/>
      <c r="X190" s="188">
        <f t="shared" si="8"/>
        <v>0</v>
      </c>
      <c r="Y190" s="188">
        <f t="shared" si="11"/>
        <v>0</v>
      </c>
    </row>
    <row r="191" spans="1:25" x14ac:dyDescent="0.25">
      <c r="A191" s="204"/>
      <c r="B191" s="212"/>
      <c r="C191" s="214"/>
      <c r="D191" s="214"/>
      <c r="E191" s="313"/>
      <c r="F191" s="314"/>
      <c r="G191" s="314"/>
      <c r="H191" s="315"/>
      <c r="I191" s="212"/>
      <c r="J191" s="213"/>
      <c r="K191" s="227"/>
      <c r="L191" s="214"/>
      <c r="M191" s="214"/>
      <c r="N191" s="214"/>
      <c r="O191" s="214"/>
      <c r="P191" s="215"/>
      <c r="Q191" s="216"/>
      <c r="R191" s="237">
        <f t="shared" si="9"/>
        <v>0</v>
      </c>
      <c r="S191" s="237">
        <f t="shared" si="10"/>
        <v>0</v>
      </c>
      <c r="T191" s="213"/>
      <c r="U191" s="212"/>
      <c r="V191" s="212"/>
      <c r="W191" s="217"/>
      <c r="X191" s="188">
        <f t="shared" si="8"/>
        <v>0</v>
      </c>
      <c r="Y191" s="188">
        <f t="shared" si="11"/>
        <v>0</v>
      </c>
    </row>
    <row r="192" spans="1:25" x14ac:dyDescent="0.25">
      <c r="A192" s="204"/>
      <c r="B192" s="212"/>
      <c r="C192" s="214"/>
      <c r="D192" s="214"/>
      <c r="E192" s="313"/>
      <c r="F192" s="314"/>
      <c r="G192" s="314"/>
      <c r="H192" s="315"/>
      <c r="I192" s="212"/>
      <c r="J192" s="213"/>
      <c r="K192" s="227"/>
      <c r="L192" s="214"/>
      <c r="M192" s="214"/>
      <c r="N192" s="214"/>
      <c r="O192" s="214"/>
      <c r="P192" s="215"/>
      <c r="Q192" s="216"/>
      <c r="R192" s="237">
        <f t="shared" si="9"/>
        <v>0</v>
      </c>
      <c r="S192" s="237">
        <f t="shared" si="10"/>
        <v>0</v>
      </c>
      <c r="T192" s="213"/>
      <c r="U192" s="212"/>
      <c r="V192" s="212"/>
      <c r="W192" s="217"/>
      <c r="X192" s="188">
        <f t="shared" si="8"/>
        <v>0</v>
      </c>
      <c r="Y192" s="188">
        <f t="shared" si="11"/>
        <v>0</v>
      </c>
    </row>
    <row r="193" spans="1:25" x14ac:dyDescent="0.25">
      <c r="A193" s="204"/>
      <c r="B193" s="212"/>
      <c r="C193" s="214"/>
      <c r="D193" s="214"/>
      <c r="E193" s="313"/>
      <c r="F193" s="314"/>
      <c r="G193" s="314"/>
      <c r="H193" s="315"/>
      <c r="I193" s="212"/>
      <c r="J193" s="213"/>
      <c r="K193" s="227"/>
      <c r="L193" s="214"/>
      <c r="M193" s="214"/>
      <c r="N193" s="214"/>
      <c r="O193" s="214"/>
      <c r="P193" s="215"/>
      <c r="Q193" s="216"/>
      <c r="R193" s="237">
        <f t="shared" si="9"/>
        <v>0</v>
      </c>
      <c r="S193" s="237">
        <f t="shared" si="10"/>
        <v>0</v>
      </c>
      <c r="T193" s="213"/>
      <c r="U193" s="212"/>
      <c r="V193" s="212"/>
      <c r="W193" s="217"/>
      <c r="X193" s="188">
        <f t="shared" si="8"/>
        <v>0</v>
      </c>
      <c r="Y193" s="188">
        <f t="shared" si="11"/>
        <v>0</v>
      </c>
    </row>
    <row r="194" spans="1:25" x14ac:dyDescent="0.25">
      <c r="A194" s="204"/>
      <c r="B194" s="212"/>
      <c r="C194" s="214"/>
      <c r="D194" s="214"/>
      <c r="E194" s="313"/>
      <c r="F194" s="314"/>
      <c r="G194" s="314"/>
      <c r="H194" s="315"/>
      <c r="I194" s="212"/>
      <c r="J194" s="213"/>
      <c r="K194" s="227"/>
      <c r="L194" s="214"/>
      <c r="M194" s="214"/>
      <c r="N194" s="214"/>
      <c r="O194" s="214"/>
      <c r="P194" s="215"/>
      <c r="Q194" s="216"/>
      <c r="R194" s="237">
        <f t="shared" si="9"/>
        <v>0</v>
      </c>
      <c r="S194" s="237">
        <f t="shared" si="10"/>
        <v>0</v>
      </c>
      <c r="T194" s="213"/>
      <c r="U194" s="212"/>
      <c r="V194" s="212"/>
      <c r="W194" s="217"/>
      <c r="X194" s="188">
        <f t="shared" si="8"/>
        <v>0</v>
      </c>
      <c r="Y194" s="188">
        <f t="shared" si="11"/>
        <v>0</v>
      </c>
    </row>
    <row r="195" spans="1:25" x14ac:dyDescent="0.25">
      <c r="A195" s="204"/>
      <c r="B195" s="212"/>
      <c r="C195" s="214"/>
      <c r="D195" s="214"/>
      <c r="E195" s="313"/>
      <c r="F195" s="314"/>
      <c r="G195" s="314"/>
      <c r="H195" s="315"/>
      <c r="I195" s="212"/>
      <c r="J195" s="213"/>
      <c r="K195" s="227"/>
      <c r="L195" s="214"/>
      <c r="M195" s="214"/>
      <c r="N195" s="214"/>
      <c r="O195" s="214"/>
      <c r="P195" s="215"/>
      <c r="Q195" s="216"/>
      <c r="R195" s="237">
        <f t="shared" si="9"/>
        <v>0</v>
      </c>
      <c r="S195" s="237">
        <f t="shared" si="10"/>
        <v>0</v>
      </c>
      <c r="T195" s="213"/>
      <c r="U195" s="212"/>
      <c r="V195" s="212"/>
      <c r="W195" s="217"/>
      <c r="X195" s="188">
        <f t="shared" si="8"/>
        <v>0</v>
      </c>
      <c r="Y195" s="188">
        <f t="shared" si="11"/>
        <v>0</v>
      </c>
    </row>
    <row r="196" spans="1:25" x14ac:dyDescent="0.25">
      <c r="A196" s="204"/>
      <c r="B196" s="212"/>
      <c r="C196" s="214"/>
      <c r="D196" s="214"/>
      <c r="E196" s="313"/>
      <c r="F196" s="314"/>
      <c r="G196" s="314"/>
      <c r="H196" s="315"/>
      <c r="I196" s="212"/>
      <c r="J196" s="213"/>
      <c r="K196" s="227"/>
      <c r="L196" s="214"/>
      <c r="M196" s="214"/>
      <c r="N196" s="214"/>
      <c r="O196" s="214"/>
      <c r="P196" s="215"/>
      <c r="Q196" s="216"/>
      <c r="R196" s="237">
        <f t="shared" si="9"/>
        <v>0</v>
      </c>
      <c r="S196" s="237">
        <f t="shared" si="10"/>
        <v>0</v>
      </c>
      <c r="T196" s="213"/>
      <c r="U196" s="212"/>
      <c r="V196" s="212"/>
      <c r="W196" s="217"/>
      <c r="X196" s="188">
        <f t="shared" si="8"/>
        <v>0</v>
      </c>
      <c r="Y196" s="188">
        <f t="shared" si="11"/>
        <v>0</v>
      </c>
    </row>
    <row r="197" spans="1:25" x14ac:dyDescent="0.25">
      <c r="A197" s="204"/>
      <c r="B197" s="212"/>
      <c r="C197" s="214"/>
      <c r="D197" s="214"/>
      <c r="E197" s="313"/>
      <c r="F197" s="314"/>
      <c r="G197" s="314"/>
      <c r="H197" s="315"/>
      <c r="I197" s="212"/>
      <c r="J197" s="213"/>
      <c r="K197" s="227"/>
      <c r="L197" s="214"/>
      <c r="M197" s="214"/>
      <c r="N197" s="214"/>
      <c r="O197" s="214"/>
      <c r="P197" s="215"/>
      <c r="Q197" s="216"/>
      <c r="R197" s="237">
        <f t="shared" si="9"/>
        <v>0</v>
      </c>
      <c r="S197" s="237">
        <f t="shared" si="10"/>
        <v>0</v>
      </c>
      <c r="T197" s="213"/>
      <c r="U197" s="212"/>
      <c r="V197" s="212"/>
      <c r="W197" s="217"/>
      <c r="X197" s="188">
        <f t="shared" si="8"/>
        <v>0</v>
      </c>
      <c r="Y197" s="188">
        <f t="shared" si="11"/>
        <v>0</v>
      </c>
    </row>
    <row r="198" spans="1:25" x14ac:dyDescent="0.25">
      <c r="A198" s="204"/>
      <c r="B198" s="212"/>
      <c r="C198" s="214"/>
      <c r="D198" s="214"/>
      <c r="E198" s="313"/>
      <c r="F198" s="314"/>
      <c r="G198" s="314"/>
      <c r="H198" s="315"/>
      <c r="I198" s="212"/>
      <c r="J198" s="213"/>
      <c r="K198" s="227"/>
      <c r="L198" s="214"/>
      <c r="M198" s="214"/>
      <c r="N198" s="214"/>
      <c r="O198" s="214"/>
      <c r="P198" s="215"/>
      <c r="Q198" s="216"/>
      <c r="R198" s="237">
        <f t="shared" si="9"/>
        <v>0</v>
      </c>
      <c r="S198" s="237">
        <f t="shared" si="10"/>
        <v>0</v>
      </c>
      <c r="T198" s="213"/>
      <c r="U198" s="212"/>
      <c r="V198" s="212"/>
      <c r="W198" s="217"/>
      <c r="X198" s="188">
        <f t="shared" si="8"/>
        <v>0</v>
      </c>
      <c r="Y198" s="188">
        <f t="shared" si="11"/>
        <v>0</v>
      </c>
    </row>
    <row r="199" spans="1:25" x14ac:dyDescent="0.25">
      <c r="A199" s="204"/>
      <c r="B199" s="212"/>
      <c r="C199" s="214"/>
      <c r="D199" s="214"/>
      <c r="E199" s="313"/>
      <c r="F199" s="314"/>
      <c r="G199" s="314"/>
      <c r="H199" s="315"/>
      <c r="I199" s="212"/>
      <c r="J199" s="213"/>
      <c r="K199" s="227"/>
      <c r="L199" s="214"/>
      <c r="M199" s="214"/>
      <c r="N199" s="214"/>
      <c r="O199" s="214"/>
      <c r="P199" s="215"/>
      <c r="Q199" s="216"/>
      <c r="R199" s="237">
        <f t="shared" si="9"/>
        <v>0</v>
      </c>
      <c r="S199" s="237">
        <f t="shared" si="10"/>
        <v>0</v>
      </c>
      <c r="T199" s="213"/>
      <c r="U199" s="212"/>
      <c r="V199" s="212"/>
      <c r="W199" s="217"/>
      <c r="X199" s="188">
        <f t="shared" si="8"/>
        <v>0</v>
      </c>
      <c r="Y199" s="188">
        <f t="shared" si="11"/>
        <v>0</v>
      </c>
    </row>
    <row r="200" spans="1:25" x14ac:dyDescent="0.25">
      <c r="A200" s="204"/>
      <c r="B200" s="212"/>
      <c r="C200" s="214"/>
      <c r="D200" s="214"/>
      <c r="E200" s="313"/>
      <c r="F200" s="314"/>
      <c r="G200" s="314"/>
      <c r="H200" s="315"/>
      <c r="I200" s="212"/>
      <c r="J200" s="213"/>
      <c r="K200" s="227"/>
      <c r="L200" s="214"/>
      <c r="M200" s="214"/>
      <c r="N200" s="214"/>
      <c r="O200" s="214"/>
      <c r="P200" s="215"/>
      <c r="Q200" s="216"/>
      <c r="R200" s="237">
        <f t="shared" si="9"/>
        <v>0</v>
      </c>
      <c r="S200" s="237">
        <f t="shared" si="10"/>
        <v>0</v>
      </c>
      <c r="T200" s="213"/>
      <c r="U200" s="212"/>
      <c r="V200" s="212"/>
      <c r="W200" s="217"/>
      <c r="X200" s="188">
        <f t="shared" si="8"/>
        <v>0</v>
      </c>
      <c r="Y200" s="188">
        <f t="shared" si="11"/>
        <v>0</v>
      </c>
    </row>
    <row r="201" spans="1:25" x14ac:dyDescent="0.25">
      <c r="A201" s="204"/>
      <c r="B201" s="212"/>
      <c r="C201" s="214"/>
      <c r="D201" s="214"/>
      <c r="E201" s="313"/>
      <c r="F201" s="314"/>
      <c r="G201" s="314"/>
      <c r="H201" s="315"/>
      <c r="I201" s="212"/>
      <c r="J201" s="213"/>
      <c r="K201" s="227"/>
      <c r="L201" s="214"/>
      <c r="M201" s="214"/>
      <c r="N201" s="214"/>
      <c r="O201" s="214"/>
      <c r="P201" s="215"/>
      <c r="Q201" s="216"/>
      <c r="R201" s="237">
        <f t="shared" si="9"/>
        <v>0</v>
      </c>
      <c r="S201" s="237">
        <f t="shared" si="10"/>
        <v>0</v>
      </c>
      <c r="T201" s="213"/>
      <c r="U201" s="212"/>
      <c r="V201" s="212"/>
      <c r="W201" s="217"/>
      <c r="X201" s="188">
        <f t="shared" si="8"/>
        <v>0</v>
      </c>
      <c r="Y201" s="188">
        <f t="shared" si="11"/>
        <v>0</v>
      </c>
    </row>
    <row r="202" spans="1:25" x14ac:dyDescent="0.25">
      <c r="A202" s="204"/>
      <c r="B202" s="212"/>
      <c r="C202" s="214"/>
      <c r="D202" s="214"/>
      <c r="E202" s="313"/>
      <c r="F202" s="314"/>
      <c r="G202" s="314"/>
      <c r="H202" s="315"/>
      <c r="I202" s="212"/>
      <c r="J202" s="213"/>
      <c r="K202" s="227"/>
      <c r="L202" s="214"/>
      <c r="M202" s="214"/>
      <c r="N202" s="214"/>
      <c r="O202" s="214"/>
      <c r="P202" s="215"/>
      <c r="Q202" s="216"/>
      <c r="R202" s="237">
        <f t="shared" si="9"/>
        <v>0</v>
      </c>
      <c r="S202" s="237">
        <f t="shared" si="10"/>
        <v>0</v>
      </c>
      <c r="T202" s="213"/>
      <c r="U202" s="212"/>
      <c r="V202" s="212"/>
      <c r="W202" s="217"/>
      <c r="X202" s="188">
        <f t="shared" si="8"/>
        <v>0</v>
      </c>
      <c r="Y202" s="188">
        <f t="shared" si="11"/>
        <v>0</v>
      </c>
    </row>
    <row r="203" spans="1:25" x14ac:dyDescent="0.25">
      <c r="A203" s="204"/>
      <c r="B203" s="212"/>
      <c r="C203" s="214"/>
      <c r="D203" s="214"/>
      <c r="E203" s="313"/>
      <c r="F203" s="314"/>
      <c r="G203" s="314"/>
      <c r="H203" s="315"/>
      <c r="I203" s="212"/>
      <c r="J203" s="213"/>
      <c r="K203" s="227"/>
      <c r="L203" s="214"/>
      <c r="M203" s="214"/>
      <c r="N203" s="214"/>
      <c r="O203" s="214"/>
      <c r="P203" s="215"/>
      <c r="Q203" s="216"/>
      <c r="R203" s="237">
        <f t="shared" si="9"/>
        <v>0</v>
      </c>
      <c r="S203" s="237">
        <f t="shared" si="10"/>
        <v>0</v>
      </c>
      <c r="T203" s="213"/>
      <c r="U203" s="212"/>
      <c r="V203" s="212"/>
      <c r="W203" s="217"/>
      <c r="X203" s="188">
        <f t="shared" si="8"/>
        <v>0</v>
      </c>
      <c r="Y203" s="188">
        <f t="shared" si="11"/>
        <v>0</v>
      </c>
    </row>
    <row r="204" spans="1:25" x14ac:dyDescent="0.25">
      <c r="A204" s="204"/>
      <c r="B204" s="212"/>
      <c r="C204" s="214"/>
      <c r="D204" s="214"/>
      <c r="E204" s="313"/>
      <c r="F204" s="314"/>
      <c r="G204" s="314"/>
      <c r="H204" s="315"/>
      <c r="I204" s="212"/>
      <c r="J204" s="213"/>
      <c r="K204" s="227"/>
      <c r="L204" s="214"/>
      <c r="M204" s="214"/>
      <c r="N204" s="214"/>
      <c r="O204" s="214"/>
      <c r="P204" s="215"/>
      <c r="Q204" s="216"/>
      <c r="R204" s="237">
        <f t="shared" si="9"/>
        <v>0</v>
      </c>
      <c r="S204" s="237">
        <f t="shared" si="10"/>
        <v>0</v>
      </c>
      <c r="T204" s="213"/>
      <c r="U204" s="212"/>
      <c r="V204" s="212"/>
      <c r="W204" s="217"/>
      <c r="X204" s="188">
        <f t="shared" si="8"/>
        <v>0</v>
      </c>
      <c r="Y204" s="188">
        <f t="shared" si="11"/>
        <v>0</v>
      </c>
    </row>
    <row r="205" spans="1:25" x14ac:dyDescent="0.25">
      <c r="A205" s="204"/>
      <c r="B205" s="212"/>
      <c r="C205" s="214"/>
      <c r="D205" s="214"/>
      <c r="E205" s="313"/>
      <c r="F205" s="314"/>
      <c r="G205" s="314"/>
      <c r="H205" s="315"/>
      <c r="I205" s="212"/>
      <c r="J205" s="213"/>
      <c r="K205" s="227"/>
      <c r="L205" s="214"/>
      <c r="M205" s="214"/>
      <c r="N205" s="214"/>
      <c r="O205" s="214"/>
      <c r="P205" s="215"/>
      <c r="Q205" s="216"/>
      <c r="R205" s="237">
        <f t="shared" si="9"/>
        <v>0</v>
      </c>
      <c r="S205" s="237">
        <f t="shared" si="10"/>
        <v>0</v>
      </c>
      <c r="T205" s="213"/>
      <c r="U205" s="212"/>
      <c r="V205" s="212"/>
      <c r="W205" s="217"/>
      <c r="X205" s="188">
        <f t="shared" si="8"/>
        <v>0</v>
      </c>
      <c r="Y205" s="188">
        <f t="shared" si="11"/>
        <v>0</v>
      </c>
    </row>
    <row r="206" spans="1:25" x14ac:dyDescent="0.25">
      <c r="A206" s="204"/>
      <c r="B206" s="212"/>
      <c r="C206" s="214"/>
      <c r="D206" s="214"/>
      <c r="E206" s="313"/>
      <c r="F206" s="314"/>
      <c r="G206" s="314"/>
      <c r="H206" s="315"/>
      <c r="I206" s="212"/>
      <c r="J206" s="213"/>
      <c r="K206" s="227"/>
      <c r="L206" s="214"/>
      <c r="M206" s="214"/>
      <c r="N206" s="214"/>
      <c r="O206" s="214"/>
      <c r="P206" s="215"/>
      <c r="Q206" s="216"/>
      <c r="R206" s="237">
        <f t="shared" si="9"/>
        <v>0</v>
      </c>
      <c r="S206" s="237">
        <f t="shared" si="10"/>
        <v>0</v>
      </c>
      <c r="T206" s="213"/>
      <c r="U206" s="212"/>
      <c r="V206" s="212"/>
      <c r="W206" s="217"/>
      <c r="X206" s="188">
        <f t="shared" si="8"/>
        <v>0</v>
      </c>
      <c r="Y206" s="188">
        <f t="shared" si="11"/>
        <v>0</v>
      </c>
    </row>
    <row r="207" spans="1:25" x14ac:dyDescent="0.25">
      <c r="A207" s="204"/>
      <c r="B207" s="212"/>
      <c r="C207" s="214"/>
      <c r="D207" s="214"/>
      <c r="E207" s="313"/>
      <c r="F207" s="314"/>
      <c r="G207" s="314"/>
      <c r="H207" s="315"/>
      <c r="I207" s="212"/>
      <c r="J207" s="213"/>
      <c r="K207" s="227"/>
      <c r="L207" s="214"/>
      <c r="M207" s="214"/>
      <c r="N207" s="214"/>
      <c r="O207" s="214"/>
      <c r="P207" s="215"/>
      <c r="Q207" s="216"/>
      <c r="R207" s="237">
        <f t="shared" si="9"/>
        <v>0</v>
      </c>
      <c r="S207" s="237">
        <f t="shared" si="10"/>
        <v>0</v>
      </c>
      <c r="T207" s="213"/>
      <c r="U207" s="212"/>
      <c r="V207" s="212"/>
      <c r="W207" s="217"/>
      <c r="X207" s="188">
        <f t="shared" si="8"/>
        <v>0</v>
      </c>
      <c r="Y207" s="188">
        <f t="shared" si="11"/>
        <v>0</v>
      </c>
    </row>
    <row r="208" spans="1:25" x14ac:dyDescent="0.25">
      <c r="A208" s="204"/>
      <c r="B208" s="212"/>
      <c r="C208" s="214"/>
      <c r="D208" s="214"/>
      <c r="E208" s="313"/>
      <c r="F208" s="314"/>
      <c r="G208" s="314"/>
      <c r="H208" s="315"/>
      <c r="I208" s="212"/>
      <c r="J208" s="213"/>
      <c r="K208" s="227"/>
      <c r="L208" s="214"/>
      <c r="M208" s="214"/>
      <c r="N208" s="214"/>
      <c r="O208" s="214"/>
      <c r="P208" s="215"/>
      <c r="Q208" s="216"/>
      <c r="R208" s="237">
        <f t="shared" si="9"/>
        <v>0</v>
      </c>
      <c r="S208" s="237">
        <f t="shared" si="10"/>
        <v>0</v>
      </c>
      <c r="T208" s="213"/>
      <c r="U208" s="212"/>
      <c r="V208" s="212"/>
      <c r="W208" s="217"/>
      <c r="X208" s="188">
        <f t="shared" ref="X208:X271" si="12">+IF(A208="1 Cuenta de Cobro - Activo no Financiero",+J208+K208+L208+M208+N208+O208+P208+Q208,0)</f>
        <v>0</v>
      </c>
      <c r="Y208" s="188">
        <f t="shared" si="11"/>
        <v>0</v>
      </c>
    </row>
    <row r="209" spans="1:25" x14ac:dyDescent="0.25">
      <c r="A209" s="204"/>
      <c r="B209" s="212"/>
      <c r="C209" s="214"/>
      <c r="D209" s="214"/>
      <c r="E209" s="313"/>
      <c r="F209" s="314"/>
      <c r="G209" s="314"/>
      <c r="H209" s="315"/>
      <c r="I209" s="212"/>
      <c r="J209" s="213"/>
      <c r="K209" s="227"/>
      <c r="L209" s="214"/>
      <c r="M209" s="214"/>
      <c r="N209" s="214"/>
      <c r="O209" s="214"/>
      <c r="P209" s="215"/>
      <c r="Q209" s="216"/>
      <c r="R209" s="237">
        <f t="shared" ref="R209:R272" si="13">+IF(OR(A209="1 Cuenta de Cobro - Activo no Financiero", A209="2 Cuenta de Cobro - Instrumento Financiero"),+J209+K209+L209+M209+N209+O209+P209+Q209,0)</f>
        <v>0</v>
      </c>
      <c r="S209" s="237">
        <f t="shared" ref="S209:S272" si="14">+IF(A209="3 Deterioro - Instrumento Financiero",+K209+L209+M209+N209+O209+P209+Q209,0)</f>
        <v>0</v>
      </c>
      <c r="T209" s="213"/>
      <c r="U209" s="212"/>
      <c r="V209" s="212"/>
      <c r="W209" s="217"/>
      <c r="X209" s="188">
        <f t="shared" si="12"/>
        <v>0</v>
      </c>
      <c r="Y209" s="188">
        <f t="shared" ref="Y209:Y272" si="15">+IF(A209="2 Cuenta de Cobro - Instrumento Financiero",+J209+K209+L209+M209+N209+O209+P209+Q209,0)</f>
        <v>0</v>
      </c>
    </row>
    <row r="210" spans="1:25" x14ac:dyDescent="0.25">
      <c r="A210" s="204"/>
      <c r="B210" s="212"/>
      <c r="C210" s="214"/>
      <c r="D210" s="214"/>
      <c r="E210" s="313"/>
      <c r="F210" s="314"/>
      <c r="G210" s="314"/>
      <c r="H210" s="315"/>
      <c r="I210" s="212"/>
      <c r="J210" s="213"/>
      <c r="K210" s="227"/>
      <c r="L210" s="214"/>
      <c r="M210" s="214"/>
      <c r="N210" s="214"/>
      <c r="O210" s="214"/>
      <c r="P210" s="215"/>
      <c r="Q210" s="216"/>
      <c r="R210" s="237">
        <f t="shared" si="13"/>
        <v>0</v>
      </c>
      <c r="S210" s="237">
        <f t="shared" si="14"/>
        <v>0</v>
      </c>
      <c r="T210" s="213"/>
      <c r="U210" s="212"/>
      <c r="V210" s="212"/>
      <c r="W210" s="217"/>
      <c r="X210" s="188">
        <f t="shared" si="12"/>
        <v>0</v>
      </c>
      <c r="Y210" s="188">
        <f t="shared" si="15"/>
        <v>0</v>
      </c>
    </row>
    <row r="211" spans="1:25" x14ac:dyDescent="0.25">
      <c r="A211" s="204"/>
      <c r="B211" s="212"/>
      <c r="C211" s="214"/>
      <c r="D211" s="214"/>
      <c r="E211" s="313"/>
      <c r="F211" s="314"/>
      <c r="G211" s="314"/>
      <c r="H211" s="315"/>
      <c r="I211" s="212"/>
      <c r="J211" s="213"/>
      <c r="K211" s="227"/>
      <c r="L211" s="214"/>
      <c r="M211" s="214"/>
      <c r="N211" s="214"/>
      <c r="O211" s="214"/>
      <c r="P211" s="215"/>
      <c r="Q211" s="216"/>
      <c r="R211" s="237">
        <f t="shared" si="13"/>
        <v>0</v>
      </c>
      <c r="S211" s="237">
        <f t="shared" si="14"/>
        <v>0</v>
      </c>
      <c r="T211" s="213"/>
      <c r="U211" s="212"/>
      <c r="V211" s="212"/>
      <c r="W211" s="217"/>
      <c r="X211" s="188">
        <f t="shared" si="12"/>
        <v>0</v>
      </c>
      <c r="Y211" s="188">
        <f t="shared" si="15"/>
        <v>0</v>
      </c>
    </row>
    <row r="212" spans="1:25" x14ac:dyDescent="0.25">
      <c r="A212" s="204"/>
      <c r="B212" s="212"/>
      <c r="C212" s="214"/>
      <c r="D212" s="214"/>
      <c r="E212" s="313"/>
      <c r="F212" s="314"/>
      <c r="G212" s="314"/>
      <c r="H212" s="315"/>
      <c r="I212" s="212"/>
      <c r="J212" s="213"/>
      <c r="K212" s="227"/>
      <c r="L212" s="214"/>
      <c r="M212" s="214"/>
      <c r="N212" s="214"/>
      <c r="O212" s="214"/>
      <c r="P212" s="215"/>
      <c r="Q212" s="216"/>
      <c r="R212" s="237">
        <f t="shared" si="13"/>
        <v>0</v>
      </c>
      <c r="S212" s="237">
        <f t="shared" si="14"/>
        <v>0</v>
      </c>
      <c r="T212" s="213"/>
      <c r="U212" s="212"/>
      <c r="V212" s="212"/>
      <c r="W212" s="217"/>
      <c r="X212" s="188">
        <f t="shared" si="12"/>
        <v>0</v>
      </c>
      <c r="Y212" s="188">
        <f t="shared" si="15"/>
        <v>0</v>
      </c>
    </row>
    <row r="213" spans="1:25" x14ac:dyDescent="0.25">
      <c r="A213" s="204"/>
      <c r="B213" s="212"/>
      <c r="C213" s="214"/>
      <c r="D213" s="214"/>
      <c r="E213" s="313"/>
      <c r="F213" s="314"/>
      <c r="G213" s="314"/>
      <c r="H213" s="315"/>
      <c r="I213" s="212"/>
      <c r="J213" s="213"/>
      <c r="K213" s="227"/>
      <c r="L213" s="214"/>
      <c r="M213" s="214"/>
      <c r="N213" s="214"/>
      <c r="O213" s="214"/>
      <c r="P213" s="215"/>
      <c r="Q213" s="216"/>
      <c r="R213" s="237">
        <f t="shared" si="13"/>
        <v>0</v>
      </c>
      <c r="S213" s="237">
        <f t="shared" si="14"/>
        <v>0</v>
      </c>
      <c r="T213" s="213"/>
      <c r="U213" s="212"/>
      <c r="V213" s="212"/>
      <c r="W213" s="217"/>
      <c r="X213" s="188">
        <f t="shared" si="12"/>
        <v>0</v>
      </c>
      <c r="Y213" s="188">
        <f t="shared" si="15"/>
        <v>0</v>
      </c>
    </row>
    <row r="214" spans="1:25" x14ac:dyDescent="0.25">
      <c r="A214" s="204"/>
      <c r="B214" s="212"/>
      <c r="C214" s="214"/>
      <c r="D214" s="214"/>
      <c r="E214" s="313"/>
      <c r="F214" s="314"/>
      <c r="G214" s="314"/>
      <c r="H214" s="315"/>
      <c r="I214" s="212"/>
      <c r="J214" s="213"/>
      <c r="K214" s="227"/>
      <c r="L214" s="214"/>
      <c r="M214" s="214"/>
      <c r="N214" s="214"/>
      <c r="O214" s="214"/>
      <c r="P214" s="215"/>
      <c r="Q214" s="216"/>
      <c r="R214" s="237">
        <f t="shared" si="13"/>
        <v>0</v>
      </c>
      <c r="S214" s="237">
        <f t="shared" si="14"/>
        <v>0</v>
      </c>
      <c r="T214" s="213"/>
      <c r="U214" s="212"/>
      <c r="V214" s="212"/>
      <c r="W214" s="217"/>
      <c r="X214" s="188">
        <f t="shared" si="12"/>
        <v>0</v>
      </c>
      <c r="Y214" s="188">
        <f t="shared" si="15"/>
        <v>0</v>
      </c>
    </row>
    <row r="215" spans="1:25" x14ac:dyDescent="0.25">
      <c r="A215" s="204"/>
      <c r="B215" s="212"/>
      <c r="C215" s="214"/>
      <c r="D215" s="214"/>
      <c r="E215" s="313"/>
      <c r="F215" s="314"/>
      <c r="G215" s="314"/>
      <c r="H215" s="315"/>
      <c r="I215" s="212"/>
      <c r="J215" s="213"/>
      <c r="K215" s="227"/>
      <c r="L215" s="214"/>
      <c r="M215" s="214"/>
      <c r="N215" s="214"/>
      <c r="O215" s="214"/>
      <c r="P215" s="215"/>
      <c r="Q215" s="216"/>
      <c r="R215" s="237">
        <f t="shared" si="13"/>
        <v>0</v>
      </c>
      <c r="S215" s="237">
        <f t="shared" si="14"/>
        <v>0</v>
      </c>
      <c r="T215" s="213"/>
      <c r="U215" s="212"/>
      <c r="V215" s="212"/>
      <c r="W215" s="217"/>
      <c r="X215" s="188">
        <f t="shared" si="12"/>
        <v>0</v>
      </c>
      <c r="Y215" s="188">
        <f t="shared" si="15"/>
        <v>0</v>
      </c>
    </row>
    <row r="216" spans="1:25" x14ac:dyDescent="0.25">
      <c r="A216" s="204"/>
      <c r="B216" s="212"/>
      <c r="C216" s="214"/>
      <c r="D216" s="214"/>
      <c r="E216" s="313"/>
      <c r="F216" s="314"/>
      <c r="G216" s="314"/>
      <c r="H216" s="315"/>
      <c r="I216" s="212"/>
      <c r="J216" s="213"/>
      <c r="K216" s="227"/>
      <c r="L216" s="214"/>
      <c r="M216" s="214"/>
      <c r="N216" s="214"/>
      <c r="O216" s="214"/>
      <c r="P216" s="215"/>
      <c r="Q216" s="216"/>
      <c r="R216" s="237">
        <f t="shared" si="13"/>
        <v>0</v>
      </c>
      <c r="S216" s="237">
        <f t="shared" si="14"/>
        <v>0</v>
      </c>
      <c r="T216" s="213"/>
      <c r="U216" s="212"/>
      <c r="V216" s="212"/>
      <c r="W216" s="217"/>
      <c r="X216" s="188">
        <f t="shared" si="12"/>
        <v>0</v>
      </c>
      <c r="Y216" s="188">
        <f t="shared" si="15"/>
        <v>0</v>
      </c>
    </row>
    <row r="217" spans="1:25" x14ac:dyDescent="0.25">
      <c r="A217" s="204"/>
      <c r="B217" s="212"/>
      <c r="C217" s="214"/>
      <c r="D217" s="214"/>
      <c r="E217" s="313"/>
      <c r="F217" s="314"/>
      <c r="G217" s="314"/>
      <c r="H217" s="315"/>
      <c r="I217" s="212"/>
      <c r="J217" s="213"/>
      <c r="K217" s="227"/>
      <c r="L217" s="214"/>
      <c r="M217" s="214"/>
      <c r="N217" s="214"/>
      <c r="O217" s="214"/>
      <c r="P217" s="215"/>
      <c r="Q217" s="216"/>
      <c r="R217" s="237">
        <f t="shared" si="13"/>
        <v>0</v>
      </c>
      <c r="S217" s="237">
        <f t="shared" si="14"/>
        <v>0</v>
      </c>
      <c r="T217" s="213"/>
      <c r="U217" s="212"/>
      <c r="V217" s="212"/>
      <c r="W217" s="217"/>
      <c r="X217" s="188">
        <f t="shared" si="12"/>
        <v>0</v>
      </c>
      <c r="Y217" s="188">
        <f t="shared" si="15"/>
        <v>0</v>
      </c>
    </row>
    <row r="218" spans="1:25" x14ac:dyDescent="0.25">
      <c r="A218" s="204"/>
      <c r="B218" s="212"/>
      <c r="C218" s="214"/>
      <c r="D218" s="214"/>
      <c r="E218" s="313"/>
      <c r="F218" s="314"/>
      <c r="G218" s="314"/>
      <c r="H218" s="315"/>
      <c r="I218" s="212"/>
      <c r="J218" s="213"/>
      <c r="K218" s="227"/>
      <c r="L218" s="214"/>
      <c r="M218" s="214"/>
      <c r="N218" s="214"/>
      <c r="O218" s="214"/>
      <c r="P218" s="215"/>
      <c r="Q218" s="216"/>
      <c r="R218" s="237">
        <f t="shared" si="13"/>
        <v>0</v>
      </c>
      <c r="S218" s="237">
        <f t="shared" si="14"/>
        <v>0</v>
      </c>
      <c r="T218" s="213"/>
      <c r="U218" s="212"/>
      <c r="V218" s="212"/>
      <c r="W218" s="217"/>
      <c r="X218" s="188">
        <f t="shared" si="12"/>
        <v>0</v>
      </c>
      <c r="Y218" s="188">
        <f t="shared" si="15"/>
        <v>0</v>
      </c>
    </row>
    <row r="219" spans="1:25" x14ac:dyDescent="0.25">
      <c r="A219" s="204"/>
      <c r="B219" s="212"/>
      <c r="C219" s="214"/>
      <c r="D219" s="214"/>
      <c r="E219" s="313"/>
      <c r="F219" s="314"/>
      <c r="G219" s="314"/>
      <c r="H219" s="315"/>
      <c r="I219" s="212"/>
      <c r="J219" s="213"/>
      <c r="K219" s="227"/>
      <c r="L219" s="214"/>
      <c r="M219" s="214"/>
      <c r="N219" s="214"/>
      <c r="O219" s="214"/>
      <c r="P219" s="215"/>
      <c r="Q219" s="216"/>
      <c r="R219" s="237">
        <f t="shared" si="13"/>
        <v>0</v>
      </c>
      <c r="S219" s="237">
        <f t="shared" si="14"/>
        <v>0</v>
      </c>
      <c r="T219" s="213"/>
      <c r="U219" s="212"/>
      <c r="V219" s="212"/>
      <c r="W219" s="217"/>
      <c r="X219" s="188">
        <f t="shared" si="12"/>
        <v>0</v>
      </c>
      <c r="Y219" s="188">
        <f t="shared" si="15"/>
        <v>0</v>
      </c>
    </row>
    <row r="220" spans="1:25" x14ac:dyDescent="0.25">
      <c r="A220" s="204"/>
      <c r="B220" s="212"/>
      <c r="C220" s="214"/>
      <c r="D220" s="214"/>
      <c r="E220" s="313"/>
      <c r="F220" s="314"/>
      <c r="G220" s="314"/>
      <c r="H220" s="315"/>
      <c r="I220" s="212"/>
      <c r="J220" s="213"/>
      <c r="K220" s="227"/>
      <c r="L220" s="214"/>
      <c r="M220" s="214"/>
      <c r="N220" s="214"/>
      <c r="O220" s="214"/>
      <c r="P220" s="215"/>
      <c r="Q220" s="216"/>
      <c r="R220" s="237">
        <f t="shared" si="13"/>
        <v>0</v>
      </c>
      <c r="S220" s="237">
        <f t="shared" si="14"/>
        <v>0</v>
      </c>
      <c r="T220" s="213"/>
      <c r="U220" s="212"/>
      <c r="V220" s="212"/>
      <c r="W220" s="217"/>
      <c r="X220" s="188">
        <f t="shared" si="12"/>
        <v>0</v>
      </c>
      <c r="Y220" s="188">
        <f t="shared" si="15"/>
        <v>0</v>
      </c>
    </row>
    <row r="221" spans="1:25" x14ac:dyDescent="0.25">
      <c r="A221" s="204"/>
      <c r="B221" s="212"/>
      <c r="C221" s="214"/>
      <c r="D221" s="214"/>
      <c r="E221" s="313"/>
      <c r="F221" s="314"/>
      <c r="G221" s="314"/>
      <c r="H221" s="315"/>
      <c r="I221" s="212"/>
      <c r="J221" s="213"/>
      <c r="K221" s="227"/>
      <c r="L221" s="214"/>
      <c r="M221" s="214"/>
      <c r="N221" s="214"/>
      <c r="O221" s="214"/>
      <c r="P221" s="215"/>
      <c r="Q221" s="216"/>
      <c r="R221" s="237">
        <f t="shared" si="13"/>
        <v>0</v>
      </c>
      <c r="S221" s="237">
        <f t="shared" si="14"/>
        <v>0</v>
      </c>
      <c r="T221" s="213"/>
      <c r="U221" s="212"/>
      <c r="V221" s="212"/>
      <c r="W221" s="217"/>
      <c r="X221" s="188">
        <f t="shared" si="12"/>
        <v>0</v>
      </c>
      <c r="Y221" s="188">
        <f t="shared" si="15"/>
        <v>0</v>
      </c>
    </row>
    <row r="222" spans="1:25" x14ac:dyDescent="0.25">
      <c r="A222" s="204"/>
      <c r="B222" s="212"/>
      <c r="C222" s="214"/>
      <c r="D222" s="214"/>
      <c r="E222" s="313"/>
      <c r="F222" s="314"/>
      <c r="G222" s="314"/>
      <c r="H222" s="315"/>
      <c r="I222" s="212"/>
      <c r="J222" s="213"/>
      <c r="K222" s="227"/>
      <c r="L222" s="214"/>
      <c r="M222" s="214"/>
      <c r="N222" s="214"/>
      <c r="O222" s="214"/>
      <c r="P222" s="215"/>
      <c r="Q222" s="216"/>
      <c r="R222" s="237">
        <f t="shared" si="13"/>
        <v>0</v>
      </c>
      <c r="S222" s="237">
        <f t="shared" si="14"/>
        <v>0</v>
      </c>
      <c r="T222" s="213"/>
      <c r="U222" s="212"/>
      <c r="V222" s="212"/>
      <c r="W222" s="217"/>
      <c r="X222" s="188">
        <f t="shared" si="12"/>
        <v>0</v>
      </c>
      <c r="Y222" s="188">
        <f t="shared" si="15"/>
        <v>0</v>
      </c>
    </row>
    <row r="223" spans="1:25" x14ac:dyDescent="0.25">
      <c r="A223" s="204"/>
      <c r="B223" s="212"/>
      <c r="C223" s="214"/>
      <c r="D223" s="214"/>
      <c r="E223" s="313"/>
      <c r="F223" s="314"/>
      <c r="G223" s="314"/>
      <c r="H223" s="315"/>
      <c r="I223" s="212"/>
      <c r="J223" s="213"/>
      <c r="K223" s="227"/>
      <c r="L223" s="214"/>
      <c r="M223" s="214"/>
      <c r="N223" s="214"/>
      <c r="O223" s="214"/>
      <c r="P223" s="215"/>
      <c r="Q223" s="216"/>
      <c r="R223" s="237">
        <f t="shared" si="13"/>
        <v>0</v>
      </c>
      <c r="S223" s="237">
        <f t="shared" si="14"/>
        <v>0</v>
      </c>
      <c r="T223" s="213"/>
      <c r="U223" s="212"/>
      <c r="V223" s="212"/>
      <c r="W223" s="217"/>
      <c r="X223" s="188">
        <f t="shared" si="12"/>
        <v>0</v>
      </c>
      <c r="Y223" s="188">
        <f t="shared" si="15"/>
        <v>0</v>
      </c>
    </row>
    <row r="224" spans="1:25" x14ac:dyDescent="0.25">
      <c r="A224" s="204"/>
      <c r="B224" s="212"/>
      <c r="C224" s="214"/>
      <c r="D224" s="214"/>
      <c r="E224" s="313"/>
      <c r="F224" s="314"/>
      <c r="G224" s="314"/>
      <c r="H224" s="315"/>
      <c r="I224" s="212"/>
      <c r="J224" s="213"/>
      <c r="K224" s="227"/>
      <c r="L224" s="214"/>
      <c r="M224" s="214"/>
      <c r="N224" s="214"/>
      <c r="O224" s="214"/>
      <c r="P224" s="215"/>
      <c r="Q224" s="216"/>
      <c r="R224" s="237">
        <f t="shared" si="13"/>
        <v>0</v>
      </c>
      <c r="S224" s="237">
        <f t="shared" si="14"/>
        <v>0</v>
      </c>
      <c r="T224" s="213"/>
      <c r="U224" s="212"/>
      <c r="V224" s="212"/>
      <c r="W224" s="217"/>
      <c r="X224" s="188">
        <f t="shared" si="12"/>
        <v>0</v>
      </c>
      <c r="Y224" s="188">
        <f t="shared" si="15"/>
        <v>0</v>
      </c>
    </row>
    <row r="225" spans="1:25" x14ac:dyDescent="0.25">
      <c r="A225" s="204"/>
      <c r="B225" s="212"/>
      <c r="C225" s="214"/>
      <c r="D225" s="214"/>
      <c r="E225" s="313"/>
      <c r="F225" s="314"/>
      <c r="G225" s="314"/>
      <c r="H225" s="315"/>
      <c r="I225" s="212"/>
      <c r="J225" s="213"/>
      <c r="K225" s="227"/>
      <c r="L225" s="214"/>
      <c r="M225" s="214"/>
      <c r="N225" s="214"/>
      <c r="O225" s="214"/>
      <c r="P225" s="215"/>
      <c r="Q225" s="216"/>
      <c r="R225" s="237">
        <f t="shared" si="13"/>
        <v>0</v>
      </c>
      <c r="S225" s="237">
        <f t="shared" si="14"/>
        <v>0</v>
      </c>
      <c r="T225" s="213"/>
      <c r="U225" s="212"/>
      <c r="V225" s="212"/>
      <c r="W225" s="217"/>
      <c r="X225" s="188">
        <f t="shared" si="12"/>
        <v>0</v>
      </c>
      <c r="Y225" s="188">
        <f t="shared" si="15"/>
        <v>0</v>
      </c>
    </row>
    <row r="226" spans="1:25" x14ac:dyDescent="0.25">
      <c r="A226" s="204"/>
      <c r="B226" s="212"/>
      <c r="C226" s="214"/>
      <c r="D226" s="214"/>
      <c r="E226" s="313"/>
      <c r="F226" s="314"/>
      <c r="G226" s="314"/>
      <c r="H226" s="315"/>
      <c r="I226" s="212"/>
      <c r="J226" s="213"/>
      <c r="K226" s="227"/>
      <c r="L226" s="214"/>
      <c r="M226" s="214"/>
      <c r="N226" s="214"/>
      <c r="O226" s="214"/>
      <c r="P226" s="215"/>
      <c r="Q226" s="216"/>
      <c r="R226" s="237">
        <f t="shared" si="13"/>
        <v>0</v>
      </c>
      <c r="S226" s="237">
        <f t="shared" si="14"/>
        <v>0</v>
      </c>
      <c r="T226" s="213"/>
      <c r="U226" s="212"/>
      <c r="V226" s="212"/>
      <c r="W226" s="217"/>
      <c r="X226" s="188">
        <f t="shared" si="12"/>
        <v>0</v>
      </c>
      <c r="Y226" s="188">
        <f t="shared" si="15"/>
        <v>0</v>
      </c>
    </row>
    <row r="227" spans="1:25" x14ac:dyDescent="0.25">
      <c r="A227" s="204"/>
      <c r="B227" s="212"/>
      <c r="C227" s="214"/>
      <c r="D227" s="214"/>
      <c r="E227" s="313"/>
      <c r="F227" s="314"/>
      <c r="G227" s="314"/>
      <c r="H227" s="315"/>
      <c r="I227" s="212"/>
      <c r="J227" s="213"/>
      <c r="K227" s="227"/>
      <c r="L227" s="214"/>
      <c r="M227" s="214"/>
      <c r="N227" s="214"/>
      <c r="O227" s="214"/>
      <c r="P227" s="215"/>
      <c r="Q227" s="216"/>
      <c r="R227" s="237">
        <f t="shared" si="13"/>
        <v>0</v>
      </c>
      <c r="S227" s="237">
        <f t="shared" si="14"/>
        <v>0</v>
      </c>
      <c r="T227" s="213"/>
      <c r="U227" s="212"/>
      <c r="V227" s="212"/>
      <c r="W227" s="217"/>
      <c r="X227" s="188">
        <f t="shared" si="12"/>
        <v>0</v>
      </c>
      <c r="Y227" s="188">
        <f t="shared" si="15"/>
        <v>0</v>
      </c>
    </row>
    <row r="228" spans="1:25" x14ac:dyDescent="0.25">
      <c r="A228" s="204"/>
      <c r="B228" s="212"/>
      <c r="C228" s="214"/>
      <c r="D228" s="214"/>
      <c r="E228" s="313"/>
      <c r="F228" s="314"/>
      <c r="G228" s="314"/>
      <c r="H228" s="315"/>
      <c r="I228" s="212"/>
      <c r="J228" s="213"/>
      <c r="K228" s="227"/>
      <c r="L228" s="214"/>
      <c r="M228" s="214"/>
      <c r="N228" s="214"/>
      <c r="O228" s="214"/>
      <c r="P228" s="215"/>
      <c r="Q228" s="216"/>
      <c r="R228" s="237">
        <f t="shared" si="13"/>
        <v>0</v>
      </c>
      <c r="S228" s="237">
        <f t="shared" si="14"/>
        <v>0</v>
      </c>
      <c r="T228" s="213"/>
      <c r="U228" s="212"/>
      <c r="V228" s="212"/>
      <c r="W228" s="217"/>
      <c r="X228" s="188">
        <f t="shared" si="12"/>
        <v>0</v>
      </c>
      <c r="Y228" s="188">
        <f t="shared" si="15"/>
        <v>0</v>
      </c>
    </row>
    <row r="229" spans="1:25" x14ac:dyDescent="0.25">
      <c r="A229" s="204"/>
      <c r="B229" s="212"/>
      <c r="C229" s="214"/>
      <c r="D229" s="214"/>
      <c r="E229" s="313"/>
      <c r="F229" s="314"/>
      <c r="G229" s="314"/>
      <c r="H229" s="315"/>
      <c r="I229" s="212"/>
      <c r="J229" s="213"/>
      <c r="K229" s="227"/>
      <c r="L229" s="214"/>
      <c r="M229" s="214"/>
      <c r="N229" s="214"/>
      <c r="O229" s="214"/>
      <c r="P229" s="215"/>
      <c r="Q229" s="216"/>
      <c r="R229" s="237">
        <f t="shared" si="13"/>
        <v>0</v>
      </c>
      <c r="S229" s="237">
        <f t="shared" si="14"/>
        <v>0</v>
      </c>
      <c r="T229" s="213"/>
      <c r="U229" s="212"/>
      <c r="V229" s="212"/>
      <c r="W229" s="217"/>
      <c r="X229" s="188">
        <f t="shared" si="12"/>
        <v>0</v>
      </c>
      <c r="Y229" s="188">
        <f t="shared" si="15"/>
        <v>0</v>
      </c>
    </row>
    <row r="230" spans="1:25" x14ac:dyDescent="0.25">
      <c r="A230" s="204"/>
      <c r="B230" s="212"/>
      <c r="C230" s="214"/>
      <c r="D230" s="214"/>
      <c r="E230" s="313"/>
      <c r="F230" s="314"/>
      <c r="G230" s="314"/>
      <c r="H230" s="315"/>
      <c r="I230" s="212"/>
      <c r="J230" s="213"/>
      <c r="K230" s="227"/>
      <c r="L230" s="214"/>
      <c r="M230" s="214"/>
      <c r="N230" s="214"/>
      <c r="O230" s="214"/>
      <c r="P230" s="215"/>
      <c r="Q230" s="216"/>
      <c r="R230" s="237">
        <f t="shared" si="13"/>
        <v>0</v>
      </c>
      <c r="S230" s="237">
        <f t="shared" si="14"/>
        <v>0</v>
      </c>
      <c r="T230" s="213"/>
      <c r="U230" s="212"/>
      <c r="V230" s="212"/>
      <c r="W230" s="217"/>
      <c r="X230" s="188">
        <f t="shared" si="12"/>
        <v>0</v>
      </c>
      <c r="Y230" s="188">
        <f t="shared" si="15"/>
        <v>0</v>
      </c>
    </row>
    <row r="231" spans="1:25" x14ac:dyDescent="0.25">
      <c r="A231" s="204"/>
      <c r="B231" s="212"/>
      <c r="C231" s="214"/>
      <c r="D231" s="214"/>
      <c r="E231" s="313"/>
      <c r="F231" s="314"/>
      <c r="G231" s="314"/>
      <c r="H231" s="315"/>
      <c r="I231" s="212"/>
      <c r="J231" s="213"/>
      <c r="K231" s="227"/>
      <c r="L231" s="214"/>
      <c r="M231" s="214"/>
      <c r="N231" s="214"/>
      <c r="O231" s="214"/>
      <c r="P231" s="215"/>
      <c r="Q231" s="216"/>
      <c r="R231" s="237">
        <f t="shared" si="13"/>
        <v>0</v>
      </c>
      <c r="S231" s="237">
        <f t="shared" si="14"/>
        <v>0</v>
      </c>
      <c r="T231" s="213"/>
      <c r="U231" s="212"/>
      <c r="V231" s="212"/>
      <c r="W231" s="217"/>
      <c r="X231" s="188">
        <f t="shared" si="12"/>
        <v>0</v>
      </c>
      <c r="Y231" s="188">
        <f t="shared" si="15"/>
        <v>0</v>
      </c>
    </row>
    <row r="232" spans="1:25" x14ac:dyDescent="0.25">
      <c r="A232" s="204"/>
      <c r="B232" s="212"/>
      <c r="C232" s="214"/>
      <c r="D232" s="214"/>
      <c r="E232" s="313"/>
      <c r="F232" s="314"/>
      <c r="G232" s="314"/>
      <c r="H232" s="315"/>
      <c r="I232" s="212"/>
      <c r="J232" s="213"/>
      <c r="K232" s="227"/>
      <c r="L232" s="214"/>
      <c r="M232" s="214"/>
      <c r="N232" s="214"/>
      <c r="O232" s="214"/>
      <c r="P232" s="215"/>
      <c r="Q232" s="216"/>
      <c r="R232" s="237">
        <f t="shared" si="13"/>
        <v>0</v>
      </c>
      <c r="S232" s="237">
        <f t="shared" si="14"/>
        <v>0</v>
      </c>
      <c r="T232" s="213"/>
      <c r="U232" s="212"/>
      <c r="V232" s="212"/>
      <c r="W232" s="217"/>
      <c r="X232" s="188">
        <f t="shared" si="12"/>
        <v>0</v>
      </c>
      <c r="Y232" s="188">
        <f t="shared" si="15"/>
        <v>0</v>
      </c>
    </row>
    <row r="233" spans="1:25" x14ac:dyDescent="0.25">
      <c r="A233" s="204"/>
      <c r="B233" s="212"/>
      <c r="C233" s="214"/>
      <c r="D233" s="214"/>
      <c r="E233" s="313"/>
      <c r="F233" s="314"/>
      <c r="G233" s="314"/>
      <c r="H233" s="315"/>
      <c r="I233" s="212"/>
      <c r="J233" s="213"/>
      <c r="K233" s="227"/>
      <c r="L233" s="214"/>
      <c r="M233" s="214"/>
      <c r="N233" s="214"/>
      <c r="O233" s="214"/>
      <c r="P233" s="215"/>
      <c r="Q233" s="216"/>
      <c r="R233" s="237">
        <f t="shared" si="13"/>
        <v>0</v>
      </c>
      <c r="S233" s="237">
        <f t="shared" si="14"/>
        <v>0</v>
      </c>
      <c r="T233" s="213"/>
      <c r="U233" s="212"/>
      <c r="V233" s="212"/>
      <c r="W233" s="217"/>
      <c r="X233" s="188">
        <f t="shared" si="12"/>
        <v>0</v>
      </c>
      <c r="Y233" s="188">
        <f t="shared" si="15"/>
        <v>0</v>
      </c>
    </row>
    <row r="234" spans="1:25" x14ac:dyDescent="0.25">
      <c r="A234" s="204"/>
      <c r="B234" s="212"/>
      <c r="C234" s="214"/>
      <c r="D234" s="214"/>
      <c r="E234" s="313"/>
      <c r="F234" s="314"/>
      <c r="G234" s="314"/>
      <c r="H234" s="315"/>
      <c r="I234" s="212"/>
      <c r="J234" s="213"/>
      <c r="K234" s="227"/>
      <c r="L234" s="214"/>
      <c r="M234" s="214"/>
      <c r="N234" s="214"/>
      <c r="O234" s="214"/>
      <c r="P234" s="215"/>
      <c r="Q234" s="216"/>
      <c r="R234" s="237">
        <f t="shared" si="13"/>
        <v>0</v>
      </c>
      <c r="S234" s="237">
        <f t="shared" si="14"/>
        <v>0</v>
      </c>
      <c r="T234" s="213"/>
      <c r="U234" s="212"/>
      <c r="V234" s="212"/>
      <c r="W234" s="217"/>
      <c r="X234" s="188">
        <f t="shared" si="12"/>
        <v>0</v>
      </c>
      <c r="Y234" s="188">
        <f t="shared" si="15"/>
        <v>0</v>
      </c>
    </row>
    <row r="235" spans="1:25" x14ac:dyDescent="0.25">
      <c r="A235" s="204"/>
      <c r="B235" s="212"/>
      <c r="C235" s="214"/>
      <c r="D235" s="214"/>
      <c r="E235" s="313"/>
      <c r="F235" s="314"/>
      <c r="G235" s="314"/>
      <c r="H235" s="315"/>
      <c r="I235" s="212"/>
      <c r="J235" s="213"/>
      <c r="K235" s="227"/>
      <c r="L235" s="214"/>
      <c r="M235" s="214"/>
      <c r="N235" s="214"/>
      <c r="O235" s="214"/>
      <c r="P235" s="215"/>
      <c r="Q235" s="216"/>
      <c r="R235" s="237">
        <f t="shared" si="13"/>
        <v>0</v>
      </c>
      <c r="S235" s="237">
        <f t="shared" si="14"/>
        <v>0</v>
      </c>
      <c r="T235" s="213"/>
      <c r="U235" s="212"/>
      <c r="V235" s="212"/>
      <c r="W235" s="217"/>
      <c r="X235" s="188">
        <f t="shared" si="12"/>
        <v>0</v>
      </c>
      <c r="Y235" s="188">
        <f t="shared" si="15"/>
        <v>0</v>
      </c>
    </row>
    <row r="236" spans="1:25" x14ac:dyDescent="0.25">
      <c r="A236" s="204"/>
      <c r="B236" s="212"/>
      <c r="C236" s="214"/>
      <c r="D236" s="214"/>
      <c r="E236" s="313"/>
      <c r="F236" s="314"/>
      <c r="G236" s="314"/>
      <c r="H236" s="315"/>
      <c r="I236" s="212"/>
      <c r="J236" s="213"/>
      <c r="K236" s="227"/>
      <c r="L236" s="214"/>
      <c r="M236" s="214"/>
      <c r="N236" s="214"/>
      <c r="O236" s="214"/>
      <c r="P236" s="215"/>
      <c r="Q236" s="216"/>
      <c r="R236" s="237">
        <f t="shared" si="13"/>
        <v>0</v>
      </c>
      <c r="S236" s="237">
        <f t="shared" si="14"/>
        <v>0</v>
      </c>
      <c r="T236" s="213"/>
      <c r="U236" s="212"/>
      <c r="V236" s="212"/>
      <c r="W236" s="217"/>
      <c r="X236" s="188">
        <f t="shared" si="12"/>
        <v>0</v>
      </c>
      <c r="Y236" s="188">
        <f t="shared" si="15"/>
        <v>0</v>
      </c>
    </row>
    <row r="237" spans="1:25" x14ac:dyDescent="0.25">
      <c r="A237" s="204"/>
      <c r="B237" s="212"/>
      <c r="C237" s="214"/>
      <c r="D237" s="214"/>
      <c r="E237" s="313"/>
      <c r="F237" s="314"/>
      <c r="G237" s="314"/>
      <c r="H237" s="315"/>
      <c r="I237" s="212"/>
      <c r="J237" s="213"/>
      <c r="K237" s="227"/>
      <c r="L237" s="214"/>
      <c r="M237" s="214"/>
      <c r="N237" s="214"/>
      <c r="O237" s="214"/>
      <c r="P237" s="215"/>
      <c r="Q237" s="216"/>
      <c r="R237" s="237">
        <f t="shared" si="13"/>
        <v>0</v>
      </c>
      <c r="S237" s="237">
        <f t="shared" si="14"/>
        <v>0</v>
      </c>
      <c r="T237" s="213"/>
      <c r="U237" s="212"/>
      <c r="V237" s="212"/>
      <c r="W237" s="217"/>
      <c r="X237" s="188">
        <f t="shared" si="12"/>
        <v>0</v>
      </c>
      <c r="Y237" s="188">
        <f t="shared" si="15"/>
        <v>0</v>
      </c>
    </row>
    <row r="238" spans="1:25" x14ac:dyDescent="0.25">
      <c r="A238" s="204"/>
      <c r="B238" s="212"/>
      <c r="C238" s="214"/>
      <c r="D238" s="214"/>
      <c r="E238" s="313"/>
      <c r="F238" s="314"/>
      <c r="G238" s="314"/>
      <c r="H238" s="315"/>
      <c r="I238" s="212"/>
      <c r="J238" s="213"/>
      <c r="K238" s="227"/>
      <c r="L238" s="214"/>
      <c r="M238" s="214"/>
      <c r="N238" s="214"/>
      <c r="O238" s="214"/>
      <c r="P238" s="215"/>
      <c r="Q238" s="216"/>
      <c r="R238" s="237">
        <f t="shared" si="13"/>
        <v>0</v>
      </c>
      <c r="S238" s="237">
        <f t="shared" si="14"/>
        <v>0</v>
      </c>
      <c r="T238" s="213"/>
      <c r="U238" s="212"/>
      <c r="V238" s="212"/>
      <c r="W238" s="217"/>
      <c r="X238" s="188">
        <f t="shared" si="12"/>
        <v>0</v>
      </c>
      <c r="Y238" s="188">
        <f t="shared" si="15"/>
        <v>0</v>
      </c>
    </row>
    <row r="239" spans="1:25" x14ac:dyDescent="0.25">
      <c r="A239" s="204"/>
      <c r="B239" s="212"/>
      <c r="C239" s="214"/>
      <c r="D239" s="214"/>
      <c r="E239" s="313"/>
      <c r="F239" s="314"/>
      <c r="G239" s="314"/>
      <c r="H239" s="315"/>
      <c r="I239" s="212"/>
      <c r="J239" s="213"/>
      <c r="K239" s="227"/>
      <c r="L239" s="214"/>
      <c r="M239" s="214"/>
      <c r="N239" s="214"/>
      <c r="O239" s="214"/>
      <c r="P239" s="215"/>
      <c r="Q239" s="216"/>
      <c r="R239" s="237">
        <f t="shared" si="13"/>
        <v>0</v>
      </c>
      <c r="S239" s="237">
        <f t="shared" si="14"/>
        <v>0</v>
      </c>
      <c r="T239" s="213"/>
      <c r="U239" s="212"/>
      <c r="V239" s="212"/>
      <c r="W239" s="217"/>
      <c r="X239" s="188">
        <f t="shared" si="12"/>
        <v>0</v>
      </c>
      <c r="Y239" s="188">
        <f t="shared" si="15"/>
        <v>0</v>
      </c>
    </row>
    <row r="240" spans="1:25" x14ac:dyDescent="0.25">
      <c r="A240" s="204"/>
      <c r="B240" s="212"/>
      <c r="C240" s="214"/>
      <c r="D240" s="214"/>
      <c r="E240" s="313"/>
      <c r="F240" s="314"/>
      <c r="G240" s="314"/>
      <c r="H240" s="315"/>
      <c r="I240" s="212"/>
      <c r="J240" s="213"/>
      <c r="K240" s="227"/>
      <c r="L240" s="214"/>
      <c r="M240" s="214"/>
      <c r="N240" s="214"/>
      <c r="O240" s="214"/>
      <c r="P240" s="215"/>
      <c r="Q240" s="216"/>
      <c r="R240" s="237">
        <f t="shared" si="13"/>
        <v>0</v>
      </c>
      <c r="S240" s="237">
        <f t="shared" si="14"/>
        <v>0</v>
      </c>
      <c r="T240" s="213"/>
      <c r="U240" s="212"/>
      <c r="V240" s="212"/>
      <c r="W240" s="217"/>
      <c r="X240" s="188">
        <f t="shared" si="12"/>
        <v>0</v>
      </c>
      <c r="Y240" s="188">
        <f t="shared" si="15"/>
        <v>0</v>
      </c>
    </row>
    <row r="241" spans="1:25" x14ac:dyDescent="0.25">
      <c r="A241" s="204"/>
      <c r="B241" s="212"/>
      <c r="C241" s="214"/>
      <c r="D241" s="214"/>
      <c r="E241" s="313"/>
      <c r="F241" s="314"/>
      <c r="G241" s="314"/>
      <c r="H241" s="315"/>
      <c r="I241" s="212"/>
      <c r="J241" s="213"/>
      <c r="K241" s="227"/>
      <c r="L241" s="214"/>
      <c r="M241" s="214"/>
      <c r="N241" s="214"/>
      <c r="O241" s="214"/>
      <c r="P241" s="215"/>
      <c r="Q241" s="216"/>
      <c r="R241" s="237">
        <f t="shared" si="13"/>
        <v>0</v>
      </c>
      <c r="S241" s="237">
        <f t="shared" si="14"/>
        <v>0</v>
      </c>
      <c r="T241" s="213"/>
      <c r="U241" s="212"/>
      <c r="V241" s="212"/>
      <c r="W241" s="217"/>
      <c r="X241" s="188">
        <f t="shared" si="12"/>
        <v>0</v>
      </c>
      <c r="Y241" s="188">
        <f t="shared" si="15"/>
        <v>0</v>
      </c>
    </row>
    <row r="242" spans="1:25" x14ac:dyDescent="0.25">
      <c r="A242" s="204"/>
      <c r="B242" s="212"/>
      <c r="C242" s="214"/>
      <c r="D242" s="214"/>
      <c r="E242" s="313"/>
      <c r="F242" s="314"/>
      <c r="G242" s="314"/>
      <c r="H242" s="315"/>
      <c r="I242" s="212"/>
      <c r="J242" s="213"/>
      <c r="K242" s="227"/>
      <c r="L242" s="214"/>
      <c r="M242" s="214"/>
      <c r="N242" s="214"/>
      <c r="O242" s="214"/>
      <c r="P242" s="215"/>
      <c r="Q242" s="216"/>
      <c r="R242" s="237">
        <f t="shared" si="13"/>
        <v>0</v>
      </c>
      <c r="S242" s="237">
        <f t="shared" si="14"/>
        <v>0</v>
      </c>
      <c r="T242" s="213"/>
      <c r="U242" s="212"/>
      <c r="V242" s="212"/>
      <c r="W242" s="217"/>
      <c r="X242" s="188">
        <f t="shared" si="12"/>
        <v>0</v>
      </c>
      <c r="Y242" s="188">
        <f t="shared" si="15"/>
        <v>0</v>
      </c>
    </row>
    <row r="243" spans="1:25" x14ac:dyDescent="0.25">
      <c r="A243" s="204"/>
      <c r="B243" s="212"/>
      <c r="C243" s="214"/>
      <c r="D243" s="214"/>
      <c r="E243" s="313"/>
      <c r="F243" s="314"/>
      <c r="G243" s="314"/>
      <c r="H243" s="315"/>
      <c r="I243" s="212"/>
      <c r="J243" s="213"/>
      <c r="K243" s="227"/>
      <c r="L243" s="214"/>
      <c r="M243" s="214"/>
      <c r="N243" s="214"/>
      <c r="O243" s="214"/>
      <c r="P243" s="215"/>
      <c r="Q243" s="216"/>
      <c r="R243" s="237">
        <f t="shared" si="13"/>
        <v>0</v>
      </c>
      <c r="S243" s="237">
        <f t="shared" si="14"/>
        <v>0</v>
      </c>
      <c r="T243" s="213"/>
      <c r="U243" s="212"/>
      <c r="V243" s="212"/>
      <c r="W243" s="217"/>
      <c r="X243" s="188">
        <f t="shared" si="12"/>
        <v>0</v>
      </c>
      <c r="Y243" s="188">
        <f t="shared" si="15"/>
        <v>0</v>
      </c>
    </row>
    <row r="244" spans="1:25" x14ac:dyDescent="0.25">
      <c r="A244" s="204"/>
      <c r="B244" s="212"/>
      <c r="C244" s="214"/>
      <c r="D244" s="214"/>
      <c r="E244" s="313"/>
      <c r="F244" s="314"/>
      <c r="G244" s="314"/>
      <c r="H244" s="315"/>
      <c r="I244" s="212"/>
      <c r="J244" s="213"/>
      <c r="K244" s="227"/>
      <c r="L244" s="214"/>
      <c r="M244" s="214"/>
      <c r="N244" s="214"/>
      <c r="O244" s="214"/>
      <c r="P244" s="215"/>
      <c r="Q244" s="216"/>
      <c r="R244" s="237">
        <f t="shared" si="13"/>
        <v>0</v>
      </c>
      <c r="S244" s="237">
        <f t="shared" si="14"/>
        <v>0</v>
      </c>
      <c r="T244" s="213"/>
      <c r="U244" s="212"/>
      <c r="V244" s="212"/>
      <c r="W244" s="217"/>
      <c r="X244" s="188">
        <f t="shared" si="12"/>
        <v>0</v>
      </c>
      <c r="Y244" s="188">
        <f t="shared" si="15"/>
        <v>0</v>
      </c>
    </row>
    <row r="245" spans="1:25" x14ac:dyDescent="0.25">
      <c r="A245" s="204"/>
      <c r="B245" s="212"/>
      <c r="C245" s="214"/>
      <c r="D245" s="214"/>
      <c r="E245" s="313"/>
      <c r="F245" s="314"/>
      <c r="G245" s="314"/>
      <c r="H245" s="315"/>
      <c r="I245" s="212"/>
      <c r="J245" s="213"/>
      <c r="K245" s="227"/>
      <c r="L245" s="214"/>
      <c r="M245" s="214"/>
      <c r="N245" s="214"/>
      <c r="O245" s="214"/>
      <c r="P245" s="215"/>
      <c r="Q245" s="216"/>
      <c r="R245" s="237">
        <f t="shared" si="13"/>
        <v>0</v>
      </c>
      <c r="S245" s="237">
        <f t="shared" si="14"/>
        <v>0</v>
      </c>
      <c r="T245" s="213"/>
      <c r="U245" s="212"/>
      <c r="V245" s="212"/>
      <c r="W245" s="217"/>
      <c r="X245" s="188">
        <f t="shared" si="12"/>
        <v>0</v>
      </c>
      <c r="Y245" s="188">
        <f t="shared" si="15"/>
        <v>0</v>
      </c>
    </row>
    <row r="246" spans="1:25" x14ac:dyDescent="0.25">
      <c r="A246" s="204"/>
      <c r="B246" s="212"/>
      <c r="C246" s="214"/>
      <c r="D246" s="214"/>
      <c r="E246" s="313"/>
      <c r="F246" s="314"/>
      <c r="G246" s="314"/>
      <c r="H246" s="315"/>
      <c r="I246" s="212"/>
      <c r="J246" s="213"/>
      <c r="K246" s="227"/>
      <c r="L246" s="214"/>
      <c r="M246" s="214"/>
      <c r="N246" s="214"/>
      <c r="O246" s="214"/>
      <c r="P246" s="215"/>
      <c r="Q246" s="216"/>
      <c r="R246" s="237">
        <f t="shared" si="13"/>
        <v>0</v>
      </c>
      <c r="S246" s="237">
        <f t="shared" si="14"/>
        <v>0</v>
      </c>
      <c r="T246" s="213"/>
      <c r="U246" s="212"/>
      <c r="V246" s="212"/>
      <c r="W246" s="217"/>
      <c r="X246" s="188">
        <f t="shared" si="12"/>
        <v>0</v>
      </c>
      <c r="Y246" s="188">
        <f t="shared" si="15"/>
        <v>0</v>
      </c>
    </row>
    <row r="247" spans="1:25" x14ac:dyDescent="0.25">
      <c r="A247" s="204"/>
      <c r="B247" s="212"/>
      <c r="C247" s="214"/>
      <c r="D247" s="214"/>
      <c r="E247" s="313"/>
      <c r="F247" s="314"/>
      <c r="G247" s="314"/>
      <c r="H247" s="315"/>
      <c r="I247" s="212"/>
      <c r="J247" s="213"/>
      <c r="K247" s="227"/>
      <c r="L247" s="214"/>
      <c r="M247" s="214"/>
      <c r="N247" s="214"/>
      <c r="O247" s="214"/>
      <c r="P247" s="215"/>
      <c r="Q247" s="216"/>
      <c r="R247" s="237">
        <f t="shared" si="13"/>
        <v>0</v>
      </c>
      <c r="S247" s="237">
        <f t="shared" si="14"/>
        <v>0</v>
      </c>
      <c r="T247" s="213"/>
      <c r="U247" s="212"/>
      <c r="V247" s="212"/>
      <c r="W247" s="217"/>
      <c r="X247" s="188">
        <f t="shared" si="12"/>
        <v>0</v>
      </c>
      <c r="Y247" s="188">
        <f t="shared" si="15"/>
        <v>0</v>
      </c>
    </row>
    <row r="248" spans="1:25" x14ac:dyDescent="0.25">
      <c r="A248" s="204"/>
      <c r="B248" s="212"/>
      <c r="C248" s="214"/>
      <c r="D248" s="214"/>
      <c r="E248" s="313"/>
      <c r="F248" s="314"/>
      <c r="G248" s="314"/>
      <c r="H248" s="315"/>
      <c r="I248" s="212"/>
      <c r="J248" s="213"/>
      <c r="K248" s="227"/>
      <c r="L248" s="214"/>
      <c r="M248" s="214"/>
      <c r="N248" s="214"/>
      <c r="O248" s="214"/>
      <c r="P248" s="215"/>
      <c r="Q248" s="216"/>
      <c r="R248" s="237">
        <f t="shared" si="13"/>
        <v>0</v>
      </c>
      <c r="S248" s="237">
        <f t="shared" si="14"/>
        <v>0</v>
      </c>
      <c r="T248" s="213"/>
      <c r="U248" s="212"/>
      <c r="V248" s="212"/>
      <c r="W248" s="217"/>
      <c r="X248" s="188">
        <f t="shared" si="12"/>
        <v>0</v>
      </c>
      <c r="Y248" s="188">
        <f t="shared" si="15"/>
        <v>0</v>
      </c>
    </row>
    <row r="249" spans="1:25" x14ac:dyDescent="0.25">
      <c r="A249" s="204"/>
      <c r="B249" s="212"/>
      <c r="C249" s="214"/>
      <c r="D249" s="214"/>
      <c r="E249" s="313"/>
      <c r="F249" s="314"/>
      <c r="G249" s="314"/>
      <c r="H249" s="315"/>
      <c r="I249" s="212"/>
      <c r="J249" s="213"/>
      <c r="K249" s="227"/>
      <c r="L249" s="214"/>
      <c r="M249" s="214"/>
      <c r="N249" s="214"/>
      <c r="O249" s="214"/>
      <c r="P249" s="215"/>
      <c r="Q249" s="216"/>
      <c r="R249" s="237">
        <f t="shared" si="13"/>
        <v>0</v>
      </c>
      <c r="S249" s="237">
        <f t="shared" si="14"/>
        <v>0</v>
      </c>
      <c r="T249" s="213"/>
      <c r="U249" s="212"/>
      <c r="V249" s="212"/>
      <c r="W249" s="217"/>
      <c r="X249" s="188">
        <f t="shared" si="12"/>
        <v>0</v>
      </c>
      <c r="Y249" s="188">
        <f t="shared" si="15"/>
        <v>0</v>
      </c>
    </row>
    <row r="250" spans="1:25" x14ac:dyDescent="0.25">
      <c r="A250" s="204"/>
      <c r="B250" s="212"/>
      <c r="C250" s="214"/>
      <c r="D250" s="214"/>
      <c r="E250" s="313"/>
      <c r="F250" s="314"/>
      <c r="G250" s="314"/>
      <c r="H250" s="315"/>
      <c r="I250" s="212"/>
      <c r="J250" s="213"/>
      <c r="K250" s="227"/>
      <c r="L250" s="214"/>
      <c r="M250" s="214"/>
      <c r="N250" s="214"/>
      <c r="O250" s="214"/>
      <c r="P250" s="215"/>
      <c r="Q250" s="216"/>
      <c r="R250" s="237">
        <f t="shared" si="13"/>
        <v>0</v>
      </c>
      <c r="S250" s="237">
        <f t="shared" si="14"/>
        <v>0</v>
      </c>
      <c r="T250" s="213"/>
      <c r="U250" s="212"/>
      <c r="V250" s="212"/>
      <c r="W250" s="217"/>
      <c r="X250" s="188">
        <f t="shared" si="12"/>
        <v>0</v>
      </c>
      <c r="Y250" s="188">
        <f t="shared" si="15"/>
        <v>0</v>
      </c>
    </row>
    <row r="251" spans="1:25" x14ac:dyDescent="0.25">
      <c r="A251" s="204"/>
      <c r="B251" s="212"/>
      <c r="C251" s="214"/>
      <c r="D251" s="214"/>
      <c r="E251" s="313"/>
      <c r="F251" s="314"/>
      <c r="G251" s="314"/>
      <c r="H251" s="315"/>
      <c r="I251" s="212"/>
      <c r="J251" s="213"/>
      <c r="K251" s="227"/>
      <c r="L251" s="214"/>
      <c r="M251" s="214"/>
      <c r="N251" s="214"/>
      <c r="O251" s="214"/>
      <c r="P251" s="215"/>
      <c r="Q251" s="216"/>
      <c r="R251" s="237">
        <f t="shared" si="13"/>
        <v>0</v>
      </c>
      <c r="S251" s="237">
        <f t="shared" si="14"/>
        <v>0</v>
      </c>
      <c r="T251" s="213"/>
      <c r="U251" s="212"/>
      <c r="V251" s="212"/>
      <c r="W251" s="217"/>
      <c r="X251" s="188">
        <f t="shared" si="12"/>
        <v>0</v>
      </c>
      <c r="Y251" s="188">
        <f t="shared" si="15"/>
        <v>0</v>
      </c>
    </row>
    <row r="252" spans="1:25" x14ac:dyDescent="0.25">
      <c r="A252" s="204"/>
      <c r="B252" s="212"/>
      <c r="C252" s="214"/>
      <c r="D252" s="214"/>
      <c r="E252" s="313"/>
      <c r="F252" s="314"/>
      <c r="G252" s="314"/>
      <c r="H252" s="315"/>
      <c r="I252" s="212"/>
      <c r="J252" s="213"/>
      <c r="K252" s="227"/>
      <c r="L252" s="214"/>
      <c r="M252" s="214"/>
      <c r="N252" s="214"/>
      <c r="O252" s="214"/>
      <c r="P252" s="215"/>
      <c r="Q252" s="216"/>
      <c r="R252" s="237">
        <f t="shared" si="13"/>
        <v>0</v>
      </c>
      <c r="S252" s="237">
        <f t="shared" si="14"/>
        <v>0</v>
      </c>
      <c r="T252" s="213"/>
      <c r="U252" s="212"/>
      <c r="V252" s="212"/>
      <c r="W252" s="217"/>
      <c r="X252" s="188">
        <f t="shared" si="12"/>
        <v>0</v>
      </c>
      <c r="Y252" s="188">
        <f t="shared" si="15"/>
        <v>0</v>
      </c>
    </row>
    <row r="253" spans="1:25" x14ac:dyDescent="0.25">
      <c r="A253" s="204"/>
      <c r="B253" s="212"/>
      <c r="C253" s="214"/>
      <c r="D253" s="214"/>
      <c r="E253" s="313"/>
      <c r="F253" s="314"/>
      <c r="G253" s="314"/>
      <c r="H253" s="315"/>
      <c r="I253" s="212"/>
      <c r="J253" s="213"/>
      <c r="K253" s="227"/>
      <c r="L253" s="214"/>
      <c r="M253" s="214"/>
      <c r="N253" s="214"/>
      <c r="O253" s="214"/>
      <c r="P253" s="215"/>
      <c r="Q253" s="216"/>
      <c r="R253" s="237">
        <f t="shared" si="13"/>
        <v>0</v>
      </c>
      <c r="S253" s="237">
        <f t="shared" si="14"/>
        <v>0</v>
      </c>
      <c r="T253" s="213"/>
      <c r="U253" s="212"/>
      <c r="V253" s="212"/>
      <c r="W253" s="217"/>
      <c r="X253" s="188">
        <f t="shared" si="12"/>
        <v>0</v>
      </c>
      <c r="Y253" s="188">
        <f t="shared" si="15"/>
        <v>0</v>
      </c>
    </row>
    <row r="254" spans="1:25" x14ac:dyDescent="0.25">
      <c r="A254" s="204"/>
      <c r="B254" s="212"/>
      <c r="C254" s="214"/>
      <c r="D254" s="214"/>
      <c r="E254" s="313"/>
      <c r="F254" s="314"/>
      <c r="G254" s="314"/>
      <c r="H254" s="315"/>
      <c r="I254" s="212"/>
      <c r="J254" s="213"/>
      <c r="K254" s="227"/>
      <c r="L254" s="214"/>
      <c r="M254" s="214"/>
      <c r="N254" s="214"/>
      <c r="O254" s="214"/>
      <c r="P254" s="215"/>
      <c r="Q254" s="216"/>
      <c r="R254" s="237">
        <f t="shared" si="13"/>
        <v>0</v>
      </c>
      <c r="S254" s="237">
        <f t="shared" si="14"/>
        <v>0</v>
      </c>
      <c r="T254" s="213"/>
      <c r="U254" s="212"/>
      <c r="V254" s="212"/>
      <c r="W254" s="217"/>
      <c r="X254" s="188">
        <f t="shared" si="12"/>
        <v>0</v>
      </c>
      <c r="Y254" s="188">
        <f t="shared" si="15"/>
        <v>0</v>
      </c>
    </row>
    <row r="255" spans="1:25" x14ac:dyDescent="0.25">
      <c r="A255" s="204"/>
      <c r="B255" s="212"/>
      <c r="C255" s="214"/>
      <c r="D255" s="214"/>
      <c r="E255" s="313"/>
      <c r="F255" s="314"/>
      <c r="G255" s="314"/>
      <c r="H255" s="315"/>
      <c r="I255" s="212"/>
      <c r="J255" s="213"/>
      <c r="K255" s="227"/>
      <c r="L255" s="214"/>
      <c r="M255" s="214"/>
      <c r="N255" s="214"/>
      <c r="O255" s="214"/>
      <c r="P255" s="215"/>
      <c r="Q255" s="216"/>
      <c r="R255" s="237">
        <f t="shared" si="13"/>
        <v>0</v>
      </c>
      <c r="S255" s="237">
        <f t="shared" si="14"/>
        <v>0</v>
      </c>
      <c r="T255" s="213"/>
      <c r="U255" s="212"/>
      <c r="V255" s="212"/>
      <c r="W255" s="217"/>
      <c r="X255" s="188">
        <f t="shared" si="12"/>
        <v>0</v>
      </c>
      <c r="Y255" s="188">
        <f t="shared" si="15"/>
        <v>0</v>
      </c>
    </row>
    <row r="256" spans="1:25" x14ac:dyDescent="0.25">
      <c r="A256" s="204"/>
      <c r="B256" s="212"/>
      <c r="C256" s="214"/>
      <c r="D256" s="214"/>
      <c r="E256" s="313"/>
      <c r="F256" s="314"/>
      <c r="G256" s="314"/>
      <c r="H256" s="315"/>
      <c r="I256" s="212"/>
      <c r="J256" s="213"/>
      <c r="K256" s="227"/>
      <c r="L256" s="214"/>
      <c r="M256" s="214"/>
      <c r="N256" s="214"/>
      <c r="O256" s="214"/>
      <c r="P256" s="215"/>
      <c r="Q256" s="216"/>
      <c r="R256" s="237">
        <f t="shared" si="13"/>
        <v>0</v>
      </c>
      <c r="S256" s="237">
        <f t="shared" si="14"/>
        <v>0</v>
      </c>
      <c r="T256" s="213"/>
      <c r="U256" s="212"/>
      <c r="V256" s="212"/>
      <c r="W256" s="217"/>
      <c r="X256" s="188">
        <f t="shared" si="12"/>
        <v>0</v>
      </c>
      <c r="Y256" s="188">
        <f t="shared" si="15"/>
        <v>0</v>
      </c>
    </row>
    <row r="257" spans="1:25" x14ac:dyDescent="0.25">
      <c r="A257" s="204"/>
      <c r="B257" s="212"/>
      <c r="C257" s="214"/>
      <c r="D257" s="214"/>
      <c r="E257" s="313"/>
      <c r="F257" s="314"/>
      <c r="G257" s="314"/>
      <c r="H257" s="315"/>
      <c r="I257" s="212"/>
      <c r="J257" s="213"/>
      <c r="K257" s="227"/>
      <c r="L257" s="214"/>
      <c r="M257" s="214"/>
      <c r="N257" s="214"/>
      <c r="O257" s="214"/>
      <c r="P257" s="215"/>
      <c r="Q257" s="216"/>
      <c r="R257" s="237">
        <f t="shared" si="13"/>
        <v>0</v>
      </c>
      <c r="S257" s="237">
        <f t="shared" si="14"/>
        <v>0</v>
      </c>
      <c r="T257" s="213"/>
      <c r="U257" s="212"/>
      <c r="V257" s="212"/>
      <c r="W257" s="217"/>
      <c r="X257" s="188">
        <f t="shared" si="12"/>
        <v>0</v>
      </c>
      <c r="Y257" s="188">
        <f t="shared" si="15"/>
        <v>0</v>
      </c>
    </row>
    <row r="258" spans="1:25" x14ac:dyDescent="0.25">
      <c r="A258" s="204"/>
      <c r="B258" s="212"/>
      <c r="C258" s="214"/>
      <c r="D258" s="214"/>
      <c r="E258" s="313"/>
      <c r="F258" s="314"/>
      <c r="G258" s="314"/>
      <c r="H258" s="315"/>
      <c r="I258" s="212"/>
      <c r="J258" s="213"/>
      <c r="K258" s="227"/>
      <c r="L258" s="214"/>
      <c r="M258" s="214"/>
      <c r="N258" s="214"/>
      <c r="O258" s="214"/>
      <c r="P258" s="215"/>
      <c r="Q258" s="216"/>
      <c r="R258" s="237">
        <f t="shared" si="13"/>
        <v>0</v>
      </c>
      <c r="S258" s="237">
        <f t="shared" si="14"/>
        <v>0</v>
      </c>
      <c r="T258" s="213"/>
      <c r="U258" s="212"/>
      <c r="V258" s="212"/>
      <c r="W258" s="217"/>
      <c r="X258" s="188">
        <f t="shared" si="12"/>
        <v>0</v>
      </c>
      <c r="Y258" s="188">
        <f t="shared" si="15"/>
        <v>0</v>
      </c>
    </row>
    <row r="259" spans="1:25" x14ac:dyDescent="0.25">
      <c r="A259" s="204"/>
      <c r="B259" s="212"/>
      <c r="C259" s="214"/>
      <c r="D259" s="214"/>
      <c r="E259" s="313"/>
      <c r="F259" s="314"/>
      <c r="G259" s="314"/>
      <c r="H259" s="315"/>
      <c r="I259" s="212"/>
      <c r="J259" s="213"/>
      <c r="K259" s="227"/>
      <c r="L259" s="214"/>
      <c r="M259" s="214"/>
      <c r="N259" s="214"/>
      <c r="O259" s="214"/>
      <c r="P259" s="215"/>
      <c r="Q259" s="216"/>
      <c r="R259" s="237">
        <f t="shared" si="13"/>
        <v>0</v>
      </c>
      <c r="S259" s="237">
        <f t="shared" si="14"/>
        <v>0</v>
      </c>
      <c r="T259" s="213"/>
      <c r="U259" s="212"/>
      <c r="V259" s="212"/>
      <c r="W259" s="217"/>
      <c r="X259" s="188">
        <f t="shared" si="12"/>
        <v>0</v>
      </c>
      <c r="Y259" s="188">
        <f t="shared" si="15"/>
        <v>0</v>
      </c>
    </row>
    <row r="260" spans="1:25" x14ac:dyDescent="0.25">
      <c r="A260" s="204"/>
      <c r="B260" s="212"/>
      <c r="C260" s="214"/>
      <c r="D260" s="214"/>
      <c r="E260" s="313"/>
      <c r="F260" s="314"/>
      <c r="G260" s="314"/>
      <c r="H260" s="315"/>
      <c r="I260" s="212"/>
      <c r="J260" s="213"/>
      <c r="K260" s="227"/>
      <c r="L260" s="214"/>
      <c r="M260" s="214"/>
      <c r="N260" s="214"/>
      <c r="O260" s="214"/>
      <c r="P260" s="215"/>
      <c r="Q260" s="216"/>
      <c r="R260" s="237">
        <f t="shared" si="13"/>
        <v>0</v>
      </c>
      <c r="S260" s="237">
        <f t="shared" si="14"/>
        <v>0</v>
      </c>
      <c r="T260" s="213"/>
      <c r="U260" s="212"/>
      <c r="V260" s="212"/>
      <c r="W260" s="217"/>
      <c r="X260" s="188">
        <f t="shared" si="12"/>
        <v>0</v>
      </c>
      <c r="Y260" s="188">
        <f t="shared" si="15"/>
        <v>0</v>
      </c>
    </row>
    <row r="261" spans="1:25" x14ac:dyDescent="0.25">
      <c r="A261" s="204"/>
      <c r="B261" s="212"/>
      <c r="C261" s="214"/>
      <c r="D261" s="214"/>
      <c r="E261" s="313"/>
      <c r="F261" s="314"/>
      <c r="G261" s="314"/>
      <c r="H261" s="315"/>
      <c r="I261" s="212"/>
      <c r="J261" s="213"/>
      <c r="K261" s="227"/>
      <c r="L261" s="214"/>
      <c r="M261" s="214"/>
      <c r="N261" s="214"/>
      <c r="O261" s="214"/>
      <c r="P261" s="215"/>
      <c r="Q261" s="216"/>
      <c r="R261" s="237">
        <f t="shared" si="13"/>
        <v>0</v>
      </c>
      <c r="S261" s="237">
        <f t="shared" si="14"/>
        <v>0</v>
      </c>
      <c r="T261" s="213"/>
      <c r="U261" s="212"/>
      <c r="V261" s="212"/>
      <c r="W261" s="217"/>
      <c r="X261" s="188">
        <f t="shared" si="12"/>
        <v>0</v>
      </c>
      <c r="Y261" s="188">
        <f t="shared" si="15"/>
        <v>0</v>
      </c>
    </row>
    <row r="262" spans="1:25" x14ac:dyDescent="0.25">
      <c r="A262" s="204"/>
      <c r="B262" s="212"/>
      <c r="C262" s="214"/>
      <c r="D262" s="214"/>
      <c r="E262" s="313"/>
      <c r="F262" s="314"/>
      <c r="G262" s="314"/>
      <c r="H262" s="315"/>
      <c r="I262" s="212"/>
      <c r="J262" s="213"/>
      <c r="K262" s="227"/>
      <c r="L262" s="214"/>
      <c r="M262" s="214"/>
      <c r="N262" s="214"/>
      <c r="O262" s="214"/>
      <c r="P262" s="215"/>
      <c r="Q262" s="216"/>
      <c r="R262" s="237">
        <f t="shared" si="13"/>
        <v>0</v>
      </c>
      <c r="S262" s="237">
        <f t="shared" si="14"/>
        <v>0</v>
      </c>
      <c r="T262" s="213"/>
      <c r="U262" s="212"/>
      <c r="V262" s="212"/>
      <c r="W262" s="217"/>
      <c r="X262" s="188">
        <f t="shared" si="12"/>
        <v>0</v>
      </c>
      <c r="Y262" s="188">
        <f t="shared" si="15"/>
        <v>0</v>
      </c>
    </row>
    <row r="263" spans="1:25" x14ac:dyDescent="0.25">
      <c r="A263" s="204"/>
      <c r="B263" s="212"/>
      <c r="C263" s="214"/>
      <c r="D263" s="214"/>
      <c r="E263" s="313"/>
      <c r="F263" s="314"/>
      <c r="G263" s="314"/>
      <c r="H263" s="315"/>
      <c r="I263" s="212"/>
      <c r="J263" s="213"/>
      <c r="K263" s="227"/>
      <c r="L263" s="214"/>
      <c r="M263" s="214"/>
      <c r="N263" s="214"/>
      <c r="O263" s="214"/>
      <c r="P263" s="215"/>
      <c r="Q263" s="216"/>
      <c r="R263" s="237">
        <f t="shared" si="13"/>
        <v>0</v>
      </c>
      <c r="S263" s="237">
        <f t="shared" si="14"/>
        <v>0</v>
      </c>
      <c r="T263" s="213"/>
      <c r="U263" s="212"/>
      <c r="V263" s="212"/>
      <c r="W263" s="217"/>
      <c r="X263" s="188">
        <f t="shared" si="12"/>
        <v>0</v>
      </c>
      <c r="Y263" s="188">
        <f t="shared" si="15"/>
        <v>0</v>
      </c>
    </row>
    <row r="264" spans="1:25" x14ac:dyDescent="0.25">
      <c r="A264" s="204"/>
      <c r="B264" s="212"/>
      <c r="C264" s="214"/>
      <c r="D264" s="214"/>
      <c r="E264" s="313"/>
      <c r="F264" s="314"/>
      <c r="G264" s="314"/>
      <c r="H264" s="315"/>
      <c r="I264" s="212"/>
      <c r="J264" s="213"/>
      <c r="K264" s="227"/>
      <c r="L264" s="214"/>
      <c r="M264" s="214"/>
      <c r="N264" s="214"/>
      <c r="O264" s="214"/>
      <c r="P264" s="215"/>
      <c r="Q264" s="216"/>
      <c r="R264" s="237">
        <f t="shared" si="13"/>
        <v>0</v>
      </c>
      <c r="S264" s="237">
        <f t="shared" si="14"/>
        <v>0</v>
      </c>
      <c r="T264" s="213"/>
      <c r="U264" s="212"/>
      <c r="V264" s="212"/>
      <c r="W264" s="217"/>
      <c r="X264" s="188">
        <f t="shared" si="12"/>
        <v>0</v>
      </c>
      <c r="Y264" s="188">
        <f t="shared" si="15"/>
        <v>0</v>
      </c>
    </row>
    <row r="265" spans="1:25" x14ac:dyDescent="0.25">
      <c r="A265" s="204"/>
      <c r="B265" s="212"/>
      <c r="C265" s="214"/>
      <c r="D265" s="214"/>
      <c r="E265" s="313"/>
      <c r="F265" s="314"/>
      <c r="G265" s="314"/>
      <c r="H265" s="315"/>
      <c r="I265" s="212"/>
      <c r="J265" s="213"/>
      <c r="K265" s="227"/>
      <c r="L265" s="214"/>
      <c r="M265" s="214"/>
      <c r="N265" s="214"/>
      <c r="O265" s="214"/>
      <c r="P265" s="215"/>
      <c r="Q265" s="216"/>
      <c r="R265" s="237">
        <f t="shared" si="13"/>
        <v>0</v>
      </c>
      <c r="S265" s="237">
        <f t="shared" si="14"/>
        <v>0</v>
      </c>
      <c r="T265" s="213"/>
      <c r="U265" s="212"/>
      <c r="V265" s="212"/>
      <c r="W265" s="217"/>
      <c r="X265" s="188">
        <f t="shared" si="12"/>
        <v>0</v>
      </c>
      <c r="Y265" s="188">
        <f t="shared" si="15"/>
        <v>0</v>
      </c>
    </row>
    <row r="266" spans="1:25" x14ac:dyDescent="0.25">
      <c r="A266" s="204"/>
      <c r="B266" s="212"/>
      <c r="C266" s="214"/>
      <c r="D266" s="214"/>
      <c r="E266" s="313"/>
      <c r="F266" s="314"/>
      <c r="G266" s="314"/>
      <c r="H266" s="315"/>
      <c r="I266" s="212"/>
      <c r="J266" s="213"/>
      <c r="K266" s="227"/>
      <c r="L266" s="214"/>
      <c r="M266" s="214"/>
      <c r="N266" s="214"/>
      <c r="O266" s="214"/>
      <c r="P266" s="215"/>
      <c r="Q266" s="216"/>
      <c r="R266" s="237">
        <f t="shared" si="13"/>
        <v>0</v>
      </c>
      <c r="S266" s="237">
        <f t="shared" si="14"/>
        <v>0</v>
      </c>
      <c r="T266" s="213"/>
      <c r="U266" s="212"/>
      <c r="V266" s="212"/>
      <c r="W266" s="217"/>
      <c r="X266" s="188">
        <f t="shared" si="12"/>
        <v>0</v>
      </c>
      <c r="Y266" s="188">
        <f t="shared" si="15"/>
        <v>0</v>
      </c>
    </row>
    <row r="267" spans="1:25" x14ac:dyDescent="0.25">
      <c r="A267" s="204"/>
      <c r="B267" s="212"/>
      <c r="C267" s="214"/>
      <c r="D267" s="214"/>
      <c r="E267" s="313"/>
      <c r="F267" s="314"/>
      <c r="G267" s="314"/>
      <c r="H267" s="315"/>
      <c r="I267" s="212"/>
      <c r="J267" s="213"/>
      <c r="K267" s="227"/>
      <c r="L267" s="214"/>
      <c r="M267" s="214"/>
      <c r="N267" s="214"/>
      <c r="O267" s="214"/>
      <c r="P267" s="215"/>
      <c r="Q267" s="216"/>
      <c r="R267" s="237">
        <f t="shared" si="13"/>
        <v>0</v>
      </c>
      <c r="S267" s="237">
        <f t="shared" si="14"/>
        <v>0</v>
      </c>
      <c r="T267" s="213"/>
      <c r="U267" s="212"/>
      <c r="V267" s="212"/>
      <c r="W267" s="217"/>
      <c r="X267" s="188">
        <f t="shared" si="12"/>
        <v>0</v>
      </c>
      <c r="Y267" s="188">
        <f t="shared" si="15"/>
        <v>0</v>
      </c>
    </row>
    <row r="268" spans="1:25" x14ac:dyDescent="0.25">
      <c r="A268" s="204"/>
      <c r="B268" s="212"/>
      <c r="C268" s="214"/>
      <c r="D268" s="214"/>
      <c r="E268" s="313"/>
      <c r="F268" s="314"/>
      <c r="G268" s="314"/>
      <c r="H268" s="315"/>
      <c r="I268" s="212"/>
      <c r="J268" s="213"/>
      <c r="K268" s="227"/>
      <c r="L268" s="214"/>
      <c r="M268" s="214"/>
      <c r="N268" s="214"/>
      <c r="O268" s="214"/>
      <c r="P268" s="215"/>
      <c r="Q268" s="216"/>
      <c r="R268" s="237">
        <f t="shared" si="13"/>
        <v>0</v>
      </c>
      <c r="S268" s="237">
        <f t="shared" si="14"/>
        <v>0</v>
      </c>
      <c r="T268" s="213"/>
      <c r="U268" s="212"/>
      <c r="V268" s="212"/>
      <c r="W268" s="217"/>
      <c r="X268" s="188">
        <f t="shared" si="12"/>
        <v>0</v>
      </c>
      <c r="Y268" s="188">
        <f t="shared" si="15"/>
        <v>0</v>
      </c>
    </row>
    <row r="269" spans="1:25" x14ac:dyDescent="0.25">
      <c r="A269" s="204"/>
      <c r="B269" s="212"/>
      <c r="C269" s="214"/>
      <c r="D269" s="214"/>
      <c r="E269" s="313"/>
      <c r="F269" s="314"/>
      <c r="G269" s="314"/>
      <c r="H269" s="315"/>
      <c r="I269" s="212"/>
      <c r="J269" s="213"/>
      <c r="K269" s="227"/>
      <c r="L269" s="214"/>
      <c r="M269" s="214"/>
      <c r="N269" s="214"/>
      <c r="O269" s="214"/>
      <c r="P269" s="215"/>
      <c r="Q269" s="216"/>
      <c r="R269" s="237">
        <f t="shared" si="13"/>
        <v>0</v>
      </c>
      <c r="S269" s="237">
        <f t="shared" si="14"/>
        <v>0</v>
      </c>
      <c r="T269" s="213"/>
      <c r="U269" s="212"/>
      <c r="V269" s="212"/>
      <c r="W269" s="217"/>
      <c r="X269" s="188">
        <f t="shared" si="12"/>
        <v>0</v>
      </c>
      <c r="Y269" s="188">
        <f t="shared" si="15"/>
        <v>0</v>
      </c>
    </row>
    <row r="270" spans="1:25" x14ac:dyDescent="0.25">
      <c r="A270" s="204"/>
      <c r="B270" s="212"/>
      <c r="C270" s="214"/>
      <c r="D270" s="214"/>
      <c r="E270" s="313"/>
      <c r="F270" s="314"/>
      <c r="G270" s="314"/>
      <c r="H270" s="315"/>
      <c r="I270" s="212"/>
      <c r="J270" s="213"/>
      <c r="K270" s="227"/>
      <c r="L270" s="214"/>
      <c r="M270" s="214"/>
      <c r="N270" s="214"/>
      <c r="O270" s="214"/>
      <c r="P270" s="215"/>
      <c r="Q270" s="216"/>
      <c r="R270" s="237">
        <f t="shared" si="13"/>
        <v>0</v>
      </c>
      <c r="S270" s="237">
        <f t="shared" si="14"/>
        <v>0</v>
      </c>
      <c r="T270" s="213"/>
      <c r="U270" s="212"/>
      <c r="V270" s="212"/>
      <c r="W270" s="217"/>
      <c r="X270" s="188">
        <f t="shared" si="12"/>
        <v>0</v>
      </c>
      <c r="Y270" s="188">
        <f t="shared" si="15"/>
        <v>0</v>
      </c>
    </row>
    <row r="271" spans="1:25" x14ac:dyDescent="0.25">
      <c r="A271" s="204"/>
      <c r="B271" s="212"/>
      <c r="C271" s="214"/>
      <c r="D271" s="214"/>
      <c r="E271" s="313"/>
      <c r="F271" s="314"/>
      <c r="G271" s="314"/>
      <c r="H271" s="315"/>
      <c r="I271" s="212"/>
      <c r="J271" s="213"/>
      <c r="K271" s="227"/>
      <c r="L271" s="214"/>
      <c r="M271" s="214"/>
      <c r="N271" s="214"/>
      <c r="O271" s="214"/>
      <c r="P271" s="215"/>
      <c r="Q271" s="216"/>
      <c r="R271" s="237">
        <f t="shared" si="13"/>
        <v>0</v>
      </c>
      <c r="S271" s="237">
        <f t="shared" si="14"/>
        <v>0</v>
      </c>
      <c r="T271" s="213"/>
      <c r="U271" s="212"/>
      <c r="V271" s="212"/>
      <c r="W271" s="217"/>
      <c r="X271" s="188">
        <f t="shared" si="12"/>
        <v>0</v>
      </c>
      <c r="Y271" s="188">
        <f t="shared" si="15"/>
        <v>0</v>
      </c>
    </row>
    <row r="272" spans="1:25" x14ac:dyDescent="0.25">
      <c r="A272" s="204"/>
      <c r="B272" s="212"/>
      <c r="C272" s="214"/>
      <c r="D272" s="214"/>
      <c r="E272" s="313"/>
      <c r="F272" s="314"/>
      <c r="G272" s="314"/>
      <c r="H272" s="315"/>
      <c r="I272" s="212"/>
      <c r="J272" s="213"/>
      <c r="K272" s="227"/>
      <c r="L272" s="214"/>
      <c r="M272" s="214"/>
      <c r="N272" s="214"/>
      <c r="O272" s="214"/>
      <c r="P272" s="215"/>
      <c r="Q272" s="216"/>
      <c r="R272" s="237">
        <f t="shared" si="13"/>
        <v>0</v>
      </c>
      <c r="S272" s="237">
        <f t="shared" si="14"/>
        <v>0</v>
      </c>
      <c r="T272" s="213"/>
      <c r="U272" s="212"/>
      <c r="V272" s="212"/>
      <c r="W272" s="217"/>
      <c r="X272" s="188">
        <f t="shared" ref="X272:X335" si="16">+IF(A272="1 Cuenta de Cobro - Activo no Financiero",+J272+K272+L272+M272+N272+O272+P272+Q272,0)</f>
        <v>0</v>
      </c>
      <c r="Y272" s="188">
        <f t="shared" si="15"/>
        <v>0</v>
      </c>
    </row>
    <row r="273" spans="1:25" x14ac:dyDescent="0.25">
      <c r="A273" s="204"/>
      <c r="B273" s="212"/>
      <c r="C273" s="214"/>
      <c r="D273" s="214"/>
      <c r="E273" s="313"/>
      <c r="F273" s="314"/>
      <c r="G273" s="314"/>
      <c r="H273" s="315"/>
      <c r="I273" s="212"/>
      <c r="J273" s="213"/>
      <c r="K273" s="227"/>
      <c r="L273" s="214"/>
      <c r="M273" s="214"/>
      <c r="N273" s="214"/>
      <c r="O273" s="214"/>
      <c r="P273" s="215"/>
      <c r="Q273" s="216"/>
      <c r="R273" s="237">
        <f t="shared" ref="R273:R336" si="17">+IF(OR(A273="1 Cuenta de Cobro - Activo no Financiero", A273="2 Cuenta de Cobro - Instrumento Financiero"),+J273+K273+L273+M273+N273+O273+P273+Q273,0)</f>
        <v>0</v>
      </c>
      <c r="S273" s="237">
        <f t="shared" ref="S273:S336" si="18">+IF(A273="3 Deterioro - Instrumento Financiero",+K273+L273+M273+N273+O273+P273+Q273,0)</f>
        <v>0</v>
      </c>
      <c r="T273" s="213"/>
      <c r="U273" s="212"/>
      <c r="V273" s="212"/>
      <c r="W273" s="217"/>
      <c r="X273" s="188">
        <f t="shared" si="16"/>
        <v>0</v>
      </c>
      <c r="Y273" s="188">
        <f t="shared" ref="Y273:Y336" si="19">+IF(A273="2 Cuenta de Cobro - Instrumento Financiero",+J273+K273+L273+M273+N273+O273+P273+Q273,0)</f>
        <v>0</v>
      </c>
    </row>
    <row r="274" spans="1:25" x14ac:dyDescent="0.25">
      <c r="A274" s="204"/>
      <c r="B274" s="212"/>
      <c r="C274" s="214"/>
      <c r="D274" s="214"/>
      <c r="E274" s="313"/>
      <c r="F274" s="314"/>
      <c r="G274" s="314"/>
      <c r="H274" s="315"/>
      <c r="I274" s="212"/>
      <c r="J274" s="213"/>
      <c r="K274" s="227"/>
      <c r="L274" s="214"/>
      <c r="M274" s="214"/>
      <c r="N274" s="214"/>
      <c r="O274" s="214"/>
      <c r="P274" s="215"/>
      <c r="Q274" s="216"/>
      <c r="R274" s="237">
        <f t="shared" si="17"/>
        <v>0</v>
      </c>
      <c r="S274" s="237">
        <f t="shared" si="18"/>
        <v>0</v>
      </c>
      <c r="T274" s="213"/>
      <c r="U274" s="212"/>
      <c r="V274" s="212"/>
      <c r="W274" s="217"/>
      <c r="X274" s="188">
        <f t="shared" si="16"/>
        <v>0</v>
      </c>
      <c r="Y274" s="188">
        <f t="shared" si="19"/>
        <v>0</v>
      </c>
    </row>
    <row r="275" spans="1:25" x14ac:dyDescent="0.25">
      <c r="A275" s="204"/>
      <c r="B275" s="212"/>
      <c r="C275" s="214"/>
      <c r="D275" s="214"/>
      <c r="E275" s="313"/>
      <c r="F275" s="314"/>
      <c r="G275" s="314"/>
      <c r="H275" s="315"/>
      <c r="I275" s="212"/>
      <c r="J275" s="213"/>
      <c r="K275" s="227"/>
      <c r="L275" s="214"/>
      <c r="M275" s="214"/>
      <c r="N275" s="214"/>
      <c r="O275" s="214"/>
      <c r="P275" s="215"/>
      <c r="Q275" s="216"/>
      <c r="R275" s="237">
        <f t="shared" si="17"/>
        <v>0</v>
      </c>
      <c r="S275" s="237">
        <f t="shared" si="18"/>
        <v>0</v>
      </c>
      <c r="T275" s="213"/>
      <c r="U275" s="212"/>
      <c r="V275" s="212"/>
      <c r="W275" s="217"/>
      <c r="X275" s="188">
        <f t="shared" si="16"/>
        <v>0</v>
      </c>
      <c r="Y275" s="188">
        <f t="shared" si="19"/>
        <v>0</v>
      </c>
    </row>
    <row r="276" spans="1:25" x14ac:dyDescent="0.25">
      <c r="A276" s="204"/>
      <c r="B276" s="212"/>
      <c r="C276" s="214"/>
      <c r="D276" s="214"/>
      <c r="E276" s="313"/>
      <c r="F276" s="314"/>
      <c r="G276" s="314"/>
      <c r="H276" s="315"/>
      <c r="I276" s="212"/>
      <c r="J276" s="213"/>
      <c r="K276" s="227"/>
      <c r="L276" s="214"/>
      <c r="M276" s="214"/>
      <c r="N276" s="214"/>
      <c r="O276" s="214"/>
      <c r="P276" s="215"/>
      <c r="Q276" s="216"/>
      <c r="R276" s="237">
        <f t="shared" si="17"/>
        <v>0</v>
      </c>
      <c r="S276" s="237">
        <f t="shared" si="18"/>
        <v>0</v>
      </c>
      <c r="T276" s="213"/>
      <c r="U276" s="212"/>
      <c r="V276" s="212"/>
      <c r="W276" s="217"/>
      <c r="X276" s="188">
        <f t="shared" si="16"/>
        <v>0</v>
      </c>
      <c r="Y276" s="188">
        <f t="shared" si="19"/>
        <v>0</v>
      </c>
    </row>
    <row r="277" spans="1:25" x14ac:dyDescent="0.25">
      <c r="A277" s="204"/>
      <c r="B277" s="212"/>
      <c r="C277" s="214"/>
      <c r="D277" s="214"/>
      <c r="E277" s="313"/>
      <c r="F277" s="314"/>
      <c r="G277" s="314"/>
      <c r="H277" s="315"/>
      <c r="I277" s="212"/>
      <c r="J277" s="213"/>
      <c r="K277" s="227"/>
      <c r="L277" s="214"/>
      <c r="M277" s="214"/>
      <c r="N277" s="214"/>
      <c r="O277" s="214"/>
      <c r="P277" s="215"/>
      <c r="Q277" s="216"/>
      <c r="R277" s="237">
        <f t="shared" si="17"/>
        <v>0</v>
      </c>
      <c r="S277" s="237">
        <f t="shared" si="18"/>
        <v>0</v>
      </c>
      <c r="T277" s="213"/>
      <c r="U277" s="212"/>
      <c r="V277" s="212"/>
      <c r="W277" s="217"/>
      <c r="X277" s="188">
        <f t="shared" si="16"/>
        <v>0</v>
      </c>
      <c r="Y277" s="188">
        <f t="shared" si="19"/>
        <v>0</v>
      </c>
    </row>
    <row r="278" spans="1:25" x14ac:dyDescent="0.25">
      <c r="A278" s="204"/>
      <c r="B278" s="212"/>
      <c r="C278" s="214"/>
      <c r="D278" s="214"/>
      <c r="E278" s="313"/>
      <c r="F278" s="314"/>
      <c r="G278" s="314"/>
      <c r="H278" s="315"/>
      <c r="I278" s="212"/>
      <c r="J278" s="213"/>
      <c r="K278" s="227"/>
      <c r="L278" s="214"/>
      <c r="M278" s="214"/>
      <c r="N278" s="214"/>
      <c r="O278" s="214"/>
      <c r="P278" s="215"/>
      <c r="Q278" s="216"/>
      <c r="R278" s="237">
        <f t="shared" si="17"/>
        <v>0</v>
      </c>
      <c r="S278" s="237">
        <f t="shared" si="18"/>
        <v>0</v>
      </c>
      <c r="T278" s="213"/>
      <c r="U278" s="212"/>
      <c r="V278" s="212"/>
      <c r="W278" s="217"/>
      <c r="X278" s="188">
        <f t="shared" si="16"/>
        <v>0</v>
      </c>
      <c r="Y278" s="188">
        <f t="shared" si="19"/>
        <v>0</v>
      </c>
    </row>
    <row r="279" spans="1:25" x14ac:dyDescent="0.25">
      <c r="A279" s="204"/>
      <c r="B279" s="212"/>
      <c r="C279" s="214"/>
      <c r="D279" s="214"/>
      <c r="E279" s="313"/>
      <c r="F279" s="314"/>
      <c r="G279" s="314"/>
      <c r="H279" s="315"/>
      <c r="I279" s="212"/>
      <c r="J279" s="213"/>
      <c r="K279" s="227"/>
      <c r="L279" s="214"/>
      <c r="M279" s="214"/>
      <c r="N279" s="214"/>
      <c r="O279" s="214"/>
      <c r="P279" s="215"/>
      <c r="Q279" s="216"/>
      <c r="R279" s="237">
        <f t="shared" si="17"/>
        <v>0</v>
      </c>
      <c r="S279" s="237">
        <f t="shared" si="18"/>
        <v>0</v>
      </c>
      <c r="T279" s="213"/>
      <c r="U279" s="212"/>
      <c r="V279" s="212"/>
      <c r="W279" s="217"/>
      <c r="X279" s="188">
        <f t="shared" si="16"/>
        <v>0</v>
      </c>
      <c r="Y279" s="188">
        <f t="shared" si="19"/>
        <v>0</v>
      </c>
    </row>
    <row r="280" spans="1:25" x14ac:dyDescent="0.25">
      <c r="A280" s="204"/>
      <c r="B280" s="212"/>
      <c r="C280" s="214"/>
      <c r="D280" s="214"/>
      <c r="E280" s="313"/>
      <c r="F280" s="314"/>
      <c r="G280" s="314"/>
      <c r="H280" s="315"/>
      <c r="I280" s="212"/>
      <c r="J280" s="213"/>
      <c r="K280" s="227"/>
      <c r="L280" s="214"/>
      <c r="M280" s="214"/>
      <c r="N280" s="214"/>
      <c r="O280" s="214"/>
      <c r="P280" s="215"/>
      <c r="Q280" s="216"/>
      <c r="R280" s="237">
        <f t="shared" si="17"/>
        <v>0</v>
      </c>
      <c r="S280" s="237">
        <f t="shared" si="18"/>
        <v>0</v>
      </c>
      <c r="T280" s="213"/>
      <c r="U280" s="212"/>
      <c r="V280" s="212"/>
      <c r="W280" s="217"/>
      <c r="X280" s="188">
        <f t="shared" si="16"/>
        <v>0</v>
      </c>
      <c r="Y280" s="188">
        <f t="shared" si="19"/>
        <v>0</v>
      </c>
    </row>
    <row r="281" spans="1:25" x14ac:dyDescent="0.25">
      <c r="A281" s="204"/>
      <c r="B281" s="212"/>
      <c r="C281" s="214"/>
      <c r="D281" s="214"/>
      <c r="E281" s="313"/>
      <c r="F281" s="314"/>
      <c r="G281" s="314"/>
      <c r="H281" s="315"/>
      <c r="I281" s="212"/>
      <c r="J281" s="213"/>
      <c r="K281" s="227"/>
      <c r="L281" s="214"/>
      <c r="M281" s="214"/>
      <c r="N281" s="214"/>
      <c r="O281" s="214"/>
      <c r="P281" s="215"/>
      <c r="Q281" s="216"/>
      <c r="R281" s="237">
        <f t="shared" si="17"/>
        <v>0</v>
      </c>
      <c r="S281" s="237">
        <f t="shared" si="18"/>
        <v>0</v>
      </c>
      <c r="T281" s="213"/>
      <c r="U281" s="212"/>
      <c r="V281" s="212"/>
      <c r="W281" s="217"/>
      <c r="X281" s="188">
        <f t="shared" si="16"/>
        <v>0</v>
      </c>
      <c r="Y281" s="188">
        <f t="shared" si="19"/>
        <v>0</v>
      </c>
    </row>
    <row r="282" spans="1:25" x14ac:dyDescent="0.25">
      <c r="A282" s="204"/>
      <c r="B282" s="212"/>
      <c r="C282" s="214"/>
      <c r="D282" s="214"/>
      <c r="E282" s="313"/>
      <c r="F282" s="314"/>
      <c r="G282" s="314"/>
      <c r="H282" s="315"/>
      <c r="I282" s="212"/>
      <c r="J282" s="213"/>
      <c r="K282" s="227"/>
      <c r="L282" s="214"/>
      <c r="M282" s="214"/>
      <c r="N282" s="214"/>
      <c r="O282" s="214"/>
      <c r="P282" s="215"/>
      <c r="Q282" s="216"/>
      <c r="R282" s="237">
        <f t="shared" si="17"/>
        <v>0</v>
      </c>
      <c r="S282" s="237">
        <f t="shared" si="18"/>
        <v>0</v>
      </c>
      <c r="T282" s="213"/>
      <c r="U282" s="212"/>
      <c r="V282" s="212"/>
      <c r="W282" s="217"/>
      <c r="X282" s="188">
        <f t="shared" si="16"/>
        <v>0</v>
      </c>
      <c r="Y282" s="188">
        <f t="shared" si="19"/>
        <v>0</v>
      </c>
    </row>
    <row r="283" spans="1:25" x14ac:dyDescent="0.25">
      <c r="A283" s="204"/>
      <c r="B283" s="212"/>
      <c r="C283" s="214"/>
      <c r="D283" s="214"/>
      <c r="E283" s="313"/>
      <c r="F283" s="314"/>
      <c r="G283" s="314"/>
      <c r="H283" s="315"/>
      <c r="I283" s="212"/>
      <c r="J283" s="213"/>
      <c r="K283" s="227"/>
      <c r="L283" s="214"/>
      <c r="M283" s="214"/>
      <c r="N283" s="214"/>
      <c r="O283" s="214"/>
      <c r="P283" s="215"/>
      <c r="Q283" s="216"/>
      <c r="R283" s="237">
        <f t="shared" si="17"/>
        <v>0</v>
      </c>
      <c r="S283" s="237">
        <f t="shared" si="18"/>
        <v>0</v>
      </c>
      <c r="T283" s="213"/>
      <c r="U283" s="212"/>
      <c r="V283" s="212"/>
      <c r="W283" s="217"/>
      <c r="X283" s="188">
        <f t="shared" si="16"/>
        <v>0</v>
      </c>
      <c r="Y283" s="188">
        <f t="shared" si="19"/>
        <v>0</v>
      </c>
    </row>
    <row r="284" spans="1:25" x14ac:dyDescent="0.25">
      <c r="A284" s="204"/>
      <c r="B284" s="212"/>
      <c r="C284" s="214"/>
      <c r="D284" s="214"/>
      <c r="E284" s="313"/>
      <c r="F284" s="314"/>
      <c r="G284" s="314"/>
      <c r="H284" s="315"/>
      <c r="I284" s="212"/>
      <c r="J284" s="213"/>
      <c r="K284" s="227"/>
      <c r="L284" s="214"/>
      <c r="M284" s="214"/>
      <c r="N284" s="214"/>
      <c r="O284" s="214"/>
      <c r="P284" s="215"/>
      <c r="Q284" s="216"/>
      <c r="R284" s="237">
        <f t="shared" si="17"/>
        <v>0</v>
      </c>
      <c r="S284" s="237">
        <f t="shared" si="18"/>
        <v>0</v>
      </c>
      <c r="T284" s="213"/>
      <c r="U284" s="212"/>
      <c r="V284" s="212"/>
      <c r="W284" s="217"/>
      <c r="X284" s="188">
        <f t="shared" si="16"/>
        <v>0</v>
      </c>
      <c r="Y284" s="188">
        <f t="shared" si="19"/>
        <v>0</v>
      </c>
    </row>
    <row r="285" spans="1:25" x14ac:dyDescent="0.25">
      <c r="A285" s="204"/>
      <c r="B285" s="212"/>
      <c r="C285" s="214"/>
      <c r="D285" s="214"/>
      <c r="E285" s="313"/>
      <c r="F285" s="314"/>
      <c r="G285" s="314"/>
      <c r="H285" s="315"/>
      <c r="I285" s="212"/>
      <c r="J285" s="213"/>
      <c r="K285" s="227"/>
      <c r="L285" s="214"/>
      <c r="M285" s="214"/>
      <c r="N285" s="214"/>
      <c r="O285" s="214"/>
      <c r="P285" s="215"/>
      <c r="Q285" s="216"/>
      <c r="R285" s="237">
        <f t="shared" si="17"/>
        <v>0</v>
      </c>
      <c r="S285" s="237">
        <f t="shared" si="18"/>
        <v>0</v>
      </c>
      <c r="T285" s="213"/>
      <c r="U285" s="212"/>
      <c r="V285" s="212"/>
      <c r="W285" s="217"/>
      <c r="X285" s="188">
        <f t="shared" si="16"/>
        <v>0</v>
      </c>
      <c r="Y285" s="188">
        <f t="shared" si="19"/>
        <v>0</v>
      </c>
    </row>
    <row r="286" spans="1:25" x14ac:dyDescent="0.25">
      <c r="A286" s="204"/>
      <c r="B286" s="212"/>
      <c r="C286" s="214"/>
      <c r="D286" s="214"/>
      <c r="E286" s="313"/>
      <c r="F286" s="314"/>
      <c r="G286" s="314"/>
      <c r="H286" s="315"/>
      <c r="I286" s="212"/>
      <c r="J286" s="213"/>
      <c r="K286" s="227"/>
      <c r="L286" s="214"/>
      <c r="M286" s="214"/>
      <c r="N286" s="214"/>
      <c r="O286" s="214"/>
      <c r="P286" s="215"/>
      <c r="Q286" s="216"/>
      <c r="R286" s="237">
        <f t="shared" si="17"/>
        <v>0</v>
      </c>
      <c r="S286" s="237">
        <f t="shared" si="18"/>
        <v>0</v>
      </c>
      <c r="T286" s="213"/>
      <c r="U286" s="212"/>
      <c r="V286" s="212"/>
      <c r="W286" s="217"/>
      <c r="X286" s="188">
        <f t="shared" si="16"/>
        <v>0</v>
      </c>
      <c r="Y286" s="188">
        <f t="shared" si="19"/>
        <v>0</v>
      </c>
    </row>
    <row r="287" spans="1:25" x14ac:dyDescent="0.25">
      <c r="A287" s="204"/>
      <c r="B287" s="212"/>
      <c r="C287" s="214"/>
      <c r="D287" s="214"/>
      <c r="E287" s="313"/>
      <c r="F287" s="314"/>
      <c r="G287" s="314"/>
      <c r="H287" s="315"/>
      <c r="I287" s="212"/>
      <c r="J287" s="213"/>
      <c r="K287" s="227"/>
      <c r="L287" s="214"/>
      <c r="M287" s="214"/>
      <c r="N287" s="214"/>
      <c r="O287" s="214"/>
      <c r="P287" s="215"/>
      <c r="Q287" s="216"/>
      <c r="R287" s="237">
        <f t="shared" si="17"/>
        <v>0</v>
      </c>
      <c r="S287" s="237">
        <f t="shared" si="18"/>
        <v>0</v>
      </c>
      <c r="T287" s="213"/>
      <c r="U287" s="212"/>
      <c r="V287" s="212"/>
      <c r="W287" s="217"/>
      <c r="X287" s="188">
        <f t="shared" si="16"/>
        <v>0</v>
      </c>
      <c r="Y287" s="188">
        <f t="shared" si="19"/>
        <v>0</v>
      </c>
    </row>
    <row r="288" spans="1:25" x14ac:dyDescent="0.25">
      <c r="A288" s="204"/>
      <c r="B288" s="212"/>
      <c r="C288" s="214"/>
      <c r="D288" s="214"/>
      <c r="E288" s="313"/>
      <c r="F288" s="314"/>
      <c r="G288" s="314"/>
      <c r="H288" s="315"/>
      <c r="I288" s="212"/>
      <c r="J288" s="213"/>
      <c r="K288" s="227"/>
      <c r="L288" s="214"/>
      <c r="M288" s="214"/>
      <c r="N288" s="214"/>
      <c r="O288" s="214"/>
      <c r="P288" s="215"/>
      <c r="Q288" s="216"/>
      <c r="R288" s="237">
        <f t="shared" si="17"/>
        <v>0</v>
      </c>
      <c r="S288" s="237">
        <f t="shared" si="18"/>
        <v>0</v>
      </c>
      <c r="T288" s="213"/>
      <c r="U288" s="212"/>
      <c r="V288" s="212"/>
      <c r="W288" s="217"/>
      <c r="X288" s="188">
        <f t="shared" si="16"/>
        <v>0</v>
      </c>
      <c r="Y288" s="188">
        <f t="shared" si="19"/>
        <v>0</v>
      </c>
    </row>
    <row r="289" spans="1:25" x14ac:dyDescent="0.25">
      <c r="A289" s="204"/>
      <c r="B289" s="212"/>
      <c r="C289" s="214"/>
      <c r="D289" s="214"/>
      <c r="E289" s="313"/>
      <c r="F289" s="314"/>
      <c r="G289" s="314"/>
      <c r="H289" s="315"/>
      <c r="I289" s="212"/>
      <c r="J289" s="213"/>
      <c r="K289" s="227"/>
      <c r="L289" s="214"/>
      <c r="M289" s="214"/>
      <c r="N289" s="214"/>
      <c r="O289" s="214"/>
      <c r="P289" s="215"/>
      <c r="Q289" s="216"/>
      <c r="R289" s="237">
        <f t="shared" si="17"/>
        <v>0</v>
      </c>
      <c r="S289" s="237">
        <f t="shared" si="18"/>
        <v>0</v>
      </c>
      <c r="T289" s="213"/>
      <c r="U289" s="212"/>
      <c r="V289" s="212"/>
      <c r="W289" s="217"/>
      <c r="X289" s="188">
        <f t="shared" si="16"/>
        <v>0</v>
      </c>
      <c r="Y289" s="188">
        <f t="shared" si="19"/>
        <v>0</v>
      </c>
    </row>
    <row r="290" spans="1:25" x14ac:dyDescent="0.25">
      <c r="A290" s="204"/>
      <c r="B290" s="212"/>
      <c r="C290" s="214"/>
      <c r="D290" s="214"/>
      <c r="E290" s="313"/>
      <c r="F290" s="314"/>
      <c r="G290" s="314"/>
      <c r="H290" s="315"/>
      <c r="I290" s="212"/>
      <c r="J290" s="213"/>
      <c r="K290" s="227"/>
      <c r="L290" s="214"/>
      <c r="M290" s="214"/>
      <c r="N290" s="214"/>
      <c r="O290" s="214"/>
      <c r="P290" s="215"/>
      <c r="Q290" s="216"/>
      <c r="R290" s="237">
        <f t="shared" si="17"/>
        <v>0</v>
      </c>
      <c r="S290" s="237">
        <f t="shared" si="18"/>
        <v>0</v>
      </c>
      <c r="T290" s="213"/>
      <c r="U290" s="212"/>
      <c r="V290" s="212"/>
      <c r="W290" s="217"/>
      <c r="X290" s="188">
        <f t="shared" si="16"/>
        <v>0</v>
      </c>
      <c r="Y290" s="188">
        <f t="shared" si="19"/>
        <v>0</v>
      </c>
    </row>
    <row r="291" spans="1:25" x14ac:dyDescent="0.25">
      <c r="A291" s="204"/>
      <c r="B291" s="212"/>
      <c r="C291" s="214"/>
      <c r="D291" s="214"/>
      <c r="E291" s="313"/>
      <c r="F291" s="314"/>
      <c r="G291" s="314"/>
      <c r="H291" s="315"/>
      <c r="I291" s="212"/>
      <c r="J291" s="213"/>
      <c r="K291" s="227"/>
      <c r="L291" s="214"/>
      <c r="M291" s="214"/>
      <c r="N291" s="214"/>
      <c r="O291" s="214"/>
      <c r="P291" s="215"/>
      <c r="Q291" s="216"/>
      <c r="R291" s="237">
        <f t="shared" si="17"/>
        <v>0</v>
      </c>
      <c r="S291" s="237">
        <f t="shared" si="18"/>
        <v>0</v>
      </c>
      <c r="T291" s="213"/>
      <c r="U291" s="212"/>
      <c r="V291" s="212"/>
      <c r="W291" s="217"/>
      <c r="X291" s="188">
        <f t="shared" si="16"/>
        <v>0</v>
      </c>
      <c r="Y291" s="188">
        <f t="shared" si="19"/>
        <v>0</v>
      </c>
    </row>
    <row r="292" spans="1:25" x14ac:dyDescent="0.25">
      <c r="A292" s="204"/>
      <c r="B292" s="212"/>
      <c r="C292" s="214"/>
      <c r="D292" s="214"/>
      <c r="E292" s="313"/>
      <c r="F292" s="314"/>
      <c r="G292" s="314"/>
      <c r="H292" s="315"/>
      <c r="I292" s="212"/>
      <c r="J292" s="213"/>
      <c r="K292" s="227"/>
      <c r="L292" s="214"/>
      <c r="M292" s="214"/>
      <c r="N292" s="214"/>
      <c r="O292" s="214"/>
      <c r="P292" s="215"/>
      <c r="Q292" s="216"/>
      <c r="R292" s="237">
        <f t="shared" si="17"/>
        <v>0</v>
      </c>
      <c r="S292" s="237">
        <f t="shared" si="18"/>
        <v>0</v>
      </c>
      <c r="T292" s="213"/>
      <c r="U292" s="212"/>
      <c r="V292" s="212"/>
      <c r="W292" s="217"/>
      <c r="X292" s="188">
        <f t="shared" si="16"/>
        <v>0</v>
      </c>
      <c r="Y292" s="188">
        <f t="shared" si="19"/>
        <v>0</v>
      </c>
    </row>
    <row r="293" spans="1:25" x14ac:dyDescent="0.25">
      <c r="A293" s="204"/>
      <c r="B293" s="212"/>
      <c r="C293" s="214"/>
      <c r="D293" s="214"/>
      <c r="E293" s="313"/>
      <c r="F293" s="314"/>
      <c r="G293" s="314"/>
      <c r="H293" s="315"/>
      <c r="I293" s="212"/>
      <c r="J293" s="213"/>
      <c r="K293" s="227"/>
      <c r="L293" s="214"/>
      <c r="M293" s="214"/>
      <c r="N293" s="214"/>
      <c r="O293" s="214"/>
      <c r="P293" s="215"/>
      <c r="Q293" s="216"/>
      <c r="R293" s="237">
        <f t="shared" si="17"/>
        <v>0</v>
      </c>
      <c r="S293" s="237">
        <f t="shared" si="18"/>
        <v>0</v>
      </c>
      <c r="T293" s="213"/>
      <c r="U293" s="212"/>
      <c r="V293" s="212"/>
      <c r="W293" s="217"/>
      <c r="X293" s="188">
        <f t="shared" si="16"/>
        <v>0</v>
      </c>
      <c r="Y293" s="188">
        <f t="shared" si="19"/>
        <v>0</v>
      </c>
    </row>
    <row r="294" spans="1:25" x14ac:dyDescent="0.25">
      <c r="A294" s="204"/>
      <c r="B294" s="212"/>
      <c r="C294" s="214"/>
      <c r="D294" s="214"/>
      <c r="E294" s="313"/>
      <c r="F294" s="314"/>
      <c r="G294" s="314"/>
      <c r="H294" s="315"/>
      <c r="I294" s="212"/>
      <c r="J294" s="213"/>
      <c r="K294" s="227"/>
      <c r="L294" s="214"/>
      <c r="M294" s="214"/>
      <c r="N294" s="214"/>
      <c r="O294" s="214"/>
      <c r="P294" s="215"/>
      <c r="Q294" s="216"/>
      <c r="R294" s="237">
        <f t="shared" si="17"/>
        <v>0</v>
      </c>
      <c r="S294" s="237">
        <f t="shared" si="18"/>
        <v>0</v>
      </c>
      <c r="T294" s="213"/>
      <c r="U294" s="212"/>
      <c r="V294" s="212"/>
      <c r="W294" s="217"/>
      <c r="X294" s="188">
        <f t="shared" si="16"/>
        <v>0</v>
      </c>
      <c r="Y294" s="188">
        <f t="shared" si="19"/>
        <v>0</v>
      </c>
    </row>
    <row r="295" spans="1:25" x14ac:dyDescent="0.25">
      <c r="A295" s="204"/>
      <c r="B295" s="212"/>
      <c r="C295" s="214"/>
      <c r="D295" s="214"/>
      <c r="E295" s="313"/>
      <c r="F295" s="314"/>
      <c r="G295" s="314"/>
      <c r="H295" s="315"/>
      <c r="I295" s="212"/>
      <c r="J295" s="213"/>
      <c r="K295" s="227"/>
      <c r="L295" s="214"/>
      <c r="M295" s="214"/>
      <c r="N295" s="214"/>
      <c r="O295" s="214"/>
      <c r="P295" s="215"/>
      <c r="Q295" s="216"/>
      <c r="R295" s="237">
        <f t="shared" si="17"/>
        <v>0</v>
      </c>
      <c r="S295" s="237">
        <f t="shared" si="18"/>
        <v>0</v>
      </c>
      <c r="T295" s="213"/>
      <c r="U295" s="212"/>
      <c r="V295" s="212"/>
      <c r="W295" s="217"/>
      <c r="X295" s="188">
        <f t="shared" si="16"/>
        <v>0</v>
      </c>
      <c r="Y295" s="188">
        <f t="shared" si="19"/>
        <v>0</v>
      </c>
    </row>
    <row r="296" spans="1:25" x14ac:dyDescent="0.25">
      <c r="A296" s="204"/>
      <c r="B296" s="212"/>
      <c r="C296" s="214"/>
      <c r="D296" s="214"/>
      <c r="E296" s="313"/>
      <c r="F296" s="314"/>
      <c r="G296" s="314"/>
      <c r="H296" s="315"/>
      <c r="I296" s="212"/>
      <c r="J296" s="213"/>
      <c r="K296" s="227"/>
      <c r="L296" s="214"/>
      <c r="M296" s="214"/>
      <c r="N296" s="214"/>
      <c r="O296" s="214"/>
      <c r="P296" s="215"/>
      <c r="Q296" s="216"/>
      <c r="R296" s="237">
        <f t="shared" si="17"/>
        <v>0</v>
      </c>
      <c r="S296" s="237">
        <f t="shared" si="18"/>
        <v>0</v>
      </c>
      <c r="T296" s="213"/>
      <c r="U296" s="212"/>
      <c r="V296" s="212"/>
      <c r="W296" s="217"/>
      <c r="X296" s="188">
        <f t="shared" si="16"/>
        <v>0</v>
      </c>
      <c r="Y296" s="188">
        <f t="shared" si="19"/>
        <v>0</v>
      </c>
    </row>
    <row r="297" spans="1:25" x14ac:dyDescent="0.25">
      <c r="A297" s="204"/>
      <c r="B297" s="212"/>
      <c r="C297" s="214"/>
      <c r="D297" s="214"/>
      <c r="E297" s="313"/>
      <c r="F297" s="314"/>
      <c r="G297" s="314"/>
      <c r="H297" s="315"/>
      <c r="I297" s="212"/>
      <c r="J297" s="213"/>
      <c r="K297" s="227"/>
      <c r="L297" s="214"/>
      <c r="M297" s="214"/>
      <c r="N297" s="214"/>
      <c r="O297" s="214"/>
      <c r="P297" s="215"/>
      <c r="Q297" s="216"/>
      <c r="R297" s="237">
        <f t="shared" si="17"/>
        <v>0</v>
      </c>
      <c r="S297" s="237">
        <f t="shared" si="18"/>
        <v>0</v>
      </c>
      <c r="T297" s="213"/>
      <c r="U297" s="212"/>
      <c r="V297" s="212"/>
      <c r="W297" s="217"/>
      <c r="X297" s="188">
        <f t="shared" si="16"/>
        <v>0</v>
      </c>
      <c r="Y297" s="188">
        <f t="shared" si="19"/>
        <v>0</v>
      </c>
    </row>
    <row r="298" spans="1:25" x14ac:dyDescent="0.25">
      <c r="A298" s="204"/>
      <c r="B298" s="212"/>
      <c r="C298" s="214"/>
      <c r="D298" s="214"/>
      <c r="E298" s="313"/>
      <c r="F298" s="314"/>
      <c r="G298" s="314"/>
      <c r="H298" s="315"/>
      <c r="I298" s="212"/>
      <c r="J298" s="213"/>
      <c r="K298" s="227"/>
      <c r="L298" s="214"/>
      <c r="M298" s="214"/>
      <c r="N298" s="214"/>
      <c r="O298" s="214"/>
      <c r="P298" s="215"/>
      <c r="Q298" s="216"/>
      <c r="R298" s="237">
        <f t="shared" si="17"/>
        <v>0</v>
      </c>
      <c r="S298" s="237">
        <f t="shared" si="18"/>
        <v>0</v>
      </c>
      <c r="T298" s="213"/>
      <c r="U298" s="212"/>
      <c r="V298" s="212"/>
      <c r="W298" s="217"/>
      <c r="X298" s="188">
        <f t="shared" si="16"/>
        <v>0</v>
      </c>
      <c r="Y298" s="188">
        <f t="shared" si="19"/>
        <v>0</v>
      </c>
    </row>
    <row r="299" spans="1:25" x14ac:dyDescent="0.25">
      <c r="A299" s="204"/>
      <c r="B299" s="212"/>
      <c r="C299" s="214"/>
      <c r="D299" s="214"/>
      <c r="E299" s="313"/>
      <c r="F299" s="314"/>
      <c r="G299" s="314"/>
      <c r="H299" s="315"/>
      <c r="I299" s="212"/>
      <c r="J299" s="213"/>
      <c r="K299" s="227"/>
      <c r="L299" s="214"/>
      <c r="M299" s="214"/>
      <c r="N299" s="214"/>
      <c r="O299" s="214"/>
      <c r="P299" s="215"/>
      <c r="Q299" s="216"/>
      <c r="R299" s="237">
        <f t="shared" si="17"/>
        <v>0</v>
      </c>
      <c r="S299" s="237">
        <f t="shared" si="18"/>
        <v>0</v>
      </c>
      <c r="T299" s="213"/>
      <c r="U299" s="212"/>
      <c r="V299" s="212"/>
      <c r="W299" s="217"/>
      <c r="X299" s="188">
        <f t="shared" si="16"/>
        <v>0</v>
      </c>
      <c r="Y299" s="188">
        <f t="shared" si="19"/>
        <v>0</v>
      </c>
    </row>
    <row r="300" spans="1:25" x14ac:dyDescent="0.25">
      <c r="A300" s="204"/>
      <c r="B300" s="212"/>
      <c r="C300" s="214"/>
      <c r="D300" s="214"/>
      <c r="E300" s="313"/>
      <c r="F300" s="314"/>
      <c r="G300" s="314"/>
      <c r="H300" s="315"/>
      <c r="I300" s="212"/>
      <c r="J300" s="213"/>
      <c r="K300" s="227"/>
      <c r="L300" s="214"/>
      <c r="M300" s="214"/>
      <c r="N300" s="214"/>
      <c r="O300" s="214"/>
      <c r="P300" s="215"/>
      <c r="Q300" s="216"/>
      <c r="R300" s="237">
        <f t="shared" si="17"/>
        <v>0</v>
      </c>
      <c r="S300" s="237">
        <f t="shared" si="18"/>
        <v>0</v>
      </c>
      <c r="T300" s="213"/>
      <c r="U300" s="212"/>
      <c r="V300" s="212"/>
      <c r="W300" s="217"/>
      <c r="X300" s="188">
        <f t="shared" si="16"/>
        <v>0</v>
      </c>
      <c r="Y300" s="188">
        <f t="shared" si="19"/>
        <v>0</v>
      </c>
    </row>
    <row r="301" spans="1:25" x14ac:dyDescent="0.25">
      <c r="A301" s="204"/>
      <c r="B301" s="212"/>
      <c r="C301" s="214"/>
      <c r="D301" s="214"/>
      <c r="E301" s="313"/>
      <c r="F301" s="314"/>
      <c r="G301" s="314"/>
      <c r="H301" s="315"/>
      <c r="I301" s="212"/>
      <c r="J301" s="213"/>
      <c r="K301" s="227"/>
      <c r="L301" s="214"/>
      <c r="M301" s="214"/>
      <c r="N301" s="214"/>
      <c r="O301" s="214"/>
      <c r="P301" s="215"/>
      <c r="Q301" s="216"/>
      <c r="R301" s="237">
        <f t="shared" si="17"/>
        <v>0</v>
      </c>
      <c r="S301" s="237">
        <f t="shared" si="18"/>
        <v>0</v>
      </c>
      <c r="T301" s="213"/>
      <c r="U301" s="212"/>
      <c r="V301" s="212"/>
      <c r="W301" s="217"/>
      <c r="X301" s="188">
        <f t="shared" si="16"/>
        <v>0</v>
      </c>
      <c r="Y301" s="188">
        <f t="shared" si="19"/>
        <v>0</v>
      </c>
    </row>
    <row r="302" spans="1:25" x14ac:dyDescent="0.25">
      <c r="A302" s="204"/>
      <c r="B302" s="212"/>
      <c r="C302" s="214"/>
      <c r="D302" s="214"/>
      <c r="E302" s="313"/>
      <c r="F302" s="314"/>
      <c r="G302" s="314"/>
      <c r="H302" s="315"/>
      <c r="I302" s="212"/>
      <c r="J302" s="213"/>
      <c r="K302" s="227"/>
      <c r="L302" s="214"/>
      <c r="M302" s="214"/>
      <c r="N302" s="214"/>
      <c r="O302" s="214"/>
      <c r="P302" s="215"/>
      <c r="Q302" s="216"/>
      <c r="R302" s="237">
        <f t="shared" si="17"/>
        <v>0</v>
      </c>
      <c r="S302" s="237">
        <f t="shared" si="18"/>
        <v>0</v>
      </c>
      <c r="T302" s="213"/>
      <c r="U302" s="212"/>
      <c r="V302" s="212"/>
      <c r="W302" s="217"/>
      <c r="X302" s="188">
        <f t="shared" si="16"/>
        <v>0</v>
      </c>
      <c r="Y302" s="188">
        <f t="shared" si="19"/>
        <v>0</v>
      </c>
    </row>
    <row r="303" spans="1:25" x14ac:dyDescent="0.25">
      <c r="A303" s="204"/>
      <c r="B303" s="212"/>
      <c r="C303" s="214"/>
      <c r="D303" s="214"/>
      <c r="E303" s="313"/>
      <c r="F303" s="314"/>
      <c r="G303" s="314"/>
      <c r="H303" s="315"/>
      <c r="I303" s="212"/>
      <c r="J303" s="213"/>
      <c r="K303" s="227"/>
      <c r="L303" s="214"/>
      <c r="M303" s="214"/>
      <c r="N303" s="214"/>
      <c r="O303" s="214"/>
      <c r="P303" s="215"/>
      <c r="Q303" s="216"/>
      <c r="R303" s="237">
        <f t="shared" si="17"/>
        <v>0</v>
      </c>
      <c r="S303" s="237">
        <f t="shared" si="18"/>
        <v>0</v>
      </c>
      <c r="T303" s="213"/>
      <c r="U303" s="212"/>
      <c r="V303" s="212"/>
      <c r="W303" s="217"/>
      <c r="X303" s="188">
        <f t="shared" si="16"/>
        <v>0</v>
      </c>
      <c r="Y303" s="188">
        <f t="shared" si="19"/>
        <v>0</v>
      </c>
    </row>
    <row r="304" spans="1:25" x14ac:dyDescent="0.25">
      <c r="A304" s="204"/>
      <c r="B304" s="212"/>
      <c r="C304" s="214"/>
      <c r="D304" s="214"/>
      <c r="E304" s="313"/>
      <c r="F304" s="314"/>
      <c r="G304" s="314"/>
      <c r="H304" s="315"/>
      <c r="I304" s="212"/>
      <c r="J304" s="213"/>
      <c r="K304" s="227"/>
      <c r="L304" s="214"/>
      <c r="M304" s="214"/>
      <c r="N304" s="214"/>
      <c r="O304" s="214"/>
      <c r="P304" s="215"/>
      <c r="Q304" s="216"/>
      <c r="R304" s="237">
        <f t="shared" si="17"/>
        <v>0</v>
      </c>
      <c r="S304" s="237">
        <f t="shared" si="18"/>
        <v>0</v>
      </c>
      <c r="T304" s="213"/>
      <c r="U304" s="212"/>
      <c r="V304" s="212"/>
      <c r="W304" s="217"/>
      <c r="X304" s="188">
        <f t="shared" si="16"/>
        <v>0</v>
      </c>
      <c r="Y304" s="188">
        <f t="shared" si="19"/>
        <v>0</v>
      </c>
    </row>
    <row r="305" spans="1:25" x14ac:dyDescent="0.25">
      <c r="A305" s="204"/>
      <c r="B305" s="212"/>
      <c r="C305" s="214"/>
      <c r="D305" s="214"/>
      <c r="E305" s="313"/>
      <c r="F305" s="314"/>
      <c r="G305" s="314"/>
      <c r="H305" s="315"/>
      <c r="I305" s="212"/>
      <c r="J305" s="213"/>
      <c r="K305" s="227"/>
      <c r="L305" s="214"/>
      <c r="M305" s="214"/>
      <c r="N305" s="214"/>
      <c r="O305" s="214"/>
      <c r="P305" s="215"/>
      <c r="Q305" s="216"/>
      <c r="R305" s="237">
        <f t="shared" si="17"/>
        <v>0</v>
      </c>
      <c r="S305" s="237">
        <f t="shared" si="18"/>
        <v>0</v>
      </c>
      <c r="T305" s="213"/>
      <c r="U305" s="212"/>
      <c r="V305" s="212"/>
      <c r="W305" s="217"/>
      <c r="X305" s="188">
        <f t="shared" si="16"/>
        <v>0</v>
      </c>
      <c r="Y305" s="188">
        <f t="shared" si="19"/>
        <v>0</v>
      </c>
    </row>
    <row r="306" spans="1:25" x14ac:dyDescent="0.25">
      <c r="A306" s="204"/>
      <c r="B306" s="212"/>
      <c r="C306" s="214"/>
      <c r="D306" s="214"/>
      <c r="E306" s="313"/>
      <c r="F306" s="314"/>
      <c r="G306" s="314"/>
      <c r="H306" s="315"/>
      <c r="I306" s="212"/>
      <c r="J306" s="213"/>
      <c r="K306" s="227"/>
      <c r="L306" s="214"/>
      <c r="M306" s="214"/>
      <c r="N306" s="214"/>
      <c r="O306" s="214"/>
      <c r="P306" s="215"/>
      <c r="Q306" s="216"/>
      <c r="R306" s="237">
        <f t="shared" si="17"/>
        <v>0</v>
      </c>
      <c r="S306" s="237">
        <f t="shared" si="18"/>
        <v>0</v>
      </c>
      <c r="T306" s="213"/>
      <c r="U306" s="212"/>
      <c r="V306" s="212"/>
      <c r="W306" s="217"/>
      <c r="X306" s="188">
        <f t="shared" si="16"/>
        <v>0</v>
      </c>
      <c r="Y306" s="188">
        <f t="shared" si="19"/>
        <v>0</v>
      </c>
    </row>
    <row r="307" spans="1:25" x14ac:dyDescent="0.25">
      <c r="A307" s="204"/>
      <c r="B307" s="212"/>
      <c r="C307" s="214"/>
      <c r="D307" s="214"/>
      <c r="E307" s="313"/>
      <c r="F307" s="314"/>
      <c r="G307" s="314"/>
      <c r="H307" s="315"/>
      <c r="I307" s="212"/>
      <c r="J307" s="213"/>
      <c r="K307" s="227"/>
      <c r="L307" s="214"/>
      <c r="M307" s="214"/>
      <c r="N307" s="214"/>
      <c r="O307" s="214"/>
      <c r="P307" s="215"/>
      <c r="Q307" s="216"/>
      <c r="R307" s="237">
        <f t="shared" si="17"/>
        <v>0</v>
      </c>
      <c r="S307" s="237">
        <f t="shared" si="18"/>
        <v>0</v>
      </c>
      <c r="T307" s="213"/>
      <c r="U307" s="212"/>
      <c r="V307" s="212"/>
      <c r="W307" s="217"/>
      <c r="X307" s="188">
        <f t="shared" si="16"/>
        <v>0</v>
      </c>
      <c r="Y307" s="188">
        <f t="shared" si="19"/>
        <v>0</v>
      </c>
    </row>
    <row r="308" spans="1:25" x14ac:dyDescent="0.25">
      <c r="A308" s="204"/>
      <c r="B308" s="212"/>
      <c r="C308" s="214"/>
      <c r="D308" s="214"/>
      <c r="E308" s="313"/>
      <c r="F308" s="314"/>
      <c r="G308" s="314"/>
      <c r="H308" s="315"/>
      <c r="I308" s="212"/>
      <c r="J308" s="213"/>
      <c r="K308" s="227"/>
      <c r="L308" s="214"/>
      <c r="M308" s="214"/>
      <c r="N308" s="214"/>
      <c r="O308" s="214"/>
      <c r="P308" s="215"/>
      <c r="Q308" s="216"/>
      <c r="R308" s="237">
        <f t="shared" si="17"/>
        <v>0</v>
      </c>
      <c r="S308" s="237">
        <f t="shared" si="18"/>
        <v>0</v>
      </c>
      <c r="T308" s="213"/>
      <c r="U308" s="212"/>
      <c r="V308" s="212"/>
      <c r="W308" s="217"/>
      <c r="X308" s="188">
        <f t="shared" si="16"/>
        <v>0</v>
      </c>
      <c r="Y308" s="188">
        <f t="shared" si="19"/>
        <v>0</v>
      </c>
    </row>
    <row r="309" spans="1:25" x14ac:dyDescent="0.25">
      <c r="A309" s="204"/>
      <c r="B309" s="212"/>
      <c r="C309" s="214"/>
      <c r="D309" s="214"/>
      <c r="E309" s="313"/>
      <c r="F309" s="314"/>
      <c r="G309" s="314"/>
      <c r="H309" s="315"/>
      <c r="I309" s="212"/>
      <c r="J309" s="213"/>
      <c r="K309" s="227"/>
      <c r="L309" s="214"/>
      <c r="M309" s="214"/>
      <c r="N309" s="214"/>
      <c r="O309" s="214"/>
      <c r="P309" s="215"/>
      <c r="Q309" s="216"/>
      <c r="R309" s="237">
        <f t="shared" si="17"/>
        <v>0</v>
      </c>
      <c r="S309" s="237">
        <f t="shared" si="18"/>
        <v>0</v>
      </c>
      <c r="T309" s="213"/>
      <c r="U309" s="212"/>
      <c r="V309" s="212"/>
      <c r="W309" s="217"/>
      <c r="X309" s="188">
        <f t="shared" si="16"/>
        <v>0</v>
      </c>
      <c r="Y309" s="188">
        <f t="shared" si="19"/>
        <v>0</v>
      </c>
    </row>
    <row r="310" spans="1:25" x14ac:dyDescent="0.25">
      <c r="A310" s="204"/>
      <c r="B310" s="212"/>
      <c r="C310" s="214"/>
      <c r="D310" s="214"/>
      <c r="E310" s="313"/>
      <c r="F310" s="314"/>
      <c r="G310" s="314"/>
      <c r="H310" s="315"/>
      <c r="I310" s="212"/>
      <c r="J310" s="213"/>
      <c r="K310" s="227"/>
      <c r="L310" s="214"/>
      <c r="M310" s="214"/>
      <c r="N310" s="214"/>
      <c r="O310" s="214"/>
      <c r="P310" s="215"/>
      <c r="Q310" s="216"/>
      <c r="R310" s="237">
        <f t="shared" si="17"/>
        <v>0</v>
      </c>
      <c r="S310" s="237">
        <f t="shared" si="18"/>
        <v>0</v>
      </c>
      <c r="T310" s="213"/>
      <c r="U310" s="212"/>
      <c r="V310" s="212"/>
      <c r="W310" s="217"/>
      <c r="X310" s="188">
        <f t="shared" si="16"/>
        <v>0</v>
      </c>
      <c r="Y310" s="188">
        <f t="shared" si="19"/>
        <v>0</v>
      </c>
    </row>
    <row r="311" spans="1:25" x14ac:dyDescent="0.25">
      <c r="A311" s="204"/>
      <c r="B311" s="212"/>
      <c r="C311" s="214"/>
      <c r="D311" s="214"/>
      <c r="E311" s="313"/>
      <c r="F311" s="314"/>
      <c r="G311" s="314"/>
      <c r="H311" s="315"/>
      <c r="I311" s="212"/>
      <c r="J311" s="213"/>
      <c r="K311" s="227"/>
      <c r="L311" s="214"/>
      <c r="M311" s="214"/>
      <c r="N311" s="214"/>
      <c r="O311" s="214"/>
      <c r="P311" s="215"/>
      <c r="Q311" s="216"/>
      <c r="R311" s="237">
        <f t="shared" si="17"/>
        <v>0</v>
      </c>
      <c r="S311" s="237">
        <f t="shared" si="18"/>
        <v>0</v>
      </c>
      <c r="T311" s="213"/>
      <c r="U311" s="212"/>
      <c r="V311" s="212"/>
      <c r="W311" s="217"/>
      <c r="X311" s="188">
        <f t="shared" si="16"/>
        <v>0</v>
      </c>
      <c r="Y311" s="188">
        <f t="shared" si="19"/>
        <v>0</v>
      </c>
    </row>
    <row r="312" spans="1:25" x14ac:dyDescent="0.25">
      <c r="A312" s="204"/>
      <c r="B312" s="212"/>
      <c r="C312" s="214"/>
      <c r="D312" s="214"/>
      <c r="E312" s="313"/>
      <c r="F312" s="314"/>
      <c r="G312" s="314"/>
      <c r="H312" s="315"/>
      <c r="I312" s="212"/>
      <c r="J312" s="213"/>
      <c r="K312" s="227"/>
      <c r="L312" s="214"/>
      <c r="M312" s="214"/>
      <c r="N312" s="214"/>
      <c r="O312" s="214"/>
      <c r="P312" s="215"/>
      <c r="Q312" s="216"/>
      <c r="R312" s="237">
        <f t="shared" si="17"/>
        <v>0</v>
      </c>
      <c r="S312" s="237">
        <f t="shared" si="18"/>
        <v>0</v>
      </c>
      <c r="T312" s="213"/>
      <c r="U312" s="212"/>
      <c r="V312" s="212"/>
      <c r="W312" s="217"/>
      <c r="X312" s="188">
        <f t="shared" si="16"/>
        <v>0</v>
      </c>
      <c r="Y312" s="188">
        <f t="shared" si="19"/>
        <v>0</v>
      </c>
    </row>
    <row r="313" spans="1:25" x14ac:dyDescent="0.25">
      <c r="A313" s="204"/>
      <c r="B313" s="212"/>
      <c r="C313" s="214"/>
      <c r="D313" s="214"/>
      <c r="E313" s="313"/>
      <c r="F313" s="314"/>
      <c r="G313" s="314"/>
      <c r="H313" s="315"/>
      <c r="I313" s="212"/>
      <c r="J313" s="213"/>
      <c r="K313" s="227"/>
      <c r="L313" s="214"/>
      <c r="M313" s="214"/>
      <c r="N313" s="214"/>
      <c r="O313" s="214"/>
      <c r="P313" s="215"/>
      <c r="Q313" s="216"/>
      <c r="R313" s="237">
        <f t="shared" si="17"/>
        <v>0</v>
      </c>
      <c r="S313" s="237">
        <f t="shared" si="18"/>
        <v>0</v>
      </c>
      <c r="T313" s="213"/>
      <c r="U313" s="212"/>
      <c r="V313" s="212"/>
      <c r="W313" s="217"/>
      <c r="X313" s="188">
        <f t="shared" si="16"/>
        <v>0</v>
      </c>
      <c r="Y313" s="188">
        <f t="shared" si="19"/>
        <v>0</v>
      </c>
    </row>
    <row r="314" spans="1:25" x14ac:dyDescent="0.25">
      <c r="A314" s="204"/>
      <c r="B314" s="212"/>
      <c r="C314" s="214"/>
      <c r="D314" s="214"/>
      <c r="E314" s="313"/>
      <c r="F314" s="314"/>
      <c r="G314" s="314"/>
      <c r="H314" s="315"/>
      <c r="I314" s="212"/>
      <c r="J314" s="213"/>
      <c r="K314" s="227"/>
      <c r="L314" s="214"/>
      <c r="M314" s="214"/>
      <c r="N314" s="214"/>
      <c r="O314" s="214"/>
      <c r="P314" s="215"/>
      <c r="Q314" s="216"/>
      <c r="R314" s="237">
        <f t="shared" si="17"/>
        <v>0</v>
      </c>
      <c r="S314" s="237">
        <f t="shared" si="18"/>
        <v>0</v>
      </c>
      <c r="T314" s="213"/>
      <c r="U314" s="212"/>
      <c r="V314" s="212"/>
      <c r="W314" s="217"/>
      <c r="X314" s="188">
        <f t="shared" si="16"/>
        <v>0</v>
      </c>
      <c r="Y314" s="188">
        <f t="shared" si="19"/>
        <v>0</v>
      </c>
    </row>
    <row r="315" spans="1:25" x14ac:dyDescent="0.25">
      <c r="A315" s="204"/>
      <c r="B315" s="212"/>
      <c r="C315" s="214"/>
      <c r="D315" s="214"/>
      <c r="E315" s="313"/>
      <c r="F315" s="314"/>
      <c r="G315" s="314"/>
      <c r="H315" s="315"/>
      <c r="I315" s="212"/>
      <c r="J315" s="213"/>
      <c r="K315" s="227"/>
      <c r="L315" s="214"/>
      <c r="M315" s="214"/>
      <c r="N315" s="214"/>
      <c r="O315" s="214"/>
      <c r="P315" s="215"/>
      <c r="Q315" s="216"/>
      <c r="R315" s="237">
        <f t="shared" si="17"/>
        <v>0</v>
      </c>
      <c r="S315" s="237">
        <f t="shared" si="18"/>
        <v>0</v>
      </c>
      <c r="T315" s="213"/>
      <c r="U315" s="212"/>
      <c r="V315" s="212"/>
      <c r="W315" s="217"/>
      <c r="X315" s="188">
        <f t="shared" si="16"/>
        <v>0</v>
      </c>
      <c r="Y315" s="188">
        <f t="shared" si="19"/>
        <v>0</v>
      </c>
    </row>
    <row r="316" spans="1:25" x14ac:dyDescent="0.25">
      <c r="A316" s="204"/>
      <c r="B316" s="212"/>
      <c r="C316" s="214"/>
      <c r="D316" s="214"/>
      <c r="E316" s="313"/>
      <c r="F316" s="314"/>
      <c r="G316" s="314"/>
      <c r="H316" s="315"/>
      <c r="I316" s="212"/>
      <c r="J316" s="213"/>
      <c r="K316" s="227"/>
      <c r="L316" s="214"/>
      <c r="M316" s="214"/>
      <c r="N316" s="214"/>
      <c r="O316" s="214"/>
      <c r="P316" s="215"/>
      <c r="Q316" s="216"/>
      <c r="R316" s="237">
        <f t="shared" si="17"/>
        <v>0</v>
      </c>
      <c r="S316" s="237">
        <f t="shared" si="18"/>
        <v>0</v>
      </c>
      <c r="T316" s="213"/>
      <c r="U316" s="212"/>
      <c r="V316" s="212"/>
      <c r="W316" s="217"/>
      <c r="X316" s="188">
        <f t="shared" si="16"/>
        <v>0</v>
      </c>
      <c r="Y316" s="188">
        <f t="shared" si="19"/>
        <v>0</v>
      </c>
    </row>
    <row r="317" spans="1:25" x14ac:dyDescent="0.25">
      <c r="A317" s="204"/>
      <c r="B317" s="212"/>
      <c r="C317" s="214"/>
      <c r="D317" s="214"/>
      <c r="E317" s="313"/>
      <c r="F317" s="314"/>
      <c r="G317" s="314"/>
      <c r="H317" s="315"/>
      <c r="I317" s="212"/>
      <c r="J317" s="213"/>
      <c r="K317" s="227"/>
      <c r="L317" s="214"/>
      <c r="M317" s="214"/>
      <c r="N317" s="214"/>
      <c r="O317" s="214"/>
      <c r="P317" s="215"/>
      <c r="Q317" s="216"/>
      <c r="R317" s="237">
        <f t="shared" si="17"/>
        <v>0</v>
      </c>
      <c r="S317" s="237">
        <f t="shared" si="18"/>
        <v>0</v>
      </c>
      <c r="T317" s="213"/>
      <c r="U317" s="212"/>
      <c r="V317" s="212"/>
      <c r="W317" s="217"/>
      <c r="X317" s="188">
        <f t="shared" si="16"/>
        <v>0</v>
      </c>
      <c r="Y317" s="188">
        <f t="shared" si="19"/>
        <v>0</v>
      </c>
    </row>
    <row r="318" spans="1:25" x14ac:dyDescent="0.25">
      <c r="A318" s="204"/>
      <c r="B318" s="212"/>
      <c r="C318" s="214"/>
      <c r="D318" s="214"/>
      <c r="E318" s="313"/>
      <c r="F318" s="314"/>
      <c r="G318" s="314"/>
      <c r="H318" s="315"/>
      <c r="I318" s="212"/>
      <c r="J318" s="213"/>
      <c r="K318" s="227"/>
      <c r="L318" s="214"/>
      <c r="M318" s="214"/>
      <c r="N318" s="214"/>
      <c r="O318" s="214"/>
      <c r="P318" s="215"/>
      <c r="Q318" s="216"/>
      <c r="R318" s="237">
        <f t="shared" si="17"/>
        <v>0</v>
      </c>
      <c r="S318" s="237">
        <f t="shared" si="18"/>
        <v>0</v>
      </c>
      <c r="T318" s="213"/>
      <c r="U318" s="212"/>
      <c r="V318" s="212"/>
      <c r="W318" s="217"/>
      <c r="X318" s="188">
        <f t="shared" si="16"/>
        <v>0</v>
      </c>
      <c r="Y318" s="188">
        <f t="shared" si="19"/>
        <v>0</v>
      </c>
    </row>
    <row r="319" spans="1:25" x14ac:dyDescent="0.25">
      <c r="A319" s="204"/>
      <c r="B319" s="212"/>
      <c r="C319" s="214"/>
      <c r="D319" s="214"/>
      <c r="E319" s="313"/>
      <c r="F319" s="314"/>
      <c r="G319" s="314"/>
      <c r="H319" s="315"/>
      <c r="I319" s="212"/>
      <c r="J319" s="213"/>
      <c r="K319" s="227"/>
      <c r="L319" s="214"/>
      <c r="M319" s="214"/>
      <c r="N319" s="214"/>
      <c r="O319" s="214"/>
      <c r="P319" s="215"/>
      <c r="Q319" s="216"/>
      <c r="R319" s="237">
        <f t="shared" si="17"/>
        <v>0</v>
      </c>
      <c r="S319" s="237">
        <f t="shared" si="18"/>
        <v>0</v>
      </c>
      <c r="T319" s="213"/>
      <c r="U319" s="212"/>
      <c r="V319" s="212"/>
      <c r="W319" s="217"/>
      <c r="X319" s="188">
        <f t="shared" si="16"/>
        <v>0</v>
      </c>
      <c r="Y319" s="188">
        <f t="shared" si="19"/>
        <v>0</v>
      </c>
    </row>
    <row r="320" spans="1:25" x14ac:dyDescent="0.25">
      <c r="A320" s="204"/>
      <c r="B320" s="212"/>
      <c r="C320" s="214"/>
      <c r="D320" s="214"/>
      <c r="E320" s="313"/>
      <c r="F320" s="314"/>
      <c r="G320" s="314"/>
      <c r="H320" s="315"/>
      <c r="I320" s="212"/>
      <c r="J320" s="213"/>
      <c r="K320" s="227"/>
      <c r="L320" s="214"/>
      <c r="M320" s="214"/>
      <c r="N320" s="214"/>
      <c r="O320" s="214"/>
      <c r="P320" s="215"/>
      <c r="Q320" s="216"/>
      <c r="R320" s="237">
        <f t="shared" si="17"/>
        <v>0</v>
      </c>
      <c r="S320" s="237">
        <f t="shared" si="18"/>
        <v>0</v>
      </c>
      <c r="T320" s="213"/>
      <c r="U320" s="212"/>
      <c r="V320" s="212"/>
      <c r="W320" s="217"/>
      <c r="X320" s="188">
        <f t="shared" si="16"/>
        <v>0</v>
      </c>
      <c r="Y320" s="188">
        <f t="shared" si="19"/>
        <v>0</v>
      </c>
    </row>
    <row r="321" spans="1:25" x14ac:dyDescent="0.25">
      <c r="A321" s="204"/>
      <c r="B321" s="212"/>
      <c r="C321" s="214"/>
      <c r="D321" s="214"/>
      <c r="E321" s="313"/>
      <c r="F321" s="314"/>
      <c r="G321" s="314"/>
      <c r="H321" s="315"/>
      <c r="I321" s="212"/>
      <c r="J321" s="213"/>
      <c r="K321" s="227"/>
      <c r="L321" s="214"/>
      <c r="M321" s="214"/>
      <c r="N321" s="214"/>
      <c r="O321" s="214"/>
      <c r="P321" s="215"/>
      <c r="Q321" s="216"/>
      <c r="R321" s="237">
        <f t="shared" si="17"/>
        <v>0</v>
      </c>
      <c r="S321" s="237">
        <f t="shared" si="18"/>
        <v>0</v>
      </c>
      <c r="T321" s="213"/>
      <c r="U321" s="212"/>
      <c r="V321" s="212"/>
      <c r="W321" s="217"/>
      <c r="X321" s="188">
        <f t="shared" si="16"/>
        <v>0</v>
      </c>
      <c r="Y321" s="188">
        <f t="shared" si="19"/>
        <v>0</v>
      </c>
    </row>
    <row r="322" spans="1:25" x14ac:dyDescent="0.25">
      <c r="A322" s="204"/>
      <c r="B322" s="212"/>
      <c r="C322" s="214"/>
      <c r="D322" s="214"/>
      <c r="E322" s="313"/>
      <c r="F322" s="314"/>
      <c r="G322" s="314"/>
      <c r="H322" s="315"/>
      <c r="I322" s="212"/>
      <c r="J322" s="213"/>
      <c r="K322" s="227"/>
      <c r="L322" s="214"/>
      <c r="M322" s="214"/>
      <c r="N322" s="214"/>
      <c r="O322" s="214"/>
      <c r="P322" s="215"/>
      <c r="Q322" s="216"/>
      <c r="R322" s="237">
        <f t="shared" si="17"/>
        <v>0</v>
      </c>
      <c r="S322" s="237">
        <f t="shared" si="18"/>
        <v>0</v>
      </c>
      <c r="T322" s="213"/>
      <c r="U322" s="212"/>
      <c r="V322" s="212"/>
      <c r="W322" s="217"/>
      <c r="X322" s="188">
        <f t="shared" si="16"/>
        <v>0</v>
      </c>
      <c r="Y322" s="188">
        <f t="shared" si="19"/>
        <v>0</v>
      </c>
    </row>
    <row r="323" spans="1:25" x14ac:dyDescent="0.25">
      <c r="A323" s="204"/>
      <c r="B323" s="212"/>
      <c r="C323" s="214"/>
      <c r="D323" s="214"/>
      <c r="E323" s="313"/>
      <c r="F323" s="314"/>
      <c r="G323" s="314"/>
      <c r="H323" s="315"/>
      <c r="I323" s="212"/>
      <c r="J323" s="213"/>
      <c r="K323" s="227"/>
      <c r="L323" s="214"/>
      <c r="M323" s="214"/>
      <c r="N323" s="214"/>
      <c r="O323" s="214"/>
      <c r="P323" s="215"/>
      <c r="Q323" s="216"/>
      <c r="R323" s="237">
        <f t="shared" si="17"/>
        <v>0</v>
      </c>
      <c r="S323" s="237">
        <f t="shared" si="18"/>
        <v>0</v>
      </c>
      <c r="T323" s="213"/>
      <c r="U323" s="212"/>
      <c r="V323" s="212"/>
      <c r="W323" s="217"/>
      <c r="X323" s="188">
        <f t="shared" si="16"/>
        <v>0</v>
      </c>
      <c r="Y323" s="188">
        <f t="shared" si="19"/>
        <v>0</v>
      </c>
    </row>
    <row r="324" spans="1:25" x14ac:dyDescent="0.25">
      <c r="A324" s="204"/>
      <c r="B324" s="212"/>
      <c r="C324" s="214"/>
      <c r="D324" s="214"/>
      <c r="E324" s="313"/>
      <c r="F324" s="314"/>
      <c r="G324" s="314"/>
      <c r="H324" s="315"/>
      <c r="I324" s="212"/>
      <c r="J324" s="213"/>
      <c r="K324" s="227"/>
      <c r="L324" s="214"/>
      <c r="M324" s="214"/>
      <c r="N324" s="214"/>
      <c r="O324" s="214"/>
      <c r="P324" s="215"/>
      <c r="Q324" s="216"/>
      <c r="R324" s="237">
        <f t="shared" si="17"/>
        <v>0</v>
      </c>
      <c r="S324" s="237">
        <f t="shared" si="18"/>
        <v>0</v>
      </c>
      <c r="T324" s="213"/>
      <c r="U324" s="212"/>
      <c r="V324" s="212"/>
      <c r="W324" s="217"/>
      <c r="X324" s="188">
        <f t="shared" si="16"/>
        <v>0</v>
      </c>
      <c r="Y324" s="188">
        <f t="shared" si="19"/>
        <v>0</v>
      </c>
    </row>
    <row r="325" spans="1:25" x14ac:dyDescent="0.25">
      <c r="A325" s="204"/>
      <c r="B325" s="212"/>
      <c r="C325" s="214"/>
      <c r="D325" s="214"/>
      <c r="E325" s="313"/>
      <c r="F325" s="314"/>
      <c r="G325" s="314"/>
      <c r="H325" s="315"/>
      <c r="I325" s="212"/>
      <c r="J325" s="213"/>
      <c r="K325" s="227"/>
      <c r="L325" s="214"/>
      <c r="M325" s="214"/>
      <c r="N325" s="214"/>
      <c r="O325" s="214"/>
      <c r="P325" s="215"/>
      <c r="Q325" s="216"/>
      <c r="R325" s="237">
        <f t="shared" si="17"/>
        <v>0</v>
      </c>
      <c r="S325" s="237">
        <f t="shared" si="18"/>
        <v>0</v>
      </c>
      <c r="T325" s="213"/>
      <c r="U325" s="212"/>
      <c r="V325" s="212"/>
      <c r="W325" s="217"/>
      <c r="X325" s="188">
        <f t="shared" si="16"/>
        <v>0</v>
      </c>
      <c r="Y325" s="188">
        <f t="shared" si="19"/>
        <v>0</v>
      </c>
    </row>
    <row r="326" spans="1:25" x14ac:dyDescent="0.25">
      <c r="A326" s="204"/>
      <c r="B326" s="212"/>
      <c r="C326" s="214"/>
      <c r="D326" s="214"/>
      <c r="E326" s="313"/>
      <c r="F326" s="314"/>
      <c r="G326" s="314"/>
      <c r="H326" s="315"/>
      <c r="I326" s="212"/>
      <c r="J326" s="213"/>
      <c r="K326" s="227"/>
      <c r="L326" s="214"/>
      <c r="M326" s="214"/>
      <c r="N326" s="214"/>
      <c r="O326" s="214"/>
      <c r="P326" s="215"/>
      <c r="Q326" s="216"/>
      <c r="R326" s="237">
        <f t="shared" si="17"/>
        <v>0</v>
      </c>
      <c r="S326" s="237">
        <f t="shared" si="18"/>
        <v>0</v>
      </c>
      <c r="T326" s="213"/>
      <c r="U326" s="212"/>
      <c r="V326" s="212"/>
      <c r="W326" s="217"/>
      <c r="X326" s="188">
        <f t="shared" si="16"/>
        <v>0</v>
      </c>
      <c r="Y326" s="188">
        <f t="shared" si="19"/>
        <v>0</v>
      </c>
    </row>
    <row r="327" spans="1:25" x14ac:dyDescent="0.25">
      <c r="A327" s="204"/>
      <c r="B327" s="212"/>
      <c r="C327" s="214"/>
      <c r="D327" s="214"/>
      <c r="E327" s="313"/>
      <c r="F327" s="314"/>
      <c r="G327" s="314"/>
      <c r="H327" s="315"/>
      <c r="I327" s="212"/>
      <c r="J327" s="213"/>
      <c r="K327" s="227"/>
      <c r="L327" s="214"/>
      <c r="M327" s="214"/>
      <c r="N327" s="214"/>
      <c r="O327" s="214"/>
      <c r="P327" s="215"/>
      <c r="Q327" s="216"/>
      <c r="R327" s="237">
        <f t="shared" si="17"/>
        <v>0</v>
      </c>
      <c r="S327" s="237">
        <f t="shared" si="18"/>
        <v>0</v>
      </c>
      <c r="T327" s="213"/>
      <c r="U327" s="212"/>
      <c r="V327" s="212"/>
      <c r="W327" s="217"/>
      <c r="X327" s="188">
        <f t="shared" si="16"/>
        <v>0</v>
      </c>
      <c r="Y327" s="188">
        <f t="shared" si="19"/>
        <v>0</v>
      </c>
    </row>
    <row r="328" spans="1:25" x14ac:dyDescent="0.25">
      <c r="A328" s="204"/>
      <c r="B328" s="212"/>
      <c r="C328" s="214"/>
      <c r="D328" s="214"/>
      <c r="E328" s="313"/>
      <c r="F328" s="314"/>
      <c r="G328" s="314"/>
      <c r="H328" s="315"/>
      <c r="I328" s="212"/>
      <c r="J328" s="213"/>
      <c r="K328" s="227"/>
      <c r="L328" s="214"/>
      <c r="M328" s="214"/>
      <c r="N328" s="214"/>
      <c r="O328" s="214"/>
      <c r="P328" s="215"/>
      <c r="Q328" s="216"/>
      <c r="R328" s="237">
        <f t="shared" si="17"/>
        <v>0</v>
      </c>
      <c r="S328" s="237">
        <f t="shared" si="18"/>
        <v>0</v>
      </c>
      <c r="T328" s="213"/>
      <c r="U328" s="212"/>
      <c r="V328" s="212"/>
      <c r="W328" s="217"/>
      <c r="X328" s="188">
        <f t="shared" si="16"/>
        <v>0</v>
      </c>
      <c r="Y328" s="188">
        <f t="shared" si="19"/>
        <v>0</v>
      </c>
    </row>
    <row r="329" spans="1:25" x14ac:dyDescent="0.25">
      <c r="A329" s="204"/>
      <c r="B329" s="212"/>
      <c r="C329" s="214"/>
      <c r="D329" s="214"/>
      <c r="E329" s="313"/>
      <c r="F329" s="314"/>
      <c r="G329" s="314"/>
      <c r="H329" s="315"/>
      <c r="I329" s="212"/>
      <c r="J329" s="213"/>
      <c r="K329" s="227"/>
      <c r="L329" s="214"/>
      <c r="M329" s="214"/>
      <c r="N329" s="214"/>
      <c r="O329" s="214"/>
      <c r="P329" s="215"/>
      <c r="Q329" s="216"/>
      <c r="R329" s="237">
        <f t="shared" si="17"/>
        <v>0</v>
      </c>
      <c r="S329" s="237">
        <f t="shared" si="18"/>
        <v>0</v>
      </c>
      <c r="T329" s="213"/>
      <c r="U329" s="212"/>
      <c r="V329" s="212"/>
      <c r="W329" s="217"/>
      <c r="X329" s="188">
        <f t="shared" si="16"/>
        <v>0</v>
      </c>
      <c r="Y329" s="188">
        <f t="shared" si="19"/>
        <v>0</v>
      </c>
    </row>
    <row r="330" spans="1:25" x14ac:dyDescent="0.25">
      <c r="A330" s="204"/>
      <c r="B330" s="212"/>
      <c r="C330" s="214"/>
      <c r="D330" s="214"/>
      <c r="E330" s="313"/>
      <c r="F330" s="314"/>
      <c r="G330" s="314"/>
      <c r="H330" s="315"/>
      <c r="I330" s="212"/>
      <c r="J330" s="213"/>
      <c r="K330" s="227"/>
      <c r="L330" s="214"/>
      <c r="M330" s="214"/>
      <c r="N330" s="214"/>
      <c r="O330" s="214"/>
      <c r="P330" s="215"/>
      <c r="Q330" s="216"/>
      <c r="R330" s="237">
        <f t="shared" si="17"/>
        <v>0</v>
      </c>
      <c r="S330" s="237">
        <f t="shared" si="18"/>
        <v>0</v>
      </c>
      <c r="T330" s="213"/>
      <c r="U330" s="212"/>
      <c r="V330" s="212"/>
      <c r="W330" s="217"/>
      <c r="X330" s="188">
        <f t="shared" si="16"/>
        <v>0</v>
      </c>
      <c r="Y330" s="188">
        <f t="shared" si="19"/>
        <v>0</v>
      </c>
    </row>
    <row r="331" spans="1:25" x14ac:dyDescent="0.25">
      <c r="A331" s="204"/>
      <c r="B331" s="212"/>
      <c r="C331" s="214"/>
      <c r="D331" s="214"/>
      <c r="E331" s="313"/>
      <c r="F331" s="314"/>
      <c r="G331" s="314"/>
      <c r="H331" s="315"/>
      <c r="I331" s="212"/>
      <c r="J331" s="213"/>
      <c r="K331" s="227"/>
      <c r="L331" s="214"/>
      <c r="M331" s="214"/>
      <c r="N331" s="214"/>
      <c r="O331" s="214"/>
      <c r="P331" s="215"/>
      <c r="Q331" s="216"/>
      <c r="R331" s="237">
        <f t="shared" si="17"/>
        <v>0</v>
      </c>
      <c r="S331" s="237">
        <f t="shared" si="18"/>
        <v>0</v>
      </c>
      <c r="T331" s="213"/>
      <c r="U331" s="212"/>
      <c r="V331" s="212"/>
      <c r="W331" s="217"/>
      <c r="X331" s="188">
        <f t="shared" si="16"/>
        <v>0</v>
      </c>
      <c r="Y331" s="188">
        <f t="shared" si="19"/>
        <v>0</v>
      </c>
    </row>
    <row r="332" spans="1:25" x14ac:dyDescent="0.25">
      <c r="A332" s="204"/>
      <c r="B332" s="212"/>
      <c r="C332" s="214"/>
      <c r="D332" s="214"/>
      <c r="E332" s="313"/>
      <c r="F332" s="314"/>
      <c r="G332" s="314"/>
      <c r="H332" s="315"/>
      <c r="I332" s="212"/>
      <c r="J332" s="213"/>
      <c r="K332" s="227"/>
      <c r="L332" s="214"/>
      <c r="M332" s="214"/>
      <c r="N332" s="214"/>
      <c r="O332" s="214"/>
      <c r="P332" s="215"/>
      <c r="Q332" s="216"/>
      <c r="R332" s="237">
        <f t="shared" si="17"/>
        <v>0</v>
      </c>
      <c r="S332" s="237">
        <f t="shared" si="18"/>
        <v>0</v>
      </c>
      <c r="T332" s="213"/>
      <c r="U332" s="212"/>
      <c r="V332" s="212"/>
      <c r="W332" s="217"/>
      <c r="X332" s="188">
        <f t="shared" si="16"/>
        <v>0</v>
      </c>
      <c r="Y332" s="188">
        <f t="shared" si="19"/>
        <v>0</v>
      </c>
    </row>
    <row r="333" spans="1:25" x14ac:dyDescent="0.25">
      <c r="A333" s="204"/>
      <c r="B333" s="212"/>
      <c r="C333" s="214"/>
      <c r="D333" s="214"/>
      <c r="E333" s="313"/>
      <c r="F333" s="314"/>
      <c r="G333" s="314"/>
      <c r="H333" s="315"/>
      <c r="I333" s="212"/>
      <c r="J333" s="213"/>
      <c r="K333" s="227"/>
      <c r="L333" s="214"/>
      <c r="M333" s="214"/>
      <c r="N333" s="214"/>
      <c r="O333" s="214"/>
      <c r="P333" s="215"/>
      <c r="Q333" s="216"/>
      <c r="R333" s="237">
        <f t="shared" si="17"/>
        <v>0</v>
      </c>
      <c r="S333" s="237">
        <f t="shared" si="18"/>
        <v>0</v>
      </c>
      <c r="T333" s="213"/>
      <c r="U333" s="212"/>
      <c r="V333" s="212"/>
      <c r="W333" s="217"/>
      <c r="X333" s="188">
        <f t="shared" si="16"/>
        <v>0</v>
      </c>
      <c r="Y333" s="188">
        <f t="shared" si="19"/>
        <v>0</v>
      </c>
    </row>
    <row r="334" spans="1:25" x14ac:dyDescent="0.25">
      <c r="A334" s="204"/>
      <c r="B334" s="212"/>
      <c r="C334" s="214"/>
      <c r="D334" s="214"/>
      <c r="E334" s="313"/>
      <c r="F334" s="314"/>
      <c r="G334" s="314"/>
      <c r="H334" s="315"/>
      <c r="I334" s="212"/>
      <c r="J334" s="213"/>
      <c r="K334" s="227"/>
      <c r="L334" s="214"/>
      <c r="M334" s="214"/>
      <c r="N334" s="214"/>
      <c r="O334" s="214"/>
      <c r="P334" s="215"/>
      <c r="Q334" s="216"/>
      <c r="R334" s="237">
        <f t="shared" si="17"/>
        <v>0</v>
      </c>
      <c r="S334" s="237">
        <f t="shared" si="18"/>
        <v>0</v>
      </c>
      <c r="T334" s="213"/>
      <c r="U334" s="212"/>
      <c r="V334" s="212"/>
      <c r="W334" s="217"/>
      <c r="X334" s="188">
        <f t="shared" si="16"/>
        <v>0</v>
      </c>
      <c r="Y334" s="188">
        <f t="shared" si="19"/>
        <v>0</v>
      </c>
    </row>
    <row r="335" spans="1:25" x14ac:dyDescent="0.25">
      <c r="A335" s="204"/>
      <c r="B335" s="212"/>
      <c r="C335" s="214"/>
      <c r="D335" s="214"/>
      <c r="E335" s="313"/>
      <c r="F335" s="314"/>
      <c r="G335" s="314"/>
      <c r="H335" s="315"/>
      <c r="I335" s="212"/>
      <c r="J335" s="213"/>
      <c r="K335" s="227"/>
      <c r="L335" s="214"/>
      <c r="M335" s="214"/>
      <c r="N335" s="214"/>
      <c r="O335" s="214"/>
      <c r="P335" s="215"/>
      <c r="Q335" s="216"/>
      <c r="R335" s="237">
        <f t="shared" si="17"/>
        <v>0</v>
      </c>
      <c r="S335" s="237">
        <f t="shared" si="18"/>
        <v>0</v>
      </c>
      <c r="T335" s="213"/>
      <c r="U335" s="212"/>
      <c r="V335" s="212"/>
      <c r="W335" s="217"/>
      <c r="X335" s="188">
        <f t="shared" si="16"/>
        <v>0</v>
      </c>
      <c r="Y335" s="188">
        <f t="shared" si="19"/>
        <v>0</v>
      </c>
    </row>
    <row r="336" spans="1:25" x14ac:dyDescent="0.25">
      <c r="A336" s="204"/>
      <c r="B336" s="212"/>
      <c r="C336" s="214"/>
      <c r="D336" s="214"/>
      <c r="E336" s="313"/>
      <c r="F336" s="314"/>
      <c r="G336" s="314"/>
      <c r="H336" s="315"/>
      <c r="I336" s="212"/>
      <c r="J336" s="213"/>
      <c r="K336" s="227"/>
      <c r="L336" s="214"/>
      <c r="M336" s="214"/>
      <c r="N336" s="214"/>
      <c r="O336" s="214"/>
      <c r="P336" s="215"/>
      <c r="Q336" s="216"/>
      <c r="R336" s="237">
        <f t="shared" si="17"/>
        <v>0</v>
      </c>
      <c r="S336" s="237">
        <f t="shared" si="18"/>
        <v>0</v>
      </c>
      <c r="T336" s="213"/>
      <c r="U336" s="212"/>
      <c r="V336" s="212"/>
      <c r="W336" s="217"/>
      <c r="X336" s="188">
        <f t="shared" ref="X336:X399" si="20">+IF(A336="1 Cuenta de Cobro - Activo no Financiero",+J336+K336+L336+M336+N336+O336+P336+Q336,0)</f>
        <v>0</v>
      </c>
      <c r="Y336" s="188">
        <f t="shared" si="19"/>
        <v>0</v>
      </c>
    </row>
    <row r="337" spans="1:25" x14ac:dyDescent="0.25">
      <c r="A337" s="204"/>
      <c r="B337" s="212"/>
      <c r="C337" s="214"/>
      <c r="D337" s="214"/>
      <c r="E337" s="313"/>
      <c r="F337" s="314"/>
      <c r="G337" s="314"/>
      <c r="H337" s="315"/>
      <c r="I337" s="212"/>
      <c r="J337" s="213"/>
      <c r="K337" s="227"/>
      <c r="L337" s="214"/>
      <c r="M337" s="214"/>
      <c r="N337" s="214"/>
      <c r="O337" s="214"/>
      <c r="P337" s="215"/>
      <c r="Q337" s="216"/>
      <c r="R337" s="237">
        <f t="shared" ref="R337:R400" si="21">+IF(OR(A337="1 Cuenta de Cobro - Activo no Financiero", A337="2 Cuenta de Cobro - Instrumento Financiero"),+J337+K337+L337+M337+N337+O337+P337+Q337,0)</f>
        <v>0</v>
      </c>
      <c r="S337" s="237">
        <f t="shared" ref="S337:S400" si="22">+IF(A337="3 Deterioro - Instrumento Financiero",+K337+L337+M337+N337+O337+P337+Q337,0)</f>
        <v>0</v>
      </c>
      <c r="T337" s="213"/>
      <c r="U337" s="212"/>
      <c r="V337" s="212"/>
      <c r="W337" s="217"/>
      <c r="X337" s="188">
        <f t="shared" si="20"/>
        <v>0</v>
      </c>
      <c r="Y337" s="188">
        <f t="shared" ref="Y337:Y400" si="23">+IF(A337="2 Cuenta de Cobro - Instrumento Financiero",+J337+K337+L337+M337+N337+O337+P337+Q337,0)</f>
        <v>0</v>
      </c>
    </row>
    <row r="338" spans="1:25" x14ac:dyDescent="0.25">
      <c r="A338" s="204"/>
      <c r="B338" s="212"/>
      <c r="C338" s="214"/>
      <c r="D338" s="214"/>
      <c r="E338" s="313"/>
      <c r="F338" s="314"/>
      <c r="G338" s="314"/>
      <c r="H338" s="315"/>
      <c r="I338" s="212"/>
      <c r="J338" s="213"/>
      <c r="K338" s="227"/>
      <c r="L338" s="214"/>
      <c r="M338" s="214"/>
      <c r="N338" s="214"/>
      <c r="O338" s="214"/>
      <c r="P338" s="215"/>
      <c r="Q338" s="216"/>
      <c r="R338" s="237">
        <f t="shared" si="21"/>
        <v>0</v>
      </c>
      <c r="S338" s="237">
        <f t="shared" si="22"/>
        <v>0</v>
      </c>
      <c r="T338" s="213"/>
      <c r="U338" s="212"/>
      <c r="V338" s="212"/>
      <c r="W338" s="217"/>
      <c r="X338" s="188">
        <f t="shared" si="20"/>
        <v>0</v>
      </c>
      <c r="Y338" s="188">
        <f t="shared" si="23"/>
        <v>0</v>
      </c>
    </row>
    <row r="339" spans="1:25" x14ac:dyDescent="0.25">
      <c r="A339" s="204"/>
      <c r="B339" s="212"/>
      <c r="C339" s="214"/>
      <c r="D339" s="214"/>
      <c r="E339" s="313"/>
      <c r="F339" s="314"/>
      <c r="G339" s="314"/>
      <c r="H339" s="315"/>
      <c r="I339" s="212"/>
      <c r="J339" s="213"/>
      <c r="K339" s="227"/>
      <c r="L339" s="214"/>
      <c r="M339" s="214"/>
      <c r="N339" s="214"/>
      <c r="O339" s="214"/>
      <c r="P339" s="215"/>
      <c r="Q339" s="216"/>
      <c r="R339" s="237">
        <f t="shared" si="21"/>
        <v>0</v>
      </c>
      <c r="S339" s="237">
        <f t="shared" si="22"/>
        <v>0</v>
      </c>
      <c r="T339" s="213"/>
      <c r="U339" s="212"/>
      <c r="V339" s="212"/>
      <c r="W339" s="217"/>
      <c r="X339" s="188">
        <f t="shared" si="20"/>
        <v>0</v>
      </c>
      <c r="Y339" s="188">
        <f t="shared" si="23"/>
        <v>0</v>
      </c>
    </row>
    <row r="340" spans="1:25" x14ac:dyDescent="0.25">
      <c r="A340" s="204"/>
      <c r="B340" s="212"/>
      <c r="C340" s="214"/>
      <c r="D340" s="214"/>
      <c r="E340" s="313"/>
      <c r="F340" s="314"/>
      <c r="G340" s="314"/>
      <c r="H340" s="315"/>
      <c r="I340" s="212"/>
      <c r="J340" s="213"/>
      <c r="K340" s="227"/>
      <c r="L340" s="214"/>
      <c r="M340" s="214"/>
      <c r="N340" s="214"/>
      <c r="O340" s="214"/>
      <c r="P340" s="215"/>
      <c r="Q340" s="216"/>
      <c r="R340" s="237">
        <f t="shared" si="21"/>
        <v>0</v>
      </c>
      <c r="S340" s="237">
        <f t="shared" si="22"/>
        <v>0</v>
      </c>
      <c r="T340" s="213"/>
      <c r="U340" s="212"/>
      <c r="V340" s="212"/>
      <c r="W340" s="217"/>
      <c r="X340" s="188">
        <f t="shared" si="20"/>
        <v>0</v>
      </c>
      <c r="Y340" s="188">
        <f t="shared" si="23"/>
        <v>0</v>
      </c>
    </row>
    <row r="341" spans="1:25" x14ac:dyDescent="0.25">
      <c r="A341" s="204"/>
      <c r="B341" s="212"/>
      <c r="C341" s="214"/>
      <c r="D341" s="214"/>
      <c r="E341" s="313"/>
      <c r="F341" s="314"/>
      <c r="G341" s="314"/>
      <c r="H341" s="315"/>
      <c r="I341" s="212"/>
      <c r="J341" s="213"/>
      <c r="K341" s="227"/>
      <c r="L341" s="214"/>
      <c r="M341" s="214"/>
      <c r="N341" s="214"/>
      <c r="O341" s="214"/>
      <c r="P341" s="215"/>
      <c r="Q341" s="216"/>
      <c r="R341" s="237">
        <f t="shared" si="21"/>
        <v>0</v>
      </c>
      <c r="S341" s="237">
        <f t="shared" si="22"/>
        <v>0</v>
      </c>
      <c r="T341" s="213"/>
      <c r="U341" s="212"/>
      <c r="V341" s="212"/>
      <c r="W341" s="217"/>
      <c r="X341" s="188">
        <f t="shared" si="20"/>
        <v>0</v>
      </c>
      <c r="Y341" s="188">
        <f t="shared" si="23"/>
        <v>0</v>
      </c>
    </row>
    <row r="342" spans="1:25" x14ac:dyDescent="0.25">
      <c r="A342" s="204"/>
      <c r="B342" s="212"/>
      <c r="C342" s="214"/>
      <c r="D342" s="214"/>
      <c r="E342" s="313"/>
      <c r="F342" s="314"/>
      <c r="G342" s="314"/>
      <c r="H342" s="315"/>
      <c r="I342" s="212"/>
      <c r="J342" s="213"/>
      <c r="K342" s="227"/>
      <c r="L342" s="214"/>
      <c r="M342" s="214"/>
      <c r="N342" s="214"/>
      <c r="O342" s="214"/>
      <c r="P342" s="215"/>
      <c r="Q342" s="216"/>
      <c r="R342" s="237">
        <f t="shared" si="21"/>
        <v>0</v>
      </c>
      <c r="S342" s="237">
        <f t="shared" si="22"/>
        <v>0</v>
      </c>
      <c r="T342" s="213"/>
      <c r="U342" s="212"/>
      <c r="V342" s="212"/>
      <c r="W342" s="217"/>
      <c r="X342" s="188">
        <f t="shared" si="20"/>
        <v>0</v>
      </c>
      <c r="Y342" s="188">
        <f t="shared" si="23"/>
        <v>0</v>
      </c>
    </row>
    <row r="343" spans="1:25" x14ac:dyDescent="0.25">
      <c r="A343" s="204"/>
      <c r="B343" s="212"/>
      <c r="C343" s="214"/>
      <c r="D343" s="214"/>
      <c r="E343" s="313"/>
      <c r="F343" s="314"/>
      <c r="G343" s="314"/>
      <c r="H343" s="315"/>
      <c r="I343" s="212"/>
      <c r="J343" s="213"/>
      <c r="K343" s="227"/>
      <c r="L343" s="214"/>
      <c r="M343" s="214"/>
      <c r="N343" s="214"/>
      <c r="O343" s="214"/>
      <c r="P343" s="215"/>
      <c r="Q343" s="216"/>
      <c r="R343" s="237">
        <f t="shared" si="21"/>
        <v>0</v>
      </c>
      <c r="S343" s="237">
        <f t="shared" si="22"/>
        <v>0</v>
      </c>
      <c r="T343" s="213"/>
      <c r="U343" s="212"/>
      <c r="V343" s="212"/>
      <c r="W343" s="217"/>
      <c r="X343" s="188">
        <f t="shared" si="20"/>
        <v>0</v>
      </c>
      <c r="Y343" s="188">
        <f t="shared" si="23"/>
        <v>0</v>
      </c>
    </row>
    <row r="344" spans="1:25" x14ac:dyDescent="0.25">
      <c r="A344" s="204"/>
      <c r="B344" s="212"/>
      <c r="C344" s="214"/>
      <c r="D344" s="214"/>
      <c r="E344" s="313"/>
      <c r="F344" s="314"/>
      <c r="G344" s="314"/>
      <c r="H344" s="315"/>
      <c r="I344" s="212"/>
      <c r="J344" s="213"/>
      <c r="K344" s="227"/>
      <c r="L344" s="214"/>
      <c r="M344" s="214"/>
      <c r="N344" s="214"/>
      <c r="O344" s="214"/>
      <c r="P344" s="215"/>
      <c r="Q344" s="216"/>
      <c r="R344" s="237">
        <f t="shared" si="21"/>
        <v>0</v>
      </c>
      <c r="S344" s="237">
        <f t="shared" si="22"/>
        <v>0</v>
      </c>
      <c r="T344" s="213"/>
      <c r="U344" s="212"/>
      <c r="V344" s="212"/>
      <c r="W344" s="217"/>
      <c r="X344" s="188">
        <f t="shared" si="20"/>
        <v>0</v>
      </c>
      <c r="Y344" s="188">
        <f t="shared" si="23"/>
        <v>0</v>
      </c>
    </row>
    <row r="345" spans="1:25" x14ac:dyDescent="0.25">
      <c r="A345" s="204"/>
      <c r="B345" s="212"/>
      <c r="C345" s="214"/>
      <c r="D345" s="214"/>
      <c r="E345" s="313"/>
      <c r="F345" s="314"/>
      <c r="G345" s="314"/>
      <c r="H345" s="315"/>
      <c r="I345" s="212"/>
      <c r="J345" s="213"/>
      <c r="K345" s="227"/>
      <c r="L345" s="214"/>
      <c r="M345" s="214"/>
      <c r="N345" s="214"/>
      <c r="O345" s="214"/>
      <c r="P345" s="215"/>
      <c r="Q345" s="216"/>
      <c r="R345" s="237">
        <f t="shared" si="21"/>
        <v>0</v>
      </c>
      <c r="S345" s="237">
        <f t="shared" si="22"/>
        <v>0</v>
      </c>
      <c r="T345" s="213"/>
      <c r="U345" s="212"/>
      <c r="V345" s="212"/>
      <c r="W345" s="217"/>
      <c r="X345" s="188">
        <f t="shared" si="20"/>
        <v>0</v>
      </c>
      <c r="Y345" s="188">
        <f t="shared" si="23"/>
        <v>0</v>
      </c>
    </row>
    <row r="346" spans="1:25" x14ac:dyDescent="0.25">
      <c r="A346" s="204"/>
      <c r="B346" s="212"/>
      <c r="C346" s="214"/>
      <c r="D346" s="214"/>
      <c r="E346" s="313"/>
      <c r="F346" s="314"/>
      <c r="G346" s="314"/>
      <c r="H346" s="315"/>
      <c r="I346" s="212"/>
      <c r="J346" s="213"/>
      <c r="K346" s="227"/>
      <c r="L346" s="214"/>
      <c r="M346" s="214"/>
      <c r="N346" s="214"/>
      <c r="O346" s="214"/>
      <c r="P346" s="215"/>
      <c r="Q346" s="216"/>
      <c r="R346" s="237">
        <f t="shared" si="21"/>
        <v>0</v>
      </c>
      <c r="S346" s="237">
        <f t="shared" si="22"/>
        <v>0</v>
      </c>
      <c r="T346" s="213"/>
      <c r="U346" s="212"/>
      <c r="V346" s="212"/>
      <c r="W346" s="217"/>
      <c r="X346" s="188">
        <f t="shared" si="20"/>
        <v>0</v>
      </c>
      <c r="Y346" s="188">
        <f t="shared" si="23"/>
        <v>0</v>
      </c>
    </row>
    <row r="347" spans="1:25" x14ac:dyDescent="0.25">
      <c r="A347" s="204"/>
      <c r="B347" s="212"/>
      <c r="C347" s="214"/>
      <c r="D347" s="214"/>
      <c r="E347" s="313"/>
      <c r="F347" s="314"/>
      <c r="G347" s="314"/>
      <c r="H347" s="315"/>
      <c r="I347" s="212"/>
      <c r="J347" s="213"/>
      <c r="K347" s="227"/>
      <c r="L347" s="214"/>
      <c r="M347" s="214"/>
      <c r="N347" s="214"/>
      <c r="O347" s="214"/>
      <c r="P347" s="215"/>
      <c r="Q347" s="216"/>
      <c r="R347" s="237">
        <f t="shared" si="21"/>
        <v>0</v>
      </c>
      <c r="S347" s="237">
        <f t="shared" si="22"/>
        <v>0</v>
      </c>
      <c r="T347" s="213"/>
      <c r="U347" s="212"/>
      <c r="V347" s="212"/>
      <c r="W347" s="217"/>
      <c r="X347" s="188">
        <f t="shared" si="20"/>
        <v>0</v>
      </c>
      <c r="Y347" s="188">
        <f t="shared" si="23"/>
        <v>0</v>
      </c>
    </row>
    <row r="348" spans="1:25" x14ac:dyDescent="0.25">
      <c r="A348" s="204"/>
      <c r="B348" s="212"/>
      <c r="C348" s="214"/>
      <c r="D348" s="214"/>
      <c r="E348" s="313"/>
      <c r="F348" s="314"/>
      <c r="G348" s="314"/>
      <c r="H348" s="315"/>
      <c r="I348" s="212"/>
      <c r="J348" s="213"/>
      <c r="K348" s="227"/>
      <c r="L348" s="214"/>
      <c r="M348" s="214"/>
      <c r="N348" s="214"/>
      <c r="O348" s="214"/>
      <c r="P348" s="215"/>
      <c r="Q348" s="216"/>
      <c r="R348" s="237">
        <f t="shared" si="21"/>
        <v>0</v>
      </c>
      <c r="S348" s="237">
        <f t="shared" si="22"/>
        <v>0</v>
      </c>
      <c r="T348" s="213"/>
      <c r="U348" s="212"/>
      <c r="V348" s="212"/>
      <c r="W348" s="217"/>
      <c r="X348" s="188">
        <f t="shared" si="20"/>
        <v>0</v>
      </c>
      <c r="Y348" s="188">
        <f t="shared" si="23"/>
        <v>0</v>
      </c>
    </row>
    <row r="349" spans="1:25" x14ac:dyDescent="0.25">
      <c r="A349" s="204"/>
      <c r="B349" s="212"/>
      <c r="C349" s="214"/>
      <c r="D349" s="214"/>
      <c r="E349" s="313"/>
      <c r="F349" s="314"/>
      <c r="G349" s="314"/>
      <c r="H349" s="315"/>
      <c r="I349" s="212"/>
      <c r="J349" s="213"/>
      <c r="K349" s="227"/>
      <c r="L349" s="214"/>
      <c r="M349" s="214"/>
      <c r="N349" s="214"/>
      <c r="O349" s="214"/>
      <c r="P349" s="215"/>
      <c r="Q349" s="216"/>
      <c r="R349" s="237">
        <f t="shared" si="21"/>
        <v>0</v>
      </c>
      <c r="S349" s="237">
        <f t="shared" si="22"/>
        <v>0</v>
      </c>
      <c r="T349" s="213"/>
      <c r="U349" s="212"/>
      <c r="V349" s="212"/>
      <c r="W349" s="217"/>
      <c r="X349" s="188">
        <f t="shared" si="20"/>
        <v>0</v>
      </c>
      <c r="Y349" s="188">
        <f t="shared" si="23"/>
        <v>0</v>
      </c>
    </row>
    <row r="350" spans="1:25" x14ac:dyDescent="0.25">
      <c r="A350" s="204"/>
      <c r="B350" s="212"/>
      <c r="C350" s="214"/>
      <c r="D350" s="214"/>
      <c r="E350" s="313"/>
      <c r="F350" s="314"/>
      <c r="G350" s="314"/>
      <c r="H350" s="315"/>
      <c r="I350" s="212"/>
      <c r="J350" s="213"/>
      <c r="K350" s="227"/>
      <c r="L350" s="214"/>
      <c r="M350" s="214"/>
      <c r="N350" s="214"/>
      <c r="O350" s="214"/>
      <c r="P350" s="215"/>
      <c r="Q350" s="216"/>
      <c r="R350" s="237">
        <f t="shared" si="21"/>
        <v>0</v>
      </c>
      <c r="S350" s="237">
        <f t="shared" si="22"/>
        <v>0</v>
      </c>
      <c r="T350" s="213"/>
      <c r="U350" s="212"/>
      <c r="V350" s="212"/>
      <c r="W350" s="217"/>
      <c r="X350" s="188">
        <f t="shared" si="20"/>
        <v>0</v>
      </c>
      <c r="Y350" s="188">
        <f t="shared" si="23"/>
        <v>0</v>
      </c>
    </row>
    <row r="351" spans="1:25" x14ac:dyDescent="0.25">
      <c r="A351" s="204"/>
      <c r="B351" s="212"/>
      <c r="C351" s="214"/>
      <c r="D351" s="214"/>
      <c r="E351" s="313"/>
      <c r="F351" s="314"/>
      <c r="G351" s="314"/>
      <c r="H351" s="315"/>
      <c r="I351" s="212"/>
      <c r="J351" s="213"/>
      <c r="K351" s="227"/>
      <c r="L351" s="214"/>
      <c r="M351" s="214"/>
      <c r="N351" s="214"/>
      <c r="O351" s="214"/>
      <c r="P351" s="215"/>
      <c r="Q351" s="216"/>
      <c r="R351" s="237">
        <f t="shared" si="21"/>
        <v>0</v>
      </c>
      <c r="S351" s="237">
        <f t="shared" si="22"/>
        <v>0</v>
      </c>
      <c r="T351" s="213"/>
      <c r="U351" s="212"/>
      <c r="V351" s="212"/>
      <c r="W351" s="217"/>
      <c r="X351" s="188">
        <f t="shared" si="20"/>
        <v>0</v>
      </c>
      <c r="Y351" s="188">
        <f t="shared" si="23"/>
        <v>0</v>
      </c>
    </row>
    <row r="352" spans="1:25" x14ac:dyDescent="0.25">
      <c r="A352" s="204"/>
      <c r="B352" s="212"/>
      <c r="C352" s="214"/>
      <c r="D352" s="214"/>
      <c r="E352" s="313"/>
      <c r="F352" s="314"/>
      <c r="G352" s="314"/>
      <c r="H352" s="315"/>
      <c r="I352" s="212"/>
      <c r="J352" s="213"/>
      <c r="K352" s="227"/>
      <c r="L352" s="214"/>
      <c r="M352" s="214"/>
      <c r="N352" s="214"/>
      <c r="O352" s="214"/>
      <c r="P352" s="215"/>
      <c r="Q352" s="216"/>
      <c r="R352" s="237">
        <f t="shared" si="21"/>
        <v>0</v>
      </c>
      <c r="S352" s="237">
        <f t="shared" si="22"/>
        <v>0</v>
      </c>
      <c r="T352" s="213"/>
      <c r="U352" s="212"/>
      <c r="V352" s="212"/>
      <c r="W352" s="217"/>
      <c r="X352" s="188">
        <f t="shared" si="20"/>
        <v>0</v>
      </c>
      <c r="Y352" s="188">
        <f t="shared" si="23"/>
        <v>0</v>
      </c>
    </row>
    <row r="353" spans="1:25" x14ac:dyDescent="0.25">
      <c r="A353" s="204"/>
      <c r="B353" s="212"/>
      <c r="C353" s="214"/>
      <c r="D353" s="214"/>
      <c r="E353" s="313"/>
      <c r="F353" s="314"/>
      <c r="G353" s="314"/>
      <c r="H353" s="315"/>
      <c r="I353" s="212"/>
      <c r="J353" s="213"/>
      <c r="K353" s="227"/>
      <c r="L353" s="214"/>
      <c r="M353" s="214"/>
      <c r="N353" s="214"/>
      <c r="O353" s="214"/>
      <c r="P353" s="215"/>
      <c r="Q353" s="216"/>
      <c r="R353" s="237">
        <f t="shared" si="21"/>
        <v>0</v>
      </c>
      <c r="S353" s="237">
        <f t="shared" si="22"/>
        <v>0</v>
      </c>
      <c r="T353" s="213"/>
      <c r="U353" s="212"/>
      <c r="V353" s="212"/>
      <c r="W353" s="217"/>
      <c r="X353" s="188">
        <f t="shared" si="20"/>
        <v>0</v>
      </c>
      <c r="Y353" s="188">
        <f t="shared" si="23"/>
        <v>0</v>
      </c>
    </row>
    <row r="354" spans="1:25" x14ac:dyDescent="0.25">
      <c r="A354" s="204"/>
      <c r="B354" s="212"/>
      <c r="C354" s="214"/>
      <c r="D354" s="214"/>
      <c r="E354" s="313"/>
      <c r="F354" s="314"/>
      <c r="G354" s="314"/>
      <c r="H354" s="315"/>
      <c r="I354" s="212"/>
      <c r="J354" s="213"/>
      <c r="K354" s="227"/>
      <c r="L354" s="214"/>
      <c r="M354" s="214"/>
      <c r="N354" s="214"/>
      <c r="O354" s="214"/>
      <c r="P354" s="215"/>
      <c r="Q354" s="216"/>
      <c r="R354" s="237">
        <f t="shared" si="21"/>
        <v>0</v>
      </c>
      <c r="S354" s="237">
        <f t="shared" si="22"/>
        <v>0</v>
      </c>
      <c r="T354" s="213"/>
      <c r="U354" s="212"/>
      <c r="V354" s="212"/>
      <c r="W354" s="217"/>
      <c r="X354" s="188">
        <f t="shared" si="20"/>
        <v>0</v>
      </c>
      <c r="Y354" s="188">
        <f t="shared" si="23"/>
        <v>0</v>
      </c>
    </row>
    <row r="355" spans="1:25" x14ac:dyDescent="0.25">
      <c r="A355" s="204"/>
      <c r="B355" s="212"/>
      <c r="C355" s="214"/>
      <c r="D355" s="214"/>
      <c r="E355" s="313"/>
      <c r="F355" s="314"/>
      <c r="G355" s="314"/>
      <c r="H355" s="315"/>
      <c r="I355" s="212"/>
      <c r="J355" s="213"/>
      <c r="K355" s="227"/>
      <c r="L355" s="214"/>
      <c r="M355" s="214"/>
      <c r="N355" s="214"/>
      <c r="O355" s="214"/>
      <c r="P355" s="215"/>
      <c r="Q355" s="216"/>
      <c r="R355" s="237">
        <f t="shared" si="21"/>
        <v>0</v>
      </c>
      <c r="S355" s="237">
        <f t="shared" si="22"/>
        <v>0</v>
      </c>
      <c r="T355" s="213"/>
      <c r="U355" s="212"/>
      <c r="V355" s="212"/>
      <c r="W355" s="217"/>
      <c r="X355" s="188">
        <f t="shared" si="20"/>
        <v>0</v>
      </c>
      <c r="Y355" s="188">
        <f t="shared" si="23"/>
        <v>0</v>
      </c>
    </row>
    <row r="356" spans="1:25" x14ac:dyDescent="0.25">
      <c r="A356" s="204"/>
      <c r="B356" s="212"/>
      <c r="C356" s="214"/>
      <c r="D356" s="214"/>
      <c r="E356" s="313"/>
      <c r="F356" s="314"/>
      <c r="G356" s="314"/>
      <c r="H356" s="315"/>
      <c r="I356" s="212"/>
      <c r="J356" s="213"/>
      <c r="K356" s="227"/>
      <c r="L356" s="214"/>
      <c r="M356" s="214"/>
      <c r="N356" s="214"/>
      <c r="O356" s="214"/>
      <c r="P356" s="215"/>
      <c r="Q356" s="216"/>
      <c r="R356" s="237">
        <f t="shared" si="21"/>
        <v>0</v>
      </c>
      <c r="S356" s="237">
        <f t="shared" si="22"/>
        <v>0</v>
      </c>
      <c r="T356" s="213"/>
      <c r="U356" s="212"/>
      <c r="V356" s="212"/>
      <c r="W356" s="217"/>
      <c r="X356" s="188">
        <f t="shared" si="20"/>
        <v>0</v>
      </c>
      <c r="Y356" s="188">
        <f t="shared" si="23"/>
        <v>0</v>
      </c>
    </row>
    <row r="357" spans="1:25" x14ac:dyDescent="0.25">
      <c r="A357" s="204"/>
      <c r="B357" s="212"/>
      <c r="C357" s="214"/>
      <c r="D357" s="214"/>
      <c r="E357" s="313"/>
      <c r="F357" s="314"/>
      <c r="G357" s="314"/>
      <c r="H357" s="315"/>
      <c r="I357" s="212"/>
      <c r="J357" s="213"/>
      <c r="K357" s="227"/>
      <c r="L357" s="214"/>
      <c r="M357" s="214"/>
      <c r="N357" s="214"/>
      <c r="O357" s="214"/>
      <c r="P357" s="215"/>
      <c r="Q357" s="216"/>
      <c r="R357" s="237">
        <f t="shared" si="21"/>
        <v>0</v>
      </c>
      <c r="S357" s="237">
        <f t="shared" si="22"/>
        <v>0</v>
      </c>
      <c r="T357" s="213"/>
      <c r="U357" s="212"/>
      <c r="V357" s="212"/>
      <c r="W357" s="217"/>
      <c r="X357" s="188">
        <f t="shared" si="20"/>
        <v>0</v>
      </c>
      <c r="Y357" s="188">
        <f t="shared" si="23"/>
        <v>0</v>
      </c>
    </row>
    <row r="358" spans="1:25" x14ac:dyDescent="0.25">
      <c r="A358" s="204"/>
      <c r="B358" s="212"/>
      <c r="C358" s="214"/>
      <c r="D358" s="214"/>
      <c r="E358" s="313"/>
      <c r="F358" s="314"/>
      <c r="G358" s="314"/>
      <c r="H358" s="315"/>
      <c r="I358" s="212"/>
      <c r="J358" s="213"/>
      <c r="K358" s="227"/>
      <c r="L358" s="214"/>
      <c r="M358" s="214"/>
      <c r="N358" s="214"/>
      <c r="O358" s="214"/>
      <c r="P358" s="215"/>
      <c r="Q358" s="216"/>
      <c r="R358" s="237">
        <f t="shared" si="21"/>
        <v>0</v>
      </c>
      <c r="S358" s="237">
        <f t="shared" si="22"/>
        <v>0</v>
      </c>
      <c r="T358" s="213"/>
      <c r="U358" s="212"/>
      <c r="V358" s="212"/>
      <c r="W358" s="217"/>
      <c r="X358" s="188">
        <f t="shared" si="20"/>
        <v>0</v>
      </c>
      <c r="Y358" s="188">
        <f t="shared" si="23"/>
        <v>0</v>
      </c>
    </row>
    <row r="359" spans="1:25" x14ac:dyDescent="0.25">
      <c r="A359" s="204"/>
      <c r="B359" s="212"/>
      <c r="C359" s="214"/>
      <c r="D359" s="214"/>
      <c r="E359" s="313"/>
      <c r="F359" s="314"/>
      <c r="G359" s="314"/>
      <c r="H359" s="315"/>
      <c r="I359" s="212"/>
      <c r="J359" s="213"/>
      <c r="K359" s="227"/>
      <c r="L359" s="214"/>
      <c r="M359" s="214"/>
      <c r="N359" s="214"/>
      <c r="O359" s="214"/>
      <c r="P359" s="215"/>
      <c r="Q359" s="216"/>
      <c r="R359" s="237">
        <f t="shared" si="21"/>
        <v>0</v>
      </c>
      <c r="S359" s="237">
        <f t="shared" si="22"/>
        <v>0</v>
      </c>
      <c r="T359" s="213"/>
      <c r="U359" s="212"/>
      <c r="V359" s="212"/>
      <c r="W359" s="217"/>
      <c r="X359" s="188">
        <f t="shared" si="20"/>
        <v>0</v>
      </c>
      <c r="Y359" s="188">
        <f t="shared" si="23"/>
        <v>0</v>
      </c>
    </row>
    <row r="360" spans="1:25" x14ac:dyDescent="0.25">
      <c r="A360" s="204"/>
      <c r="B360" s="212"/>
      <c r="C360" s="214"/>
      <c r="D360" s="214"/>
      <c r="E360" s="313"/>
      <c r="F360" s="314"/>
      <c r="G360" s="314"/>
      <c r="H360" s="315"/>
      <c r="I360" s="212"/>
      <c r="J360" s="213"/>
      <c r="K360" s="227"/>
      <c r="L360" s="214"/>
      <c r="M360" s="214"/>
      <c r="N360" s="214"/>
      <c r="O360" s="214"/>
      <c r="P360" s="215"/>
      <c r="Q360" s="216"/>
      <c r="R360" s="237">
        <f t="shared" si="21"/>
        <v>0</v>
      </c>
      <c r="S360" s="237">
        <f t="shared" si="22"/>
        <v>0</v>
      </c>
      <c r="T360" s="213"/>
      <c r="U360" s="212"/>
      <c r="V360" s="212"/>
      <c r="W360" s="217"/>
      <c r="X360" s="188">
        <f t="shared" si="20"/>
        <v>0</v>
      </c>
      <c r="Y360" s="188">
        <f t="shared" si="23"/>
        <v>0</v>
      </c>
    </row>
    <row r="361" spans="1:25" x14ac:dyDescent="0.25">
      <c r="A361" s="204"/>
      <c r="B361" s="212"/>
      <c r="C361" s="214"/>
      <c r="D361" s="214"/>
      <c r="E361" s="313"/>
      <c r="F361" s="314"/>
      <c r="G361" s="314"/>
      <c r="H361" s="315"/>
      <c r="I361" s="212"/>
      <c r="J361" s="213"/>
      <c r="K361" s="227"/>
      <c r="L361" s="214"/>
      <c r="M361" s="214"/>
      <c r="N361" s="214"/>
      <c r="O361" s="214"/>
      <c r="P361" s="215"/>
      <c r="Q361" s="216"/>
      <c r="R361" s="237">
        <f t="shared" si="21"/>
        <v>0</v>
      </c>
      <c r="S361" s="237">
        <f t="shared" si="22"/>
        <v>0</v>
      </c>
      <c r="T361" s="213"/>
      <c r="U361" s="212"/>
      <c r="V361" s="212"/>
      <c r="W361" s="217"/>
      <c r="X361" s="188">
        <f t="shared" si="20"/>
        <v>0</v>
      </c>
      <c r="Y361" s="188">
        <f t="shared" si="23"/>
        <v>0</v>
      </c>
    </row>
    <row r="362" spans="1:25" x14ac:dyDescent="0.25">
      <c r="A362" s="204"/>
      <c r="B362" s="212"/>
      <c r="C362" s="214"/>
      <c r="D362" s="214"/>
      <c r="E362" s="313"/>
      <c r="F362" s="314"/>
      <c r="G362" s="314"/>
      <c r="H362" s="315"/>
      <c r="I362" s="212"/>
      <c r="J362" s="213"/>
      <c r="K362" s="227"/>
      <c r="L362" s="214"/>
      <c r="M362" s="214"/>
      <c r="N362" s="214"/>
      <c r="O362" s="214"/>
      <c r="P362" s="215"/>
      <c r="Q362" s="216"/>
      <c r="R362" s="237">
        <f t="shared" si="21"/>
        <v>0</v>
      </c>
      <c r="S362" s="237">
        <f t="shared" si="22"/>
        <v>0</v>
      </c>
      <c r="T362" s="213"/>
      <c r="U362" s="212"/>
      <c r="V362" s="212"/>
      <c r="W362" s="217"/>
      <c r="X362" s="188">
        <f t="shared" si="20"/>
        <v>0</v>
      </c>
      <c r="Y362" s="188">
        <f t="shared" si="23"/>
        <v>0</v>
      </c>
    </row>
    <row r="363" spans="1:25" x14ac:dyDescent="0.25">
      <c r="A363" s="204"/>
      <c r="B363" s="212"/>
      <c r="C363" s="214"/>
      <c r="D363" s="214"/>
      <c r="E363" s="313"/>
      <c r="F363" s="314"/>
      <c r="G363" s="314"/>
      <c r="H363" s="315"/>
      <c r="I363" s="212"/>
      <c r="J363" s="213"/>
      <c r="K363" s="227"/>
      <c r="L363" s="214"/>
      <c r="M363" s="214"/>
      <c r="N363" s="214"/>
      <c r="O363" s="214"/>
      <c r="P363" s="215"/>
      <c r="Q363" s="216"/>
      <c r="R363" s="237">
        <f t="shared" si="21"/>
        <v>0</v>
      </c>
      <c r="S363" s="237">
        <f t="shared" si="22"/>
        <v>0</v>
      </c>
      <c r="T363" s="213"/>
      <c r="U363" s="212"/>
      <c r="V363" s="212"/>
      <c r="W363" s="217"/>
      <c r="X363" s="188">
        <f t="shared" si="20"/>
        <v>0</v>
      </c>
      <c r="Y363" s="188">
        <f t="shared" si="23"/>
        <v>0</v>
      </c>
    </row>
    <row r="364" spans="1:25" x14ac:dyDescent="0.25">
      <c r="A364" s="204"/>
      <c r="B364" s="212"/>
      <c r="C364" s="214"/>
      <c r="D364" s="214"/>
      <c r="E364" s="313"/>
      <c r="F364" s="314"/>
      <c r="G364" s="314"/>
      <c r="H364" s="315"/>
      <c r="I364" s="212"/>
      <c r="J364" s="213"/>
      <c r="K364" s="227"/>
      <c r="L364" s="214"/>
      <c r="M364" s="214"/>
      <c r="N364" s="214"/>
      <c r="O364" s="214"/>
      <c r="P364" s="215"/>
      <c r="Q364" s="216"/>
      <c r="R364" s="237">
        <f t="shared" si="21"/>
        <v>0</v>
      </c>
      <c r="S364" s="237">
        <f t="shared" si="22"/>
        <v>0</v>
      </c>
      <c r="T364" s="213"/>
      <c r="U364" s="212"/>
      <c r="V364" s="212"/>
      <c r="W364" s="217"/>
      <c r="X364" s="188">
        <f t="shared" si="20"/>
        <v>0</v>
      </c>
      <c r="Y364" s="188">
        <f t="shared" si="23"/>
        <v>0</v>
      </c>
    </row>
    <row r="365" spans="1:25" x14ac:dyDescent="0.25">
      <c r="A365" s="204"/>
      <c r="B365" s="212"/>
      <c r="C365" s="214"/>
      <c r="D365" s="214"/>
      <c r="E365" s="313"/>
      <c r="F365" s="314"/>
      <c r="G365" s="314"/>
      <c r="H365" s="315"/>
      <c r="I365" s="212"/>
      <c r="J365" s="213"/>
      <c r="K365" s="227"/>
      <c r="L365" s="214"/>
      <c r="M365" s="214"/>
      <c r="N365" s="214"/>
      <c r="O365" s="214"/>
      <c r="P365" s="215"/>
      <c r="Q365" s="216"/>
      <c r="R365" s="237">
        <f t="shared" si="21"/>
        <v>0</v>
      </c>
      <c r="S365" s="237">
        <f t="shared" si="22"/>
        <v>0</v>
      </c>
      <c r="T365" s="213"/>
      <c r="U365" s="212"/>
      <c r="V365" s="212"/>
      <c r="W365" s="217"/>
      <c r="X365" s="188">
        <f t="shared" si="20"/>
        <v>0</v>
      </c>
      <c r="Y365" s="188">
        <f t="shared" si="23"/>
        <v>0</v>
      </c>
    </row>
    <row r="366" spans="1:25" x14ac:dyDescent="0.25">
      <c r="A366" s="204"/>
      <c r="B366" s="212"/>
      <c r="C366" s="214"/>
      <c r="D366" s="214"/>
      <c r="E366" s="313"/>
      <c r="F366" s="314"/>
      <c r="G366" s="314"/>
      <c r="H366" s="315"/>
      <c r="I366" s="212"/>
      <c r="J366" s="213"/>
      <c r="K366" s="227"/>
      <c r="L366" s="214"/>
      <c r="M366" s="214"/>
      <c r="N366" s="214"/>
      <c r="O366" s="214"/>
      <c r="P366" s="215"/>
      <c r="Q366" s="216"/>
      <c r="R366" s="237">
        <f t="shared" si="21"/>
        <v>0</v>
      </c>
      <c r="S366" s="237">
        <f t="shared" si="22"/>
        <v>0</v>
      </c>
      <c r="T366" s="213"/>
      <c r="U366" s="212"/>
      <c r="V366" s="212"/>
      <c r="W366" s="217"/>
      <c r="X366" s="188">
        <f t="shared" si="20"/>
        <v>0</v>
      </c>
      <c r="Y366" s="188">
        <f t="shared" si="23"/>
        <v>0</v>
      </c>
    </row>
    <row r="367" spans="1:25" x14ac:dyDescent="0.25">
      <c r="A367" s="204"/>
      <c r="B367" s="212"/>
      <c r="C367" s="214"/>
      <c r="D367" s="214"/>
      <c r="E367" s="313"/>
      <c r="F367" s="314"/>
      <c r="G367" s="314"/>
      <c r="H367" s="315"/>
      <c r="I367" s="212"/>
      <c r="J367" s="213"/>
      <c r="K367" s="227"/>
      <c r="L367" s="214"/>
      <c r="M367" s="214"/>
      <c r="N367" s="214"/>
      <c r="O367" s="214"/>
      <c r="P367" s="215"/>
      <c r="Q367" s="216"/>
      <c r="R367" s="237">
        <f t="shared" si="21"/>
        <v>0</v>
      </c>
      <c r="S367" s="237">
        <f t="shared" si="22"/>
        <v>0</v>
      </c>
      <c r="T367" s="213"/>
      <c r="U367" s="212"/>
      <c r="V367" s="212"/>
      <c r="W367" s="217"/>
      <c r="X367" s="188">
        <f t="shared" si="20"/>
        <v>0</v>
      </c>
      <c r="Y367" s="188">
        <f t="shared" si="23"/>
        <v>0</v>
      </c>
    </row>
    <row r="368" spans="1:25" x14ac:dyDescent="0.25">
      <c r="A368" s="204"/>
      <c r="B368" s="212"/>
      <c r="C368" s="214"/>
      <c r="D368" s="214"/>
      <c r="E368" s="313"/>
      <c r="F368" s="314"/>
      <c r="G368" s="314"/>
      <c r="H368" s="315"/>
      <c r="I368" s="212"/>
      <c r="J368" s="213"/>
      <c r="K368" s="227"/>
      <c r="L368" s="214"/>
      <c r="M368" s="214"/>
      <c r="N368" s="214"/>
      <c r="O368" s="214"/>
      <c r="P368" s="215"/>
      <c r="Q368" s="216"/>
      <c r="R368" s="237">
        <f t="shared" si="21"/>
        <v>0</v>
      </c>
      <c r="S368" s="237">
        <f t="shared" si="22"/>
        <v>0</v>
      </c>
      <c r="T368" s="213"/>
      <c r="U368" s="212"/>
      <c r="V368" s="212"/>
      <c r="W368" s="217"/>
      <c r="X368" s="188">
        <f t="shared" si="20"/>
        <v>0</v>
      </c>
      <c r="Y368" s="188">
        <f t="shared" si="23"/>
        <v>0</v>
      </c>
    </row>
    <row r="369" spans="1:25" x14ac:dyDescent="0.25">
      <c r="A369" s="204"/>
      <c r="B369" s="212"/>
      <c r="C369" s="214"/>
      <c r="D369" s="214"/>
      <c r="E369" s="313"/>
      <c r="F369" s="314"/>
      <c r="G369" s="314"/>
      <c r="H369" s="315"/>
      <c r="I369" s="212"/>
      <c r="J369" s="213"/>
      <c r="K369" s="227"/>
      <c r="L369" s="214"/>
      <c r="M369" s="214"/>
      <c r="N369" s="214"/>
      <c r="O369" s="214"/>
      <c r="P369" s="215"/>
      <c r="Q369" s="216"/>
      <c r="R369" s="237">
        <f t="shared" si="21"/>
        <v>0</v>
      </c>
      <c r="S369" s="237">
        <f t="shared" si="22"/>
        <v>0</v>
      </c>
      <c r="T369" s="213"/>
      <c r="U369" s="212"/>
      <c r="V369" s="212"/>
      <c r="W369" s="217"/>
      <c r="X369" s="188">
        <f t="shared" si="20"/>
        <v>0</v>
      </c>
      <c r="Y369" s="188">
        <f t="shared" si="23"/>
        <v>0</v>
      </c>
    </row>
    <row r="370" spans="1:25" x14ac:dyDescent="0.25">
      <c r="A370" s="204"/>
      <c r="B370" s="212"/>
      <c r="C370" s="214"/>
      <c r="D370" s="214"/>
      <c r="E370" s="313"/>
      <c r="F370" s="314"/>
      <c r="G370" s="314"/>
      <c r="H370" s="315"/>
      <c r="I370" s="212"/>
      <c r="J370" s="213"/>
      <c r="K370" s="227"/>
      <c r="L370" s="214"/>
      <c r="M370" s="214"/>
      <c r="N370" s="214"/>
      <c r="O370" s="214"/>
      <c r="P370" s="215"/>
      <c r="Q370" s="216"/>
      <c r="R370" s="237">
        <f t="shared" si="21"/>
        <v>0</v>
      </c>
      <c r="S370" s="237">
        <f t="shared" si="22"/>
        <v>0</v>
      </c>
      <c r="T370" s="213"/>
      <c r="U370" s="212"/>
      <c r="V370" s="212"/>
      <c r="W370" s="217"/>
      <c r="X370" s="188">
        <f t="shared" si="20"/>
        <v>0</v>
      </c>
      <c r="Y370" s="188">
        <f t="shared" si="23"/>
        <v>0</v>
      </c>
    </row>
    <row r="371" spans="1:25" x14ac:dyDescent="0.25">
      <c r="A371" s="204"/>
      <c r="B371" s="212"/>
      <c r="C371" s="214"/>
      <c r="D371" s="214"/>
      <c r="E371" s="313"/>
      <c r="F371" s="314"/>
      <c r="G371" s="314"/>
      <c r="H371" s="315"/>
      <c r="I371" s="212"/>
      <c r="J371" s="213"/>
      <c r="K371" s="227"/>
      <c r="L371" s="214"/>
      <c r="M371" s="214"/>
      <c r="N371" s="214"/>
      <c r="O371" s="214"/>
      <c r="P371" s="215"/>
      <c r="Q371" s="216"/>
      <c r="R371" s="237">
        <f t="shared" si="21"/>
        <v>0</v>
      </c>
      <c r="S371" s="237">
        <f t="shared" si="22"/>
        <v>0</v>
      </c>
      <c r="T371" s="213"/>
      <c r="U371" s="212"/>
      <c r="V371" s="212"/>
      <c r="W371" s="217"/>
      <c r="X371" s="188">
        <f t="shared" si="20"/>
        <v>0</v>
      </c>
      <c r="Y371" s="188">
        <f t="shared" si="23"/>
        <v>0</v>
      </c>
    </row>
    <row r="372" spans="1:25" x14ac:dyDescent="0.25">
      <c r="A372" s="204"/>
      <c r="B372" s="212"/>
      <c r="C372" s="214"/>
      <c r="D372" s="214"/>
      <c r="E372" s="313"/>
      <c r="F372" s="314"/>
      <c r="G372" s="314"/>
      <c r="H372" s="315"/>
      <c r="I372" s="212"/>
      <c r="J372" s="213"/>
      <c r="K372" s="227"/>
      <c r="L372" s="214"/>
      <c r="M372" s="214"/>
      <c r="N372" s="214"/>
      <c r="O372" s="214"/>
      <c r="P372" s="215"/>
      <c r="Q372" s="216"/>
      <c r="R372" s="237">
        <f t="shared" si="21"/>
        <v>0</v>
      </c>
      <c r="S372" s="237">
        <f t="shared" si="22"/>
        <v>0</v>
      </c>
      <c r="T372" s="213"/>
      <c r="U372" s="212"/>
      <c r="V372" s="212"/>
      <c r="W372" s="217"/>
      <c r="X372" s="188">
        <f t="shared" si="20"/>
        <v>0</v>
      </c>
      <c r="Y372" s="188">
        <f t="shared" si="23"/>
        <v>0</v>
      </c>
    </row>
    <row r="373" spans="1:25" x14ac:dyDescent="0.25">
      <c r="A373" s="204"/>
      <c r="B373" s="212"/>
      <c r="C373" s="214"/>
      <c r="D373" s="214"/>
      <c r="E373" s="313"/>
      <c r="F373" s="314"/>
      <c r="G373" s="314"/>
      <c r="H373" s="315"/>
      <c r="I373" s="212"/>
      <c r="J373" s="213"/>
      <c r="K373" s="227"/>
      <c r="L373" s="214"/>
      <c r="M373" s="214"/>
      <c r="N373" s="214"/>
      <c r="O373" s="214"/>
      <c r="P373" s="215"/>
      <c r="Q373" s="216"/>
      <c r="R373" s="237">
        <f t="shared" si="21"/>
        <v>0</v>
      </c>
      <c r="S373" s="237">
        <f t="shared" si="22"/>
        <v>0</v>
      </c>
      <c r="T373" s="213"/>
      <c r="U373" s="212"/>
      <c r="V373" s="212"/>
      <c r="W373" s="217"/>
      <c r="X373" s="188">
        <f t="shared" si="20"/>
        <v>0</v>
      </c>
      <c r="Y373" s="188">
        <f t="shared" si="23"/>
        <v>0</v>
      </c>
    </row>
    <row r="374" spans="1:25" x14ac:dyDescent="0.25">
      <c r="A374" s="204"/>
      <c r="B374" s="212"/>
      <c r="C374" s="214"/>
      <c r="D374" s="214"/>
      <c r="E374" s="313"/>
      <c r="F374" s="314"/>
      <c r="G374" s="314"/>
      <c r="H374" s="315"/>
      <c r="I374" s="212"/>
      <c r="J374" s="213"/>
      <c r="K374" s="227"/>
      <c r="L374" s="214"/>
      <c r="M374" s="214"/>
      <c r="N374" s="214"/>
      <c r="O374" s="214"/>
      <c r="P374" s="215"/>
      <c r="Q374" s="216"/>
      <c r="R374" s="237">
        <f t="shared" si="21"/>
        <v>0</v>
      </c>
      <c r="S374" s="237">
        <f t="shared" si="22"/>
        <v>0</v>
      </c>
      <c r="T374" s="213"/>
      <c r="U374" s="212"/>
      <c r="V374" s="212"/>
      <c r="W374" s="217"/>
      <c r="X374" s="188">
        <f t="shared" si="20"/>
        <v>0</v>
      </c>
      <c r="Y374" s="188">
        <f t="shared" si="23"/>
        <v>0</v>
      </c>
    </row>
    <row r="375" spans="1:25" x14ac:dyDescent="0.25">
      <c r="A375" s="204"/>
      <c r="B375" s="212"/>
      <c r="C375" s="214"/>
      <c r="D375" s="214"/>
      <c r="E375" s="313"/>
      <c r="F375" s="314"/>
      <c r="G375" s="314"/>
      <c r="H375" s="315"/>
      <c r="I375" s="212"/>
      <c r="J375" s="213"/>
      <c r="K375" s="227"/>
      <c r="L375" s="214"/>
      <c r="M375" s="214"/>
      <c r="N375" s="214"/>
      <c r="O375" s="214"/>
      <c r="P375" s="215"/>
      <c r="Q375" s="216"/>
      <c r="R375" s="237">
        <f t="shared" si="21"/>
        <v>0</v>
      </c>
      <c r="S375" s="237">
        <f t="shared" si="22"/>
        <v>0</v>
      </c>
      <c r="T375" s="213"/>
      <c r="U375" s="212"/>
      <c r="V375" s="212"/>
      <c r="W375" s="217"/>
      <c r="X375" s="188">
        <f t="shared" si="20"/>
        <v>0</v>
      </c>
      <c r="Y375" s="188">
        <f t="shared" si="23"/>
        <v>0</v>
      </c>
    </row>
    <row r="376" spans="1:25" x14ac:dyDescent="0.25">
      <c r="A376" s="204"/>
      <c r="B376" s="212"/>
      <c r="C376" s="214"/>
      <c r="D376" s="214"/>
      <c r="E376" s="313"/>
      <c r="F376" s="314"/>
      <c r="G376" s="314"/>
      <c r="H376" s="315"/>
      <c r="I376" s="212"/>
      <c r="J376" s="213"/>
      <c r="K376" s="227"/>
      <c r="L376" s="214"/>
      <c r="M376" s="214"/>
      <c r="N376" s="214"/>
      <c r="O376" s="214"/>
      <c r="P376" s="215"/>
      <c r="Q376" s="216"/>
      <c r="R376" s="237">
        <f t="shared" si="21"/>
        <v>0</v>
      </c>
      <c r="S376" s="237">
        <f t="shared" si="22"/>
        <v>0</v>
      </c>
      <c r="T376" s="213"/>
      <c r="U376" s="212"/>
      <c r="V376" s="212"/>
      <c r="W376" s="217"/>
      <c r="X376" s="188">
        <f t="shared" si="20"/>
        <v>0</v>
      </c>
      <c r="Y376" s="188">
        <f t="shared" si="23"/>
        <v>0</v>
      </c>
    </row>
    <row r="377" spans="1:25" x14ac:dyDescent="0.25">
      <c r="A377" s="204"/>
      <c r="B377" s="212"/>
      <c r="C377" s="214"/>
      <c r="D377" s="214"/>
      <c r="E377" s="313"/>
      <c r="F377" s="314"/>
      <c r="G377" s="314"/>
      <c r="H377" s="315"/>
      <c r="I377" s="212"/>
      <c r="J377" s="213"/>
      <c r="K377" s="227"/>
      <c r="L377" s="214"/>
      <c r="M377" s="214"/>
      <c r="N377" s="214"/>
      <c r="O377" s="214"/>
      <c r="P377" s="215"/>
      <c r="Q377" s="216"/>
      <c r="R377" s="237">
        <f t="shared" si="21"/>
        <v>0</v>
      </c>
      <c r="S377" s="237">
        <f t="shared" si="22"/>
        <v>0</v>
      </c>
      <c r="T377" s="213"/>
      <c r="U377" s="212"/>
      <c r="V377" s="212"/>
      <c r="W377" s="217"/>
      <c r="X377" s="188">
        <f t="shared" si="20"/>
        <v>0</v>
      </c>
      <c r="Y377" s="188">
        <f t="shared" si="23"/>
        <v>0</v>
      </c>
    </row>
    <row r="378" spans="1:25" x14ac:dyDescent="0.25">
      <c r="A378" s="204"/>
      <c r="B378" s="212"/>
      <c r="C378" s="214"/>
      <c r="D378" s="214"/>
      <c r="E378" s="313"/>
      <c r="F378" s="314"/>
      <c r="G378" s="314"/>
      <c r="H378" s="315"/>
      <c r="I378" s="212"/>
      <c r="J378" s="213"/>
      <c r="K378" s="227"/>
      <c r="L378" s="214"/>
      <c r="M378" s="214"/>
      <c r="N378" s="214"/>
      <c r="O378" s="214"/>
      <c r="P378" s="215"/>
      <c r="Q378" s="216"/>
      <c r="R378" s="237">
        <f t="shared" si="21"/>
        <v>0</v>
      </c>
      <c r="S378" s="237">
        <f t="shared" si="22"/>
        <v>0</v>
      </c>
      <c r="T378" s="213"/>
      <c r="U378" s="212"/>
      <c r="V378" s="212"/>
      <c r="W378" s="217"/>
      <c r="X378" s="188">
        <f t="shared" si="20"/>
        <v>0</v>
      </c>
      <c r="Y378" s="188">
        <f t="shared" si="23"/>
        <v>0</v>
      </c>
    </row>
    <row r="379" spans="1:25" x14ac:dyDescent="0.25">
      <c r="A379" s="204"/>
      <c r="B379" s="212"/>
      <c r="C379" s="214"/>
      <c r="D379" s="214"/>
      <c r="E379" s="313"/>
      <c r="F379" s="314"/>
      <c r="G379" s="314"/>
      <c r="H379" s="315"/>
      <c r="I379" s="212"/>
      <c r="J379" s="213"/>
      <c r="K379" s="227"/>
      <c r="L379" s="214"/>
      <c r="M379" s="214"/>
      <c r="N379" s="214"/>
      <c r="O379" s="214"/>
      <c r="P379" s="215"/>
      <c r="Q379" s="216"/>
      <c r="R379" s="237">
        <f t="shared" si="21"/>
        <v>0</v>
      </c>
      <c r="S379" s="237">
        <f t="shared" si="22"/>
        <v>0</v>
      </c>
      <c r="T379" s="213"/>
      <c r="U379" s="212"/>
      <c r="V379" s="212"/>
      <c r="W379" s="217"/>
      <c r="X379" s="188">
        <f t="shared" si="20"/>
        <v>0</v>
      </c>
      <c r="Y379" s="188">
        <f t="shared" si="23"/>
        <v>0</v>
      </c>
    </row>
    <row r="380" spans="1:25" x14ac:dyDescent="0.25">
      <c r="A380" s="204"/>
      <c r="B380" s="212"/>
      <c r="C380" s="214"/>
      <c r="D380" s="214"/>
      <c r="E380" s="313"/>
      <c r="F380" s="314"/>
      <c r="G380" s="314"/>
      <c r="H380" s="315"/>
      <c r="I380" s="212"/>
      <c r="J380" s="213"/>
      <c r="K380" s="227"/>
      <c r="L380" s="214"/>
      <c r="M380" s="214"/>
      <c r="N380" s="214"/>
      <c r="O380" s="214"/>
      <c r="P380" s="215"/>
      <c r="Q380" s="216"/>
      <c r="R380" s="237">
        <f t="shared" si="21"/>
        <v>0</v>
      </c>
      <c r="S380" s="237">
        <f t="shared" si="22"/>
        <v>0</v>
      </c>
      <c r="T380" s="213"/>
      <c r="U380" s="212"/>
      <c r="V380" s="212"/>
      <c r="W380" s="217"/>
      <c r="X380" s="188">
        <f t="shared" si="20"/>
        <v>0</v>
      </c>
      <c r="Y380" s="188">
        <f t="shared" si="23"/>
        <v>0</v>
      </c>
    </row>
    <row r="381" spans="1:25" x14ac:dyDescent="0.25">
      <c r="A381" s="204"/>
      <c r="B381" s="212"/>
      <c r="C381" s="214"/>
      <c r="D381" s="214"/>
      <c r="E381" s="313"/>
      <c r="F381" s="314"/>
      <c r="G381" s="314"/>
      <c r="H381" s="315"/>
      <c r="I381" s="212"/>
      <c r="J381" s="213"/>
      <c r="K381" s="227"/>
      <c r="L381" s="214"/>
      <c r="M381" s="214"/>
      <c r="N381" s="214"/>
      <c r="O381" s="214"/>
      <c r="P381" s="215"/>
      <c r="Q381" s="216"/>
      <c r="R381" s="237">
        <f t="shared" si="21"/>
        <v>0</v>
      </c>
      <c r="S381" s="237">
        <f t="shared" si="22"/>
        <v>0</v>
      </c>
      <c r="T381" s="213"/>
      <c r="U381" s="212"/>
      <c r="V381" s="212"/>
      <c r="W381" s="217"/>
      <c r="X381" s="188">
        <f t="shared" si="20"/>
        <v>0</v>
      </c>
      <c r="Y381" s="188">
        <f t="shared" si="23"/>
        <v>0</v>
      </c>
    </row>
    <row r="382" spans="1:25" x14ac:dyDescent="0.25">
      <c r="A382" s="204"/>
      <c r="B382" s="212"/>
      <c r="C382" s="214"/>
      <c r="D382" s="214"/>
      <c r="E382" s="313"/>
      <c r="F382" s="314"/>
      <c r="G382" s="314"/>
      <c r="H382" s="315"/>
      <c r="I382" s="212"/>
      <c r="J382" s="213"/>
      <c r="K382" s="227"/>
      <c r="L382" s="214"/>
      <c r="M382" s="214"/>
      <c r="N382" s="214"/>
      <c r="O382" s="214"/>
      <c r="P382" s="215"/>
      <c r="Q382" s="216"/>
      <c r="R382" s="237">
        <f t="shared" si="21"/>
        <v>0</v>
      </c>
      <c r="S382" s="237">
        <f t="shared" si="22"/>
        <v>0</v>
      </c>
      <c r="T382" s="213"/>
      <c r="U382" s="212"/>
      <c r="V382" s="212"/>
      <c r="W382" s="217"/>
      <c r="X382" s="188">
        <f t="shared" si="20"/>
        <v>0</v>
      </c>
      <c r="Y382" s="188">
        <f t="shared" si="23"/>
        <v>0</v>
      </c>
    </row>
    <row r="383" spans="1:25" x14ac:dyDescent="0.25">
      <c r="A383" s="204"/>
      <c r="B383" s="212"/>
      <c r="C383" s="214"/>
      <c r="D383" s="214"/>
      <c r="E383" s="313"/>
      <c r="F383" s="314"/>
      <c r="G383" s="314"/>
      <c r="H383" s="315"/>
      <c r="I383" s="212"/>
      <c r="J383" s="213"/>
      <c r="K383" s="227"/>
      <c r="L383" s="214"/>
      <c r="M383" s="214"/>
      <c r="N383" s="214"/>
      <c r="O383" s="214"/>
      <c r="P383" s="215"/>
      <c r="Q383" s="216"/>
      <c r="R383" s="237">
        <f t="shared" si="21"/>
        <v>0</v>
      </c>
      <c r="S383" s="237">
        <f t="shared" si="22"/>
        <v>0</v>
      </c>
      <c r="T383" s="213"/>
      <c r="U383" s="212"/>
      <c r="V383" s="212"/>
      <c r="W383" s="217"/>
      <c r="X383" s="188">
        <f t="shared" si="20"/>
        <v>0</v>
      </c>
      <c r="Y383" s="188">
        <f t="shared" si="23"/>
        <v>0</v>
      </c>
    </row>
    <row r="384" spans="1:25" x14ac:dyDescent="0.25">
      <c r="A384" s="204"/>
      <c r="B384" s="212"/>
      <c r="C384" s="214"/>
      <c r="D384" s="214"/>
      <c r="E384" s="313"/>
      <c r="F384" s="314"/>
      <c r="G384" s="314"/>
      <c r="H384" s="315"/>
      <c r="I384" s="212"/>
      <c r="J384" s="213"/>
      <c r="K384" s="227"/>
      <c r="L384" s="214"/>
      <c r="M384" s="214"/>
      <c r="N384" s="214"/>
      <c r="O384" s="214"/>
      <c r="P384" s="215"/>
      <c r="Q384" s="216"/>
      <c r="R384" s="237">
        <f t="shared" si="21"/>
        <v>0</v>
      </c>
      <c r="S384" s="237">
        <f t="shared" si="22"/>
        <v>0</v>
      </c>
      <c r="T384" s="213"/>
      <c r="U384" s="212"/>
      <c r="V384" s="212"/>
      <c r="W384" s="217"/>
      <c r="X384" s="188">
        <f t="shared" si="20"/>
        <v>0</v>
      </c>
      <c r="Y384" s="188">
        <f t="shared" si="23"/>
        <v>0</v>
      </c>
    </row>
    <row r="385" spans="1:25" x14ac:dyDescent="0.25">
      <c r="A385" s="204"/>
      <c r="B385" s="212"/>
      <c r="C385" s="214"/>
      <c r="D385" s="214"/>
      <c r="E385" s="313"/>
      <c r="F385" s="314"/>
      <c r="G385" s="314"/>
      <c r="H385" s="315"/>
      <c r="I385" s="212"/>
      <c r="J385" s="213"/>
      <c r="K385" s="227"/>
      <c r="L385" s="214"/>
      <c r="M385" s="214"/>
      <c r="N385" s="214"/>
      <c r="O385" s="214"/>
      <c r="P385" s="215"/>
      <c r="Q385" s="216"/>
      <c r="R385" s="237">
        <f t="shared" si="21"/>
        <v>0</v>
      </c>
      <c r="S385" s="237">
        <f t="shared" si="22"/>
        <v>0</v>
      </c>
      <c r="T385" s="213"/>
      <c r="U385" s="212"/>
      <c r="V385" s="212"/>
      <c r="W385" s="217"/>
      <c r="X385" s="188">
        <f t="shared" si="20"/>
        <v>0</v>
      </c>
      <c r="Y385" s="188">
        <f t="shared" si="23"/>
        <v>0</v>
      </c>
    </row>
    <row r="386" spans="1:25" x14ac:dyDescent="0.25">
      <c r="A386" s="204"/>
      <c r="B386" s="212"/>
      <c r="C386" s="214"/>
      <c r="D386" s="214"/>
      <c r="E386" s="313"/>
      <c r="F386" s="314"/>
      <c r="G386" s="314"/>
      <c r="H386" s="315"/>
      <c r="I386" s="212"/>
      <c r="J386" s="213"/>
      <c r="K386" s="227"/>
      <c r="L386" s="214"/>
      <c r="M386" s="214"/>
      <c r="N386" s="214"/>
      <c r="O386" s="214"/>
      <c r="P386" s="215"/>
      <c r="Q386" s="216"/>
      <c r="R386" s="237">
        <f t="shared" si="21"/>
        <v>0</v>
      </c>
      <c r="S386" s="237">
        <f t="shared" si="22"/>
        <v>0</v>
      </c>
      <c r="T386" s="213"/>
      <c r="U386" s="212"/>
      <c r="V386" s="212"/>
      <c r="W386" s="217"/>
      <c r="X386" s="188">
        <f t="shared" si="20"/>
        <v>0</v>
      </c>
      <c r="Y386" s="188">
        <f t="shared" si="23"/>
        <v>0</v>
      </c>
    </row>
    <row r="387" spans="1:25" x14ac:dyDescent="0.25">
      <c r="A387" s="204"/>
      <c r="B387" s="212"/>
      <c r="C387" s="214"/>
      <c r="D387" s="214"/>
      <c r="E387" s="313"/>
      <c r="F387" s="314"/>
      <c r="G387" s="314"/>
      <c r="H387" s="315"/>
      <c r="I387" s="212"/>
      <c r="J387" s="213"/>
      <c r="K387" s="227"/>
      <c r="L387" s="214"/>
      <c r="M387" s="214"/>
      <c r="N387" s="214"/>
      <c r="O387" s="214"/>
      <c r="P387" s="215"/>
      <c r="Q387" s="216"/>
      <c r="R387" s="237">
        <f t="shared" si="21"/>
        <v>0</v>
      </c>
      <c r="S387" s="237">
        <f t="shared" si="22"/>
        <v>0</v>
      </c>
      <c r="T387" s="213"/>
      <c r="U387" s="212"/>
      <c r="V387" s="212"/>
      <c r="W387" s="217"/>
      <c r="X387" s="188">
        <f t="shared" si="20"/>
        <v>0</v>
      </c>
      <c r="Y387" s="188">
        <f t="shared" si="23"/>
        <v>0</v>
      </c>
    </row>
    <row r="388" spans="1:25" x14ac:dyDescent="0.25">
      <c r="A388" s="204"/>
      <c r="B388" s="212"/>
      <c r="C388" s="214"/>
      <c r="D388" s="214"/>
      <c r="E388" s="313"/>
      <c r="F388" s="314"/>
      <c r="G388" s="314"/>
      <c r="H388" s="315"/>
      <c r="I388" s="212"/>
      <c r="J388" s="213"/>
      <c r="K388" s="227"/>
      <c r="L388" s="214"/>
      <c r="M388" s="214"/>
      <c r="N388" s="214"/>
      <c r="O388" s="214"/>
      <c r="P388" s="215"/>
      <c r="Q388" s="216"/>
      <c r="R388" s="237">
        <f t="shared" si="21"/>
        <v>0</v>
      </c>
      <c r="S388" s="237">
        <f t="shared" si="22"/>
        <v>0</v>
      </c>
      <c r="T388" s="213"/>
      <c r="U388" s="212"/>
      <c r="V388" s="212"/>
      <c r="W388" s="217"/>
      <c r="X388" s="188">
        <f t="shared" si="20"/>
        <v>0</v>
      </c>
      <c r="Y388" s="188">
        <f t="shared" si="23"/>
        <v>0</v>
      </c>
    </row>
    <row r="389" spans="1:25" x14ac:dyDescent="0.25">
      <c r="A389" s="204"/>
      <c r="B389" s="212"/>
      <c r="C389" s="214"/>
      <c r="D389" s="214"/>
      <c r="E389" s="313"/>
      <c r="F389" s="314"/>
      <c r="G389" s="314"/>
      <c r="H389" s="315"/>
      <c r="I389" s="212"/>
      <c r="J389" s="213"/>
      <c r="K389" s="227"/>
      <c r="L389" s="214"/>
      <c r="M389" s="214"/>
      <c r="N389" s="214"/>
      <c r="O389" s="214"/>
      <c r="P389" s="215"/>
      <c r="Q389" s="216"/>
      <c r="R389" s="237">
        <f t="shared" si="21"/>
        <v>0</v>
      </c>
      <c r="S389" s="237">
        <f t="shared" si="22"/>
        <v>0</v>
      </c>
      <c r="T389" s="213"/>
      <c r="U389" s="212"/>
      <c r="V389" s="212"/>
      <c r="W389" s="217"/>
      <c r="X389" s="188">
        <f t="shared" si="20"/>
        <v>0</v>
      </c>
      <c r="Y389" s="188">
        <f t="shared" si="23"/>
        <v>0</v>
      </c>
    </row>
    <row r="390" spans="1:25" x14ac:dyDescent="0.25">
      <c r="A390" s="204"/>
      <c r="B390" s="212"/>
      <c r="C390" s="214"/>
      <c r="D390" s="214"/>
      <c r="E390" s="313"/>
      <c r="F390" s="314"/>
      <c r="G390" s="314"/>
      <c r="H390" s="315"/>
      <c r="I390" s="212"/>
      <c r="J390" s="213"/>
      <c r="K390" s="227"/>
      <c r="L390" s="214"/>
      <c r="M390" s="214"/>
      <c r="N390" s="214"/>
      <c r="O390" s="214"/>
      <c r="P390" s="215"/>
      <c r="Q390" s="216"/>
      <c r="R390" s="237">
        <f t="shared" si="21"/>
        <v>0</v>
      </c>
      <c r="S390" s="237">
        <f t="shared" si="22"/>
        <v>0</v>
      </c>
      <c r="T390" s="213"/>
      <c r="U390" s="212"/>
      <c r="V390" s="212"/>
      <c r="W390" s="217"/>
      <c r="X390" s="188">
        <f t="shared" si="20"/>
        <v>0</v>
      </c>
      <c r="Y390" s="188">
        <f t="shared" si="23"/>
        <v>0</v>
      </c>
    </row>
    <row r="391" spans="1:25" x14ac:dyDescent="0.25">
      <c r="A391" s="204"/>
      <c r="B391" s="212"/>
      <c r="C391" s="214"/>
      <c r="D391" s="214"/>
      <c r="E391" s="313"/>
      <c r="F391" s="314"/>
      <c r="G391" s="314"/>
      <c r="H391" s="315"/>
      <c r="I391" s="212"/>
      <c r="J391" s="213"/>
      <c r="K391" s="227"/>
      <c r="L391" s="214"/>
      <c r="M391" s="214"/>
      <c r="N391" s="214"/>
      <c r="O391" s="214"/>
      <c r="P391" s="215"/>
      <c r="Q391" s="216"/>
      <c r="R391" s="237">
        <f t="shared" si="21"/>
        <v>0</v>
      </c>
      <c r="S391" s="237">
        <f t="shared" si="22"/>
        <v>0</v>
      </c>
      <c r="T391" s="213"/>
      <c r="U391" s="212"/>
      <c r="V391" s="212"/>
      <c r="W391" s="217"/>
      <c r="X391" s="188">
        <f t="shared" si="20"/>
        <v>0</v>
      </c>
      <c r="Y391" s="188">
        <f t="shared" si="23"/>
        <v>0</v>
      </c>
    </row>
    <row r="392" spans="1:25" x14ac:dyDescent="0.25">
      <c r="A392" s="204"/>
      <c r="B392" s="212"/>
      <c r="C392" s="214"/>
      <c r="D392" s="214"/>
      <c r="E392" s="313"/>
      <c r="F392" s="314"/>
      <c r="G392" s="314"/>
      <c r="H392" s="315"/>
      <c r="I392" s="212"/>
      <c r="J392" s="213"/>
      <c r="K392" s="227"/>
      <c r="L392" s="214"/>
      <c r="M392" s="214"/>
      <c r="N392" s="214"/>
      <c r="O392" s="214"/>
      <c r="P392" s="215"/>
      <c r="Q392" s="216"/>
      <c r="R392" s="237">
        <f t="shared" si="21"/>
        <v>0</v>
      </c>
      <c r="S392" s="237">
        <f t="shared" si="22"/>
        <v>0</v>
      </c>
      <c r="T392" s="213"/>
      <c r="U392" s="212"/>
      <c r="V392" s="212"/>
      <c r="W392" s="217"/>
      <c r="X392" s="188">
        <f t="shared" si="20"/>
        <v>0</v>
      </c>
      <c r="Y392" s="188">
        <f t="shared" si="23"/>
        <v>0</v>
      </c>
    </row>
    <row r="393" spans="1:25" x14ac:dyDescent="0.25">
      <c r="A393" s="204"/>
      <c r="B393" s="212"/>
      <c r="C393" s="214"/>
      <c r="D393" s="214"/>
      <c r="E393" s="313"/>
      <c r="F393" s="314"/>
      <c r="G393" s="314"/>
      <c r="H393" s="315"/>
      <c r="I393" s="212"/>
      <c r="J393" s="213"/>
      <c r="K393" s="227"/>
      <c r="L393" s="214"/>
      <c r="M393" s="214"/>
      <c r="N393" s="214"/>
      <c r="O393" s="214"/>
      <c r="P393" s="215"/>
      <c r="Q393" s="216"/>
      <c r="R393" s="237">
        <f t="shared" si="21"/>
        <v>0</v>
      </c>
      <c r="S393" s="237">
        <f t="shared" si="22"/>
        <v>0</v>
      </c>
      <c r="T393" s="213"/>
      <c r="U393" s="212"/>
      <c r="V393" s="212"/>
      <c r="W393" s="217"/>
      <c r="X393" s="188">
        <f t="shared" si="20"/>
        <v>0</v>
      </c>
      <c r="Y393" s="188">
        <f t="shared" si="23"/>
        <v>0</v>
      </c>
    </row>
    <row r="394" spans="1:25" x14ac:dyDescent="0.25">
      <c r="A394" s="204"/>
      <c r="B394" s="212"/>
      <c r="C394" s="214"/>
      <c r="D394" s="214"/>
      <c r="E394" s="313"/>
      <c r="F394" s="314"/>
      <c r="G394" s="314"/>
      <c r="H394" s="315"/>
      <c r="I394" s="212"/>
      <c r="J394" s="213"/>
      <c r="K394" s="227"/>
      <c r="L394" s="214"/>
      <c r="M394" s="214"/>
      <c r="N394" s="214"/>
      <c r="O394" s="214"/>
      <c r="P394" s="215"/>
      <c r="Q394" s="216"/>
      <c r="R394" s="237">
        <f t="shared" si="21"/>
        <v>0</v>
      </c>
      <c r="S394" s="237">
        <f t="shared" si="22"/>
        <v>0</v>
      </c>
      <c r="T394" s="213"/>
      <c r="U394" s="212"/>
      <c r="V394" s="212"/>
      <c r="W394" s="217"/>
      <c r="X394" s="188">
        <f t="shared" si="20"/>
        <v>0</v>
      </c>
      <c r="Y394" s="188">
        <f t="shared" si="23"/>
        <v>0</v>
      </c>
    </row>
    <row r="395" spans="1:25" x14ac:dyDescent="0.25">
      <c r="A395" s="204"/>
      <c r="B395" s="212"/>
      <c r="C395" s="214"/>
      <c r="D395" s="214"/>
      <c r="E395" s="313"/>
      <c r="F395" s="314"/>
      <c r="G395" s="314"/>
      <c r="H395" s="315"/>
      <c r="I395" s="212"/>
      <c r="J395" s="213"/>
      <c r="K395" s="227"/>
      <c r="L395" s="214"/>
      <c r="M395" s="214"/>
      <c r="N395" s="214"/>
      <c r="O395" s="214"/>
      <c r="P395" s="215"/>
      <c r="Q395" s="216"/>
      <c r="R395" s="237">
        <f t="shared" si="21"/>
        <v>0</v>
      </c>
      <c r="S395" s="237">
        <f t="shared" si="22"/>
        <v>0</v>
      </c>
      <c r="T395" s="213"/>
      <c r="U395" s="212"/>
      <c r="V395" s="212"/>
      <c r="W395" s="217"/>
      <c r="X395" s="188">
        <f t="shared" si="20"/>
        <v>0</v>
      </c>
      <c r="Y395" s="188">
        <f t="shared" si="23"/>
        <v>0</v>
      </c>
    </row>
    <row r="396" spans="1:25" x14ac:dyDescent="0.25">
      <c r="A396" s="204"/>
      <c r="B396" s="212"/>
      <c r="C396" s="214"/>
      <c r="D396" s="214"/>
      <c r="E396" s="313"/>
      <c r="F396" s="314"/>
      <c r="G396" s="314"/>
      <c r="H396" s="315"/>
      <c r="I396" s="212"/>
      <c r="J396" s="213"/>
      <c r="K396" s="227"/>
      <c r="L396" s="214"/>
      <c r="M396" s="214"/>
      <c r="N396" s="214"/>
      <c r="O396" s="214"/>
      <c r="P396" s="215"/>
      <c r="Q396" s="216"/>
      <c r="R396" s="237">
        <f t="shared" si="21"/>
        <v>0</v>
      </c>
      <c r="S396" s="237">
        <f t="shared" si="22"/>
        <v>0</v>
      </c>
      <c r="T396" s="213"/>
      <c r="U396" s="212"/>
      <c r="V396" s="212"/>
      <c r="W396" s="217"/>
      <c r="X396" s="188">
        <f t="shared" si="20"/>
        <v>0</v>
      </c>
      <c r="Y396" s="188">
        <f t="shared" si="23"/>
        <v>0</v>
      </c>
    </row>
    <row r="397" spans="1:25" x14ac:dyDescent="0.25">
      <c r="A397" s="204"/>
      <c r="B397" s="212"/>
      <c r="C397" s="214"/>
      <c r="D397" s="214"/>
      <c r="E397" s="313"/>
      <c r="F397" s="314"/>
      <c r="G397" s="314"/>
      <c r="H397" s="315"/>
      <c r="I397" s="212"/>
      <c r="J397" s="213"/>
      <c r="K397" s="227"/>
      <c r="L397" s="214"/>
      <c r="M397" s="214"/>
      <c r="N397" s="214"/>
      <c r="O397" s="214"/>
      <c r="P397" s="215"/>
      <c r="Q397" s="216"/>
      <c r="R397" s="237">
        <f t="shared" si="21"/>
        <v>0</v>
      </c>
      <c r="S397" s="237">
        <f t="shared" si="22"/>
        <v>0</v>
      </c>
      <c r="T397" s="213"/>
      <c r="U397" s="212"/>
      <c r="V397" s="212"/>
      <c r="W397" s="217"/>
      <c r="X397" s="188">
        <f t="shared" si="20"/>
        <v>0</v>
      </c>
      <c r="Y397" s="188">
        <f t="shared" si="23"/>
        <v>0</v>
      </c>
    </row>
    <row r="398" spans="1:25" x14ac:dyDescent="0.25">
      <c r="A398" s="204"/>
      <c r="B398" s="212"/>
      <c r="C398" s="214"/>
      <c r="D398" s="214"/>
      <c r="E398" s="313"/>
      <c r="F398" s="314"/>
      <c r="G398" s="314"/>
      <c r="H398" s="315"/>
      <c r="I398" s="212"/>
      <c r="J398" s="213"/>
      <c r="K398" s="227"/>
      <c r="L398" s="214"/>
      <c r="M398" s="214"/>
      <c r="N398" s="214"/>
      <c r="O398" s="214"/>
      <c r="P398" s="215"/>
      <c r="Q398" s="216"/>
      <c r="R398" s="237">
        <f t="shared" si="21"/>
        <v>0</v>
      </c>
      <c r="S398" s="237">
        <f t="shared" si="22"/>
        <v>0</v>
      </c>
      <c r="T398" s="213"/>
      <c r="U398" s="212"/>
      <c r="V398" s="212"/>
      <c r="W398" s="217"/>
      <c r="X398" s="188">
        <f t="shared" si="20"/>
        <v>0</v>
      </c>
      <c r="Y398" s="188">
        <f t="shared" si="23"/>
        <v>0</v>
      </c>
    </row>
    <row r="399" spans="1:25" x14ac:dyDescent="0.25">
      <c r="A399" s="204"/>
      <c r="B399" s="212"/>
      <c r="C399" s="214"/>
      <c r="D399" s="214"/>
      <c r="E399" s="313"/>
      <c r="F399" s="314"/>
      <c r="G399" s="314"/>
      <c r="H399" s="315"/>
      <c r="I399" s="212"/>
      <c r="J399" s="213"/>
      <c r="K399" s="227"/>
      <c r="L399" s="214"/>
      <c r="M399" s="214"/>
      <c r="N399" s="214"/>
      <c r="O399" s="214"/>
      <c r="P399" s="215"/>
      <c r="Q399" s="216"/>
      <c r="R399" s="237">
        <f t="shared" si="21"/>
        <v>0</v>
      </c>
      <c r="S399" s="237">
        <f t="shared" si="22"/>
        <v>0</v>
      </c>
      <c r="T399" s="213"/>
      <c r="U399" s="212"/>
      <c r="V399" s="212"/>
      <c r="W399" s="217"/>
      <c r="X399" s="188">
        <f t="shared" si="20"/>
        <v>0</v>
      </c>
      <c r="Y399" s="188">
        <f t="shared" si="23"/>
        <v>0</v>
      </c>
    </row>
    <row r="400" spans="1:25" x14ac:dyDescent="0.25">
      <c r="A400" s="204"/>
      <c r="B400" s="212"/>
      <c r="C400" s="214"/>
      <c r="D400" s="214"/>
      <c r="E400" s="313"/>
      <c r="F400" s="314"/>
      <c r="G400" s="314"/>
      <c r="H400" s="315"/>
      <c r="I400" s="212"/>
      <c r="J400" s="213"/>
      <c r="K400" s="227"/>
      <c r="L400" s="214"/>
      <c r="M400" s="214"/>
      <c r="N400" s="214"/>
      <c r="O400" s="214"/>
      <c r="P400" s="215"/>
      <c r="Q400" s="216"/>
      <c r="R400" s="237">
        <f t="shared" si="21"/>
        <v>0</v>
      </c>
      <c r="S400" s="237">
        <f t="shared" si="22"/>
        <v>0</v>
      </c>
      <c r="T400" s="213"/>
      <c r="U400" s="212"/>
      <c r="V400" s="212"/>
      <c r="W400" s="217"/>
      <c r="X400" s="188">
        <f t="shared" ref="X400:X463" si="24">+IF(A400="1 Cuenta de Cobro - Activo no Financiero",+J400+K400+L400+M400+N400+O400+P400+Q400,0)</f>
        <v>0</v>
      </c>
      <c r="Y400" s="188">
        <f t="shared" si="23"/>
        <v>0</v>
      </c>
    </row>
    <row r="401" spans="1:25" x14ac:dyDescent="0.25">
      <c r="A401" s="204"/>
      <c r="B401" s="212"/>
      <c r="C401" s="214"/>
      <c r="D401" s="214"/>
      <c r="E401" s="313"/>
      <c r="F401" s="314"/>
      <c r="G401" s="314"/>
      <c r="H401" s="315"/>
      <c r="I401" s="212"/>
      <c r="J401" s="213"/>
      <c r="K401" s="227"/>
      <c r="L401" s="214"/>
      <c r="M401" s="214"/>
      <c r="N401" s="214"/>
      <c r="O401" s="214"/>
      <c r="P401" s="215"/>
      <c r="Q401" s="216"/>
      <c r="R401" s="237">
        <f t="shared" ref="R401:R464" si="25">+IF(OR(A401="1 Cuenta de Cobro - Activo no Financiero", A401="2 Cuenta de Cobro - Instrumento Financiero"),+J401+K401+L401+M401+N401+O401+P401+Q401,0)</f>
        <v>0</v>
      </c>
      <c r="S401" s="237">
        <f t="shared" ref="S401:S464" si="26">+IF(A401="3 Deterioro - Instrumento Financiero",+K401+L401+M401+N401+O401+P401+Q401,0)</f>
        <v>0</v>
      </c>
      <c r="T401" s="213"/>
      <c r="U401" s="212"/>
      <c r="V401" s="212"/>
      <c r="W401" s="217"/>
      <c r="X401" s="188">
        <f t="shared" si="24"/>
        <v>0</v>
      </c>
      <c r="Y401" s="188">
        <f t="shared" ref="Y401:Y464" si="27">+IF(A401="2 Cuenta de Cobro - Instrumento Financiero",+J401+K401+L401+M401+N401+O401+P401+Q401,0)</f>
        <v>0</v>
      </c>
    </row>
    <row r="402" spans="1:25" x14ac:dyDescent="0.25">
      <c r="A402" s="204"/>
      <c r="B402" s="212"/>
      <c r="C402" s="214"/>
      <c r="D402" s="214"/>
      <c r="E402" s="313"/>
      <c r="F402" s="314"/>
      <c r="G402" s="314"/>
      <c r="H402" s="315"/>
      <c r="I402" s="212"/>
      <c r="J402" s="213"/>
      <c r="K402" s="227"/>
      <c r="L402" s="214"/>
      <c r="M402" s="214"/>
      <c r="N402" s="214"/>
      <c r="O402" s="214"/>
      <c r="P402" s="215"/>
      <c r="Q402" s="216"/>
      <c r="R402" s="237">
        <f t="shared" si="25"/>
        <v>0</v>
      </c>
      <c r="S402" s="237">
        <f t="shared" si="26"/>
        <v>0</v>
      </c>
      <c r="T402" s="213"/>
      <c r="U402" s="212"/>
      <c r="V402" s="212"/>
      <c r="W402" s="217"/>
      <c r="X402" s="188">
        <f t="shared" si="24"/>
        <v>0</v>
      </c>
      <c r="Y402" s="188">
        <f t="shared" si="27"/>
        <v>0</v>
      </c>
    </row>
    <row r="403" spans="1:25" x14ac:dyDescent="0.25">
      <c r="A403" s="204"/>
      <c r="B403" s="212"/>
      <c r="C403" s="214"/>
      <c r="D403" s="214"/>
      <c r="E403" s="313"/>
      <c r="F403" s="314"/>
      <c r="G403" s="314"/>
      <c r="H403" s="315"/>
      <c r="I403" s="212"/>
      <c r="J403" s="213"/>
      <c r="K403" s="227"/>
      <c r="L403" s="214"/>
      <c r="M403" s="214"/>
      <c r="N403" s="214"/>
      <c r="O403" s="214"/>
      <c r="P403" s="215"/>
      <c r="Q403" s="216"/>
      <c r="R403" s="237">
        <f t="shared" si="25"/>
        <v>0</v>
      </c>
      <c r="S403" s="237">
        <f t="shared" si="26"/>
        <v>0</v>
      </c>
      <c r="T403" s="213"/>
      <c r="U403" s="212"/>
      <c r="V403" s="212"/>
      <c r="W403" s="217"/>
      <c r="X403" s="188">
        <f t="shared" si="24"/>
        <v>0</v>
      </c>
      <c r="Y403" s="188">
        <f t="shared" si="27"/>
        <v>0</v>
      </c>
    </row>
    <row r="404" spans="1:25" x14ac:dyDescent="0.25">
      <c r="A404" s="204"/>
      <c r="B404" s="212"/>
      <c r="C404" s="214"/>
      <c r="D404" s="214"/>
      <c r="E404" s="313"/>
      <c r="F404" s="314"/>
      <c r="G404" s="314"/>
      <c r="H404" s="315"/>
      <c r="I404" s="212"/>
      <c r="J404" s="213"/>
      <c r="K404" s="227"/>
      <c r="L404" s="214"/>
      <c r="M404" s="214"/>
      <c r="N404" s="214"/>
      <c r="O404" s="214"/>
      <c r="P404" s="215"/>
      <c r="Q404" s="216"/>
      <c r="R404" s="237">
        <f t="shared" si="25"/>
        <v>0</v>
      </c>
      <c r="S404" s="237">
        <f t="shared" si="26"/>
        <v>0</v>
      </c>
      <c r="T404" s="213"/>
      <c r="U404" s="212"/>
      <c r="V404" s="212"/>
      <c r="W404" s="217"/>
      <c r="X404" s="188">
        <f t="shared" si="24"/>
        <v>0</v>
      </c>
      <c r="Y404" s="188">
        <f t="shared" si="27"/>
        <v>0</v>
      </c>
    </row>
    <row r="405" spans="1:25" x14ac:dyDescent="0.25">
      <c r="A405" s="204"/>
      <c r="B405" s="212"/>
      <c r="C405" s="214"/>
      <c r="D405" s="214"/>
      <c r="E405" s="313"/>
      <c r="F405" s="314"/>
      <c r="G405" s="314"/>
      <c r="H405" s="315"/>
      <c r="I405" s="212"/>
      <c r="J405" s="213"/>
      <c r="K405" s="227"/>
      <c r="L405" s="214"/>
      <c r="M405" s="214"/>
      <c r="N405" s="214"/>
      <c r="O405" s="214"/>
      <c r="P405" s="215"/>
      <c r="Q405" s="216"/>
      <c r="R405" s="237">
        <f t="shared" si="25"/>
        <v>0</v>
      </c>
      <c r="S405" s="237">
        <f t="shared" si="26"/>
        <v>0</v>
      </c>
      <c r="T405" s="213"/>
      <c r="U405" s="212"/>
      <c r="V405" s="212"/>
      <c r="W405" s="217"/>
      <c r="X405" s="188">
        <f t="shared" si="24"/>
        <v>0</v>
      </c>
      <c r="Y405" s="188">
        <f t="shared" si="27"/>
        <v>0</v>
      </c>
    </row>
    <row r="406" spans="1:25" x14ac:dyDescent="0.25">
      <c r="A406" s="204"/>
      <c r="B406" s="212"/>
      <c r="C406" s="214"/>
      <c r="D406" s="214"/>
      <c r="E406" s="313"/>
      <c r="F406" s="314"/>
      <c r="G406" s="314"/>
      <c r="H406" s="315"/>
      <c r="I406" s="212"/>
      <c r="J406" s="213"/>
      <c r="K406" s="227"/>
      <c r="L406" s="214"/>
      <c r="M406" s="214"/>
      <c r="N406" s="214"/>
      <c r="O406" s="214"/>
      <c r="P406" s="215"/>
      <c r="Q406" s="216"/>
      <c r="R406" s="237">
        <f t="shared" si="25"/>
        <v>0</v>
      </c>
      <c r="S406" s="237">
        <f t="shared" si="26"/>
        <v>0</v>
      </c>
      <c r="T406" s="213"/>
      <c r="U406" s="212"/>
      <c r="V406" s="212"/>
      <c r="W406" s="217"/>
      <c r="X406" s="188">
        <f t="shared" si="24"/>
        <v>0</v>
      </c>
      <c r="Y406" s="188">
        <f t="shared" si="27"/>
        <v>0</v>
      </c>
    </row>
    <row r="407" spans="1:25" x14ac:dyDescent="0.25">
      <c r="A407" s="204"/>
      <c r="B407" s="212"/>
      <c r="C407" s="214"/>
      <c r="D407" s="214"/>
      <c r="E407" s="313"/>
      <c r="F407" s="314"/>
      <c r="G407" s="314"/>
      <c r="H407" s="315"/>
      <c r="I407" s="212"/>
      <c r="J407" s="213"/>
      <c r="K407" s="227"/>
      <c r="L407" s="214"/>
      <c r="M407" s="214"/>
      <c r="N407" s="214"/>
      <c r="O407" s="214"/>
      <c r="P407" s="215"/>
      <c r="Q407" s="216"/>
      <c r="R407" s="237">
        <f t="shared" si="25"/>
        <v>0</v>
      </c>
      <c r="S407" s="237">
        <f t="shared" si="26"/>
        <v>0</v>
      </c>
      <c r="T407" s="213"/>
      <c r="U407" s="212"/>
      <c r="V407" s="212"/>
      <c r="W407" s="217"/>
      <c r="X407" s="188">
        <f t="shared" si="24"/>
        <v>0</v>
      </c>
      <c r="Y407" s="188">
        <f t="shared" si="27"/>
        <v>0</v>
      </c>
    </row>
    <row r="408" spans="1:25" x14ac:dyDescent="0.25">
      <c r="A408" s="204"/>
      <c r="B408" s="212"/>
      <c r="C408" s="214"/>
      <c r="D408" s="214"/>
      <c r="E408" s="313"/>
      <c r="F408" s="314"/>
      <c r="G408" s="314"/>
      <c r="H408" s="315"/>
      <c r="I408" s="212"/>
      <c r="J408" s="213"/>
      <c r="K408" s="227"/>
      <c r="L408" s="214"/>
      <c r="M408" s="214"/>
      <c r="N408" s="214"/>
      <c r="O408" s="214"/>
      <c r="P408" s="215"/>
      <c r="Q408" s="216"/>
      <c r="R408" s="237">
        <f t="shared" si="25"/>
        <v>0</v>
      </c>
      <c r="S408" s="237">
        <f t="shared" si="26"/>
        <v>0</v>
      </c>
      <c r="T408" s="213"/>
      <c r="U408" s="212"/>
      <c r="V408" s="212"/>
      <c r="W408" s="217"/>
      <c r="X408" s="188">
        <f t="shared" si="24"/>
        <v>0</v>
      </c>
      <c r="Y408" s="188">
        <f t="shared" si="27"/>
        <v>0</v>
      </c>
    </row>
    <row r="409" spans="1:25" x14ac:dyDescent="0.25">
      <c r="A409" s="204"/>
      <c r="B409" s="212"/>
      <c r="C409" s="214"/>
      <c r="D409" s="214"/>
      <c r="E409" s="313"/>
      <c r="F409" s="314"/>
      <c r="G409" s="314"/>
      <c r="H409" s="315"/>
      <c r="I409" s="212"/>
      <c r="J409" s="213"/>
      <c r="K409" s="227"/>
      <c r="L409" s="214"/>
      <c r="M409" s="214"/>
      <c r="N409" s="214"/>
      <c r="O409" s="214"/>
      <c r="P409" s="215"/>
      <c r="Q409" s="216"/>
      <c r="R409" s="237">
        <f t="shared" si="25"/>
        <v>0</v>
      </c>
      <c r="S409" s="237">
        <f t="shared" si="26"/>
        <v>0</v>
      </c>
      <c r="T409" s="213"/>
      <c r="U409" s="212"/>
      <c r="V409" s="212"/>
      <c r="W409" s="217"/>
      <c r="X409" s="188">
        <f t="shared" si="24"/>
        <v>0</v>
      </c>
      <c r="Y409" s="188">
        <f t="shared" si="27"/>
        <v>0</v>
      </c>
    </row>
    <row r="410" spans="1:25" x14ac:dyDescent="0.25">
      <c r="A410" s="204"/>
      <c r="B410" s="212"/>
      <c r="C410" s="214"/>
      <c r="D410" s="214"/>
      <c r="E410" s="313"/>
      <c r="F410" s="314"/>
      <c r="G410" s="314"/>
      <c r="H410" s="315"/>
      <c r="I410" s="212"/>
      <c r="J410" s="213"/>
      <c r="K410" s="227"/>
      <c r="L410" s="214"/>
      <c r="M410" s="214"/>
      <c r="N410" s="214"/>
      <c r="O410" s="214"/>
      <c r="P410" s="215"/>
      <c r="Q410" s="216"/>
      <c r="R410" s="237">
        <f t="shared" si="25"/>
        <v>0</v>
      </c>
      <c r="S410" s="237">
        <f t="shared" si="26"/>
        <v>0</v>
      </c>
      <c r="T410" s="213"/>
      <c r="U410" s="212"/>
      <c r="V410" s="212"/>
      <c r="W410" s="217"/>
      <c r="X410" s="188">
        <f t="shared" si="24"/>
        <v>0</v>
      </c>
      <c r="Y410" s="188">
        <f t="shared" si="27"/>
        <v>0</v>
      </c>
    </row>
    <row r="411" spans="1:25" x14ac:dyDescent="0.25">
      <c r="A411" s="204"/>
      <c r="B411" s="212"/>
      <c r="C411" s="214"/>
      <c r="D411" s="214"/>
      <c r="E411" s="313"/>
      <c r="F411" s="314"/>
      <c r="G411" s="314"/>
      <c r="H411" s="315"/>
      <c r="I411" s="212"/>
      <c r="J411" s="213"/>
      <c r="K411" s="227"/>
      <c r="L411" s="214"/>
      <c r="M411" s="214"/>
      <c r="N411" s="214"/>
      <c r="O411" s="214"/>
      <c r="P411" s="215"/>
      <c r="Q411" s="216"/>
      <c r="R411" s="237">
        <f t="shared" si="25"/>
        <v>0</v>
      </c>
      <c r="S411" s="237">
        <f t="shared" si="26"/>
        <v>0</v>
      </c>
      <c r="T411" s="213"/>
      <c r="U411" s="212"/>
      <c r="V411" s="212"/>
      <c r="W411" s="217"/>
      <c r="X411" s="188">
        <f t="shared" si="24"/>
        <v>0</v>
      </c>
      <c r="Y411" s="188">
        <f t="shared" si="27"/>
        <v>0</v>
      </c>
    </row>
    <row r="412" spans="1:25" x14ac:dyDescent="0.25">
      <c r="A412" s="204"/>
      <c r="B412" s="212"/>
      <c r="C412" s="214"/>
      <c r="D412" s="214"/>
      <c r="E412" s="313"/>
      <c r="F412" s="314"/>
      <c r="G412" s="314"/>
      <c r="H412" s="315"/>
      <c r="I412" s="212"/>
      <c r="J412" s="213"/>
      <c r="K412" s="227"/>
      <c r="L412" s="214"/>
      <c r="M412" s="214"/>
      <c r="N412" s="214"/>
      <c r="O412" s="214"/>
      <c r="P412" s="215"/>
      <c r="Q412" s="216"/>
      <c r="R412" s="237">
        <f t="shared" si="25"/>
        <v>0</v>
      </c>
      <c r="S412" s="237">
        <f t="shared" si="26"/>
        <v>0</v>
      </c>
      <c r="T412" s="213"/>
      <c r="U412" s="212"/>
      <c r="V412" s="212"/>
      <c r="W412" s="217"/>
      <c r="X412" s="188">
        <f t="shared" si="24"/>
        <v>0</v>
      </c>
      <c r="Y412" s="188">
        <f t="shared" si="27"/>
        <v>0</v>
      </c>
    </row>
    <row r="413" spans="1:25" x14ac:dyDescent="0.25">
      <c r="A413" s="204"/>
      <c r="B413" s="212"/>
      <c r="C413" s="214"/>
      <c r="D413" s="214"/>
      <c r="E413" s="313"/>
      <c r="F413" s="314"/>
      <c r="G413" s="314"/>
      <c r="H413" s="315"/>
      <c r="I413" s="212"/>
      <c r="J413" s="213"/>
      <c r="K413" s="227"/>
      <c r="L413" s="214"/>
      <c r="M413" s="214"/>
      <c r="N413" s="214"/>
      <c r="O413" s="214"/>
      <c r="P413" s="215"/>
      <c r="Q413" s="216"/>
      <c r="R413" s="237">
        <f t="shared" si="25"/>
        <v>0</v>
      </c>
      <c r="S413" s="237">
        <f t="shared" si="26"/>
        <v>0</v>
      </c>
      <c r="T413" s="213"/>
      <c r="U413" s="212"/>
      <c r="V413" s="212"/>
      <c r="W413" s="217"/>
      <c r="X413" s="188">
        <f t="shared" si="24"/>
        <v>0</v>
      </c>
      <c r="Y413" s="188">
        <f t="shared" si="27"/>
        <v>0</v>
      </c>
    </row>
    <row r="414" spans="1:25" x14ac:dyDescent="0.25">
      <c r="A414" s="204"/>
      <c r="B414" s="212"/>
      <c r="C414" s="214"/>
      <c r="D414" s="214"/>
      <c r="E414" s="313"/>
      <c r="F414" s="314"/>
      <c r="G414" s="314"/>
      <c r="H414" s="315"/>
      <c r="I414" s="212"/>
      <c r="J414" s="213"/>
      <c r="K414" s="227"/>
      <c r="L414" s="214"/>
      <c r="M414" s="214"/>
      <c r="N414" s="214"/>
      <c r="O414" s="214"/>
      <c r="P414" s="215"/>
      <c r="Q414" s="216"/>
      <c r="R414" s="237">
        <f t="shared" si="25"/>
        <v>0</v>
      </c>
      <c r="S414" s="237">
        <f t="shared" si="26"/>
        <v>0</v>
      </c>
      <c r="T414" s="213"/>
      <c r="U414" s="212"/>
      <c r="V414" s="212"/>
      <c r="W414" s="217"/>
      <c r="X414" s="188">
        <f t="shared" si="24"/>
        <v>0</v>
      </c>
      <c r="Y414" s="188">
        <f t="shared" si="27"/>
        <v>0</v>
      </c>
    </row>
    <row r="415" spans="1:25" x14ac:dyDescent="0.25">
      <c r="A415" s="204"/>
      <c r="B415" s="212"/>
      <c r="C415" s="214"/>
      <c r="D415" s="214"/>
      <c r="E415" s="313"/>
      <c r="F415" s="314"/>
      <c r="G415" s="314"/>
      <c r="H415" s="315"/>
      <c r="I415" s="212"/>
      <c r="J415" s="213"/>
      <c r="K415" s="227"/>
      <c r="L415" s="214"/>
      <c r="M415" s="214"/>
      <c r="N415" s="214"/>
      <c r="O415" s="214"/>
      <c r="P415" s="215"/>
      <c r="Q415" s="216"/>
      <c r="R415" s="237">
        <f t="shared" si="25"/>
        <v>0</v>
      </c>
      <c r="S415" s="237">
        <f t="shared" si="26"/>
        <v>0</v>
      </c>
      <c r="T415" s="213"/>
      <c r="U415" s="212"/>
      <c r="V415" s="212"/>
      <c r="W415" s="217"/>
      <c r="X415" s="188">
        <f t="shared" si="24"/>
        <v>0</v>
      </c>
      <c r="Y415" s="188">
        <f t="shared" si="27"/>
        <v>0</v>
      </c>
    </row>
    <row r="416" spans="1:25" x14ac:dyDescent="0.25">
      <c r="A416" s="204"/>
      <c r="B416" s="212"/>
      <c r="C416" s="214"/>
      <c r="D416" s="214"/>
      <c r="E416" s="313"/>
      <c r="F416" s="314"/>
      <c r="G416" s="314"/>
      <c r="H416" s="315"/>
      <c r="I416" s="212"/>
      <c r="J416" s="213"/>
      <c r="K416" s="227"/>
      <c r="L416" s="214"/>
      <c r="M416" s="214"/>
      <c r="N416" s="214"/>
      <c r="O416" s="214"/>
      <c r="P416" s="215"/>
      <c r="Q416" s="216"/>
      <c r="R416" s="237">
        <f t="shared" si="25"/>
        <v>0</v>
      </c>
      <c r="S416" s="237">
        <f t="shared" si="26"/>
        <v>0</v>
      </c>
      <c r="T416" s="213"/>
      <c r="U416" s="212"/>
      <c r="V416" s="212"/>
      <c r="W416" s="217"/>
      <c r="X416" s="188">
        <f t="shared" si="24"/>
        <v>0</v>
      </c>
      <c r="Y416" s="188">
        <f t="shared" si="27"/>
        <v>0</v>
      </c>
    </row>
    <row r="417" spans="1:25" x14ac:dyDescent="0.25">
      <c r="A417" s="204"/>
      <c r="B417" s="212"/>
      <c r="C417" s="214"/>
      <c r="D417" s="214"/>
      <c r="E417" s="313"/>
      <c r="F417" s="314"/>
      <c r="G417" s="314"/>
      <c r="H417" s="315"/>
      <c r="I417" s="212"/>
      <c r="J417" s="213"/>
      <c r="K417" s="227"/>
      <c r="L417" s="214"/>
      <c r="M417" s="214"/>
      <c r="N417" s="214"/>
      <c r="O417" s="214"/>
      <c r="P417" s="215"/>
      <c r="Q417" s="216"/>
      <c r="R417" s="237">
        <f t="shared" si="25"/>
        <v>0</v>
      </c>
      <c r="S417" s="237">
        <f t="shared" si="26"/>
        <v>0</v>
      </c>
      <c r="T417" s="213"/>
      <c r="U417" s="212"/>
      <c r="V417" s="212"/>
      <c r="W417" s="217"/>
      <c r="X417" s="188">
        <f t="shared" si="24"/>
        <v>0</v>
      </c>
      <c r="Y417" s="188">
        <f t="shared" si="27"/>
        <v>0</v>
      </c>
    </row>
    <row r="418" spans="1:25" x14ac:dyDescent="0.25">
      <c r="A418" s="204"/>
      <c r="B418" s="212"/>
      <c r="C418" s="214"/>
      <c r="D418" s="214"/>
      <c r="E418" s="313"/>
      <c r="F418" s="314"/>
      <c r="G418" s="314"/>
      <c r="H418" s="315"/>
      <c r="I418" s="212"/>
      <c r="J418" s="213"/>
      <c r="K418" s="227"/>
      <c r="L418" s="214"/>
      <c r="M418" s="214"/>
      <c r="N418" s="214"/>
      <c r="O418" s="214"/>
      <c r="P418" s="215"/>
      <c r="Q418" s="216"/>
      <c r="R418" s="237">
        <f t="shared" si="25"/>
        <v>0</v>
      </c>
      <c r="S418" s="237">
        <f t="shared" si="26"/>
        <v>0</v>
      </c>
      <c r="T418" s="213"/>
      <c r="U418" s="212"/>
      <c r="V418" s="212"/>
      <c r="W418" s="217"/>
      <c r="X418" s="188">
        <f t="shared" si="24"/>
        <v>0</v>
      </c>
      <c r="Y418" s="188">
        <f t="shared" si="27"/>
        <v>0</v>
      </c>
    </row>
    <row r="419" spans="1:25" x14ac:dyDescent="0.25">
      <c r="A419" s="204"/>
      <c r="B419" s="212"/>
      <c r="C419" s="214"/>
      <c r="D419" s="214"/>
      <c r="E419" s="313"/>
      <c r="F419" s="314"/>
      <c r="G419" s="314"/>
      <c r="H419" s="315"/>
      <c r="I419" s="212"/>
      <c r="J419" s="213"/>
      <c r="K419" s="227"/>
      <c r="L419" s="214"/>
      <c r="M419" s="214"/>
      <c r="N419" s="214"/>
      <c r="O419" s="214"/>
      <c r="P419" s="215"/>
      <c r="Q419" s="216"/>
      <c r="R419" s="237">
        <f t="shared" si="25"/>
        <v>0</v>
      </c>
      <c r="S419" s="237">
        <f t="shared" si="26"/>
        <v>0</v>
      </c>
      <c r="T419" s="213"/>
      <c r="U419" s="212"/>
      <c r="V419" s="212"/>
      <c r="W419" s="217"/>
      <c r="X419" s="188">
        <f t="shared" si="24"/>
        <v>0</v>
      </c>
      <c r="Y419" s="188">
        <f t="shared" si="27"/>
        <v>0</v>
      </c>
    </row>
    <row r="420" spans="1:25" x14ac:dyDescent="0.25">
      <c r="A420" s="204"/>
      <c r="B420" s="212"/>
      <c r="C420" s="214"/>
      <c r="D420" s="214"/>
      <c r="E420" s="313"/>
      <c r="F420" s="314"/>
      <c r="G420" s="314"/>
      <c r="H420" s="315"/>
      <c r="I420" s="212"/>
      <c r="J420" s="213"/>
      <c r="K420" s="227"/>
      <c r="L420" s="214"/>
      <c r="M420" s="214"/>
      <c r="N420" s="214"/>
      <c r="O420" s="214"/>
      <c r="P420" s="215"/>
      <c r="Q420" s="216"/>
      <c r="R420" s="237">
        <f t="shared" si="25"/>
        <v>0</v>
      </c>
      <c r="S420" s="237">
        <f t="shared" si="26"/>
        <v>0</v>
      </c>
      <c r="T420" s="213"/>
      <c r="U420" s="212"/>
      <c r="V420" s="212"/>
      <c r="W420" s="217"/>
      <c r="X420" s="188">
        <f t="shared" si="24"/>
        <v>0</v>
      </c>
      <c r="Y420" s="188">
        <f t="shared" si="27"/>
        <v>0</v>
      </c>
    </row>
    <row r="421" spans="1:25" x14ac:dyDescent="0.25">
      <c r="A421" s="204"/>
      <c r="B421" s="212"/>
      <c r="C421" s="214"/>
      <c r="D421" s="214"/>
      <c r="E421" s="313"/>
      <c r="F421" s="314"/>
      <c r="G421" s="314"/>
      <c r="H421" s="315"/>
      <c r="I421" s="212"/>
      <c r="J421" s="213"/>
      <c r="K421" s="227"/>
      <c r="L421" s="214"/>
      <c r="M421" s="214"/>
      <c r="N421" s="214"/>
      <c r="O421" s="214"/>
      <c r="P421" s="215"/>
      <c r="Q421" s="216"/>
      <c r="R421" s="237">
        <f t="shared" si="25"/>
        <v>0</v>
      </c>
      <c r="S421" s="237">
        <f t="shared" si="26"/>
        <v>0</v>
      </c>
      <c r="T421" s="213"/>
      <c r="U421" s="212"/>
      <c r="V421" s="212"/>
      <c r="W421" s="217"/>
      <c r="X421" s="188">
        <f t="shared" si="24"/>
        <v>0</v>
      </c>
      <c r="Y421" s="188">
        <f t="shared" si="27"/>
        <v>0</v>
      </c>
    </row>
    <row r="422" spans="1:25" x14ac:dyDescent="0.25">
      <c r="A422" s="204"/>
      <c r="B422" s="212"/>
      <c r="C422" s="214"/>
      <c r="D422" s="214"/>
      <c r="E422" s="313"/>
      <c r="F422" s="314"/>
      <c r="G422" s="314"/>
      <c r="H422" s="315"/>
      <c r="I422" s="212"/>
      <c r="J422" s="213"/>
      <c r="K422" s="227"/>
      <c r="L422" s="214"/>
      <c r="M422" s="214"/>
      <c r="N422" s="214"/>
      <c r="O422" s="214"/>
      <c r="P422" s="215"/>
      <c r="Q422" s="216"/>
      <c r="R422" s="237">
        <f t="shared" si="25"/>
        <v>0</v>
      </c>
      <c r="S422" s="237">
        <f t="shared" si="26"/>
        <v>0</v>
      </c>
      <c r="T422" s="213"/>
      <c r="U422" s="212"/>
      <c r="V422" s="212"/>
      <c r="W422" s="217"/>
      <c r="X422" s="188">
        <f t="shared" si="24"/>
        <v>0</v>
      </c>
      <c r="Y422" s="188">
        <f t="shared" si="27"/>
        <v>0</v>
      </c>
    </row>
    <row r="423" spans="1:25" x14ac:dyDescent="0.25">
      <c r="A423" s="204"/>
      <c r="B423" s="212"/>
      <c r="C423" s="214"/>
      <c r="D423" s="214"/>
      <c r="E423" s="313"/>
      <c r="F423" s="314"/>
      <c r="G423" s="314"/>
      <c r="H423" s="315"/>
      <c r="I423" s="212"/>
      <c r="J423" s="213"/>
      <c r="K423" s="227"/>
      <c r="L423" s="214"/>
      <c r="M423" s="214"/>
      <c r="N423" s="214"/>
      <c r="O423" s="214"/>
      <c r="P423" s="215"/>
      <c r="Q423" s="216"/>
      <c r="R423" s="237">
        <f t="shared" si="25"/>
        <v>0</v>
      </c>
      <c r="S423" s="237">
        <f t="shared" si="26"/>
        <v>0</v>
      </c>
      <c r="T423" s="213"/>
      <c r="U423" s="212"/>
      <c r="V423" s="212"/>
      <c r="W423" s="217"/>
      <c r="X423" s="188">
        <f t="shared" si="24"/>
        <v>0</v>
      </c>
      <c r="Y423" s="188">
        <f t="shared" si="27"/>
        <v>0</v>
      </c>
    </row>
    <row r="424" spans="1:25" x14ac:dyDescent="0.25">
      <c r="A424" s="204"/>
      <c r="B424" s="212"/>
      <c r="C424" s="214"/>
      <c r="D424" s="214"/>
      <c r="E424" s="313"/>
      <c r="F424" s="314"/>
      <c r="G424" s="314"/>
      <c r="H424" s="315"/>
      <c r="I424" s="212"/>
      <c r="J424" s="213"/>
      <c r="K424" s="227"/>
      <c r="L424" s="214"/>
      <c r="M424" s="214"/>
      <c r="N424" s="214"/>
      <c r="O424" s="214"/>
      <c r="P424" s="215"/>
      <c r="Q424" s="216"/>
      <c r="R424" s="237">
        <f t="shared" si="25"/>
        <v>0</v>
      </c>
      <c r="S424" s="237">
        <f t="shared" si="26"/>
        <v>0</v>
      </c>
      <c r="T424" s="213"/>
      <c r="U424" s="212"/>
      <c r="V424" s="212"/>
      <c r="W424" s="217"/>
      <c r="X424" s="188">
        <f t="shared" si="24"/>
        <v>0</v>
      </c>
      <c r="Y424" s="188">
        <f t="shared" si="27"/>
        <v>0</v>
      </c>
    </row>
    <row r="425" spans="1:25" x14ac:dyDescent="0.25">
      <c r="A425" s="204"/>
      <c r="B425" s="212"/>
      <c r="C425" s="214"/>
      <c r="D425" s="214"/>
      <c r="E425" s="313"/>
      <c r="F425" s="314"/>
      <c r="G425" s="314"/>
      <c r="H425" s="315"/>
      <c r="I425" s="212"/>
      <c r="J425" s="213"/>
      <c r="K425" s="227"/>
      <c r="L425" s="214"/>
      <c r="M425" s="214"/>
      <c r="N425" s="214"/>
      <c r="O425" s="214"/>
      <c r="P425" s="215"/>
      <c r="Q425" s="216"/>
      <c r="R425" s="237">
        <f t="shared" si="25"/>
        <v>0</v>
      </c>
      <c r="S425" s="237">
        <f t="shared" si="26"/>
        <v>0</v>
      </c>
      <c r="T425" s="213"/>
      <c r="U425" s="212"/>
      <c r="V425" s="212"/>
      <c r="W425" s="217"/>
      <c r="X425" s="188">
        <f t="shared" si="24"/>
        <v>0</v>
      </c>
      <c r="Y425" s="188">
        <f t="shared" si="27"/>
        <v>0</v>
      </c>
    </row>
    <row r="426" spans="1:25" x14ac:dyDescent="0.25">
      <c r="A426" s="204"/>
      <c r="B426" s="212"/>
      <c r="C426" s="214"/>
      <c r="D426" s="214"/>
      <c r="E426" s="313"/>
      <c r="F426" s="314"/>
      <c r="G426" s="314"/>
      <c r="H426" s="315"/>
      <c r="I426" s="212"/>
      <c r="J426" s="213"/>
      <c r="K426" s="227"/>
      <c r="L426" s="214"/>
      <c r="M426" s="214"/>
      <c r="N426" s="214"/>
      <c r="O426" s="214"/>
      <c r="P426" s="215"/>
      <c r="Q426" s="216"/>
      <c r="R426" s="237">
        <f t="shared" si="25"/>
        <v>0</v>
      </c>
      <c r="S426" s="237">
        <f t="shared" si="26"/>
        <v>0</v>
      </c>
      <c r="T426" s="213"/>
      <c r="U426" s="212"/>
      <c r="V426" s="212"/>
      <c r="W426" s="217"/>
      <c r="X426" s="188">
        <f t="shared" si="24"/>
        <v>0</v>
      </c>
      <c r="Y426" s="188">
        <f t="shared" si="27"/>
        <v>0</v>
      </c>
    </row>
    <row r="427" spans="1:25" x14ac:dyDescent="0.25">
      <c r="A427" s="204"/>
      <c r="B427" s="212"/>
      <c r="C427" s="214"/>
      <c r="D427" s="214"/>
      <c r="E427" s="313"/>
      <c r="F427" s="314"/>
      <c r="G427" s="314"/>
      <c r="H427" s="315"/>
      <c r="I427" s="212"/>
      <c r="J427" s="213"/>
      <c r="K427" s="227"/>
      <c r="L427" s="214"/>
      <c r="M427" s="214"/>
      <c r="N427" s="214"/>
      <c r="O427" s="214"/>
      <c r="P427" s="215"/>
      <c r="Q427" s="216"/>
      <c r="R427" s="237">
        <f t="shared" si="25"/>
        <v>0</v>
      </c>
      <c r="S427" s="237">
        <f t="shared" si="26"/>
        <v>0</v>
      </c>
      <c r="T427" s="213"/>
      <c r="U427" s="212"/>
      <c r="V427" s="212"/>
      <c r="W427" s="217"/>
      <c r="X427" s="188">
        <f t="shared" si="24"/>
        <v>0</v>
      </c>
      <c r="Y427" s="188">
        <f t="shared" si="27"/>
        <v>0</v>
      </c>
    </row>
    <row r="428" spans="1:25" x14ac:dyDescent="0.25">
      <c r="A428" s="204"/>
      <c r="B428" s="212"/>
      <c r="C428" s="214"/>
      <c r="D428" s="214"/>
      <c r="E428" s="313"/>
      <c r="F428" s="314"/>
      <c r="G428" s="314"/>
      <c r="H428" s="315"/>
      <c r="I428" s="212"/>
      <c r="J428" s="213"/>
      <c r="K428" s="227"/>
      <c r="L428" s="214"/>
      <c r="M428" s="214"/>
      <c r="N428" s="214"/>
      <c r="O428" s="214"/>
      <c r="P428" s="215"/>
      <c r="Q428" s="216"/>
      <c r="R428" s="237">
        <f t="shared" si="25"/>
        <v>0</v>
      </c>
      <c r="S428" s="237">
        <f t="shared" si="26"/>
        <v>0</v>
      </c>
      <c r="T428" s="213"/>
      <c r="U428" s="212"/>
      <c r="V428" s="212"/>
      <c r="W428" s="217"/>
      <c r="X428" s="188">
        <f t="shared" si="24"/>
        <v>0</v>
      </c>
      <c r="Y428" s="188">
        <f t="shared" si="27"/>
        <v>0</v>
      </c>
    </row>
    <row r="429" spans="1:25" x14ac:dyDescent="0.25">
      <c r="A429" s="204"/>
      <c r="B429" s="212"/>
      <c r="C429" s="214"/>
      <c r="D429" s="214"/>
      <c r="E429" s="313"/>
      <c r="F429" s="314"/>
      <c r="G429" s="314"/>
      <c r="H429" s="315"/>
      <c r="I429" s="212"/>
      <c r="J429" s="213"/>
      <c r="K429" s="227"/>
      <c r="L429" s="214"/>
      <c r="M429" s="214"/>
      <c r="N429" s="214"/>
      <c r="O429" s="214"/>
      <c r="P429" s="215"/>
      <c r="Q429" s="216"/>
      <c r="R429" s="237">
        <f t="shared" si="25"/>
        <v>0</v>
      </c>
      <c r="S429" s="237">
        <f t="shared" si="26"/>
        <v>0</v>
      </c>
      <c r="T429" s="213"/>
      <c r="U429" s="212"/>
      <c r="V429" s="212"/>
      <c r="W429" s="217"/>
      <c r="X429" s="188">
        <f t="shared" si="24"/>
        <v>0</v>
      </c>
      <c r="Y429" s="188">
        <f t="shared" si="27"/>
        <v>0</v>
      </c>
    </row>
    <row r="430" spans="1:25" x14ac:dyDescent="0.25">
      <c r="A430" s="204"/>
      <c r="B430" s="212"/>
      <c r="C430" s="214"/>
      <c r="D430" s="214"/>
      <c r="E430" s="313"/>
      <c r="F430" s="314"/>
      <c r="G430" s="314"/>
      <c r="H430" s="315"/>
      <c r="I430" s="212"/>
      <c r="J430" s="213"/>
      <c r="K430" s="227"/>
      <c r="L430" s="214"/>
      <c r="M430" s="214"/>
      <c r="N430" s="214"/>
      <c r="O430" s="214"/>
      <c r="P430" s="215"/>
      <c r="Q430" s="216"/>
      <c r="R430" s="237">
        <f t="shared" si="25"/>
        <v>0</v>
      </c>
      <c r="S430" s="237">
        <f t="shared" si="26"/>
        <v>0</v>
      </c>
      <c r="T430" s="213"/>
      <c r="U430" s="212"/>
      <c r="V430" s="212"/>
      <c r="W430" s="217"/>
      <c r="X430" s="188">
        <f t="shared" si="24"/>
        <v>0</v>
      </c>
      <c r="Y430" s="188">
        <f t="shared" si="27"/>
        <v>0</v>
      </c>
    </row>
    <row r="431" spans="1:25" x14ac:dyDescent="0.25">
      <c r="A431" s="204"/>
      <c r="B431" s="212"/>
      <c r="C431" s="214"/>
      <c r="D431" s="214"/>
      <c r="E431" s="313"/>
      <c r="F431" s="314"/>
      <c r="G431" s="314"/>
      <c r="H431" s="315"/>
      <c r="I431" s="212"/>
      <c r="J431" s="213"/>
      <c r="K431" s="227"/>
      <c r="L431" s="214"/>
      <c r="M431" s="214"/>
      <c r="N431" s="214"/>
      <c r="O431" s="214"/>
      <c r="P431" s="215"/>
      <c r="Q431" s="216"/>
      <c r="R431" s="237">
        <f t="shared" si="25"/>
        <v>0</v>
      </c>
      <c r="S431" s="237">
        <f t="shared" si="26"/>
        <v>0</v>
      </c>
      <c r="T431" s="213"/>
      <c r="U431" s="212"/>
      <c r="V431" s="212"/>
      <c r="W431" s="217"/>
      <c r="X431" s="188">
        <f t="shared" si="24"/>
        <v>0</v>
      </c>
      <c r="Y431" s="188">
        <f t="shared" si="27"/>
        <v>0</v>
      </c>
    </row>
    <row r="432" spans="1:25" x14ac:dyDescent="0.25">
      <c r="A432" s="204"/>
      <c r="B432" s="212"/>
      <c r="C432" s="214"/>
      <c r="D432" s="214"/>
      <c r="E432" s="313"/>
      <c r="F432" s="314"/>
      <c r="G432" s="314"/>
      <c r="H432" s="315"/>
      <c r="I432" s="212"/>
      <c r="J432" s="213"/>
      <c r="K432" s="227"/>
      <c r="L432" s="214"/>
      <c r="M432" s="214"/>
      <c r="N432" s="214"/>
      <c r="O432" s="214"/>
      <c r="P432" s="215"/>
      <c r="Q432" s="216"/>
      <c r="R432" s="237">
        <f t="shared" si="25"/>
        <v>0</v>
      </c>
      <c r="S432" s="237">
        <f t="shared" si="26"/>
        <v>0</v>
      </c>
      <c r="T432" s="213"/>
      <c r="U432" s="212"/>
      <c r="V432" s="212"/>
      <c r="W432" s="217"/>
      <c r="X432" s="188">
        <f t="shared" si="24"/>
        <v>0</v>
      </c>
      <c r="Y432" s="188">
        <f t="shared" si="27"/>
        <v>0</v>
      </c>
    </row>
    <row r="433" spans="1:25" x14ac:dyDescent="0.25">
      <c r="A433" s="204"/>
      <c r="B433" s="212"/>
      <c r="C433" s="214"/>
      <c r="D433" s="214"/>
      <c r="E433" s="313"/>
      <c r="F433" s="314"/>
      <c r="G433" s="314"/>
      <c r="H433" s="315"/>
      <c r="I433" s="212"/>
      <c r="J433" s="213"/>
      <c r="K433" s="227"/>
      <c r="L433" s="214"/>
      <c r="M433" s="214"/>
      <c r="N433" s="214"/>
      <c r="O433" s="214"/>
      <c r="P433" s="215"/>
      <c r="Q433" s="216"/>
      <c r="R433" s="237">
        <f t="shared" si="25"/>
        <v>0</v>
      </c>
      <c r="S433" s="237">
        <f t="shared" si="26"/>
        <v>0</v>
      </c>
      <c r="T433" s="213"/>
      <c r="U433" s="212"/>
      <c r="V433" s="212"/>
      <c r="W433" s="217"/>
      <c r="X433" s="188">
        <f t="shared" si="24"/>
        <v>0</v>
      </c>
      <c r="Y433" s="188">
        <f t="shared" si="27"/>
        <v>0</v>
      </c>
    </row>
    <row r="434" spans="1:25" x14ac:dyDescent="0.25">
      <c r="A434" s="204"/>
      <c r="B434" s="212"/>
      <c r="C434" s="214"/>
      <c r="D434" s="214"/>
      <c r="E434" s="313"/>
      <c r="F434" s="314"/>
      <c r="G434" s="314"/>
      <c r="H434" s="315"/>
      <c r="I434" s="212"/>
      <c r="J434" s="213"/>
      <c r="K434" s="227"/>
      <c r="L434" s="214"/>
      <c r="M434" s="214"/>
      <c r="N434" s="214"/>
      <c r="O434" s="214"/>
      <c r="P434" s="215"/>
      <c r="Q434" s="216"/>
      <c r="R434" s="237">
        <f t="shared" si="25"/>
        <v>0</v>
      </c>
      <c r="S434" s="237">
        <f t="shared" si="26"/>
        <v>0</v>
      </c>
      <c r="T434" s="213"/>
      <c r="U434" s="212"/>
      <c r="V434" s="212"/>
      <c r="W434" s="217"/>
      <c r="X434" s="188">
        <f t="shared" si="24"/>
        <v>0</v>
      </c>
      <c r="Y434" s="188">
        <f t="shared" si="27"/>
        <v>0</v>
      </c>
    </row>
    <row r="435" spans="1:25" x14ac:dyDescent="0.25">
      <c r="A435" s="204"/>
      <c r="B435" s="212"/>
      <c r="C435" s="214"/>
      <c r="D435" s="214"/>
      <c r="E435" s="313"/>
      <c r="F435" s="314"/>
      <c r="G435" s="314"/>
      <c r="H435" s="315"/>
      <c r="I435" s="212"/>
      <c r="J435" s="213"/>
      <c r="K435" s="227"/>
      <c r="L435" s="214"/>
      <c r="M435" s="214"/>
      <c r="N435" s="214"/>
      <c r="O435" s="214"/>
      <c r="P435" s="215"/>
      <c r="Q435" s="216"/>
      <c r="R435" s="237">
        <f t="shared" si="25"/>
        <v>0</v>
      </c>
      <c r="S435" s="237">
        <f t="shared" si="26"/>
        <v>0</v>
      </c>
      <c r="T435" s="213"/>
      <c r="U435" s="212"/>
      <c r="V435" s="212"/>
      <c r="W435" s="217"/>
      <c r="X435" s="188">
        <f t="shared" si="24"/>
        <v>0</v>
      </c>
      <c r="Y435" s="188">
        <f t="shared" si="27"/>
        <v>0</v>
      </c>
    </row>
    <row r="436" spans="1:25" x14ac:dyDescent="0.25">
      <c r="A436" s="204"/>
      <c r="B436" s="212"/>
      <c r="C436" s="214"/>
      <c r="D436" s="214"/>
      <c r="E436" s="313"/>
      <c r="F436" s="314"/>
      <c r="G436" s="314"/>
      <c r="H436" s="315"/>
      <c r="I436" s="212"/>
      <c r="J436" s="213"/>
      <c r="K436" s="227"/>
      <c r="L436" s="214"/>
      <c r="M436" s="214"/>
      <c r="N436" s="214"/>
      <c r="O436" s="214"/>
      <c r="P436" s="215"/>
      <c r="Q436" s="216"/>
      <c r="R436" s="237">
        <f t="shared" si="25"/>
        <v>0</v>
      </c>
      <c r="S436" s="237">
        <f t="shared" si="26"/>
        <v>0</v>
      </c>
      <c r="T436" s="213"/>
      <c r="U436" s="212"/>
      <c r="V436" s="212"/>
      <c r="W436" s="217"/>
      <c r="X436" s="188">
        <f t="shared" si="24"/>
        <v>0</v>
      </c>
      <c r="Y436" s="188">
        <f t="shared" si="27"/>
        <v>0</v>
      </c>
    </row>
    <row r="437" spans="1:25" x14ac:dyDescent="0.25">
      <c r="A437" s="204"/>
      <c r="B437" s="212"/>
      <c r="C437" s="214"/>
      <c r="D437" s="214"/>
      <c r="E437" s="313"/>
      <c r="F437" s="314"/>
      <c r="G437" s="314"/>
      <c r="H437" s="315"/>
      <c r="I437" s="212"/>
      <c r="J437" s="213"/>
      <c r="K437" s="227"/>
      <c r="L437" s="214"/>
      <c r="M437" s="214"/>
      <c r="N437" s="214"/>
      <c r="O437" s="214"/>
      <c r="P437" s="215"/>
      <c r="Q437" s="216"/>
      <c r="R437" s="237">
        <f t="shared" si="25"/>
        <v>0</v>
      </c>
      <c r="S437" s="237">
        <f t="shared" si="26"/>
        <v>0</v>
      </c>
      <c r="T437" s="213"/>
      <c r="U437" s="212"/>
      <c r="V437" s="212"/>
      <c r="W437" s="217"/>
      <c r="X437" s="188">
        <f t="shared" si="24"/>
        <v>0</v>
      </c>
      <c r="Y437" s="188">
        <f t="shared" si="27"/>
        <v>0</v>
      </c>
    </row>
    <row r="438" spans="1:25" x14ac:dyDescent="0.25">
      <c r="A438" s="204"/>
      <c r="B438" s="212"/>
      <c r="C438" s="214"/>
      <c r="D438" s="214"/>
      <c r="E438" s="313"/>
      <c r="F438" s="314"/>
      <c r="G438" s="314"/>
      <c r="H438" s="315"/>
      <c r="I438" s="212"/>
      <c r="J438" s="213"/>
      <c r="K438" s="227"/>
      <c r="L438" s="214"/>
      <c r="M438" s="214"/>
      <c r="N438" s="214"/>
      <c r="O438" s="214"/>
      <c r="P438" s="215"/>
      <c r="Q438" s="216"/>
      <c r="R438" s="237">
        <f t="shared" si="25"/>
        <v>0</v>
      </c>
      <c r="S438" s="237">
        <f t="shared" si="26"/>
        <v>0</v>
      </c>
      <c r="T438" s="213"/>
      <c r="U438" s="212"/>
      <c r="V438" s="212"/>
      <c r="W438" s="217"/>
      <c r="X438" s="188">
        <f t="shared" si="24"/>
        <v>0</v>
      </c>
      <c r="Y438" s="188">
        <f t="shared" si="27"/>
        <v>0</v>
      </c>
    </row>
    <row r="439" spans="1:25" x14ac:dyDescent="0.25">
      <c r="A439" s="204"/>
      <c r="B439" s="212"/>
      <c r="C439" s="214"/>
      <c r="D439" s="214"/>
      <c r="E439" s="313"/>
      <c r="F439" s="314"/>
      <c r="G439" s="314"/>
      <c r="H439" s="315"/>
      <c r="I439" s="212"/>
      <c r="J439" s="213"/>
      <c r="K439" s="227"/>
      <c r="L439" s="214"/>
      <c r="M439" s="214"/>
      <c r="N439" s="214"/>
      <c r="O439" s="214"/>
      <c r="P439" s="215"/>
      <c r="Q439" s="216"/>
      <c r="R439" s="237">
        <f t="shared" si="25"/>
        <v>0</v>
      </c>
      <c r="S439" s="237">
        <f t="shared" si="26"/>
        <v>0</v>
      </c>
      <c r="T439" s="213"/>
      <c r="U439" s="212"/>
      <c r="V439" s="212"/>
      <c r="W439" s="217"/>
      <c r="X439" s="188">
        <f t="shared" si="24"/>
        <v>0</v>
      </c>
      <c r="Y439" s="188">
        <f t="shared" si="27"/>
        <v>0</v>
      </c>
    </row>
    <row r="440" spans="1:25" x14ac:dyDescent="0.25">
      <c r="A440" s="204"/>
      <c r="B440" s="212"/>
      <c r="C440" s="214"/>
      <c r="D440" s="214"/>
      <c r="E440" s="313"/>
      <c r="F440" s="314"/>
      <c r="G440" s="314"/>
      <c r="H440" s="315"/>
      <c r="I440" s="212"/>
      <c r="J440" s="213"/>
      <c r="K440" s="227"/>
      <c r="L440" s="214"/>
      <c r="M440" s="214"/>
      <c r="N440" s="214"/>
      <c r="O440" s="214"/>
      <c r="P440" s="215"/>
      <c r="Q440" s="216"/>
      <c r="R440" s="237">
        <f t="shared" si="25"/>
        <v>0</v>
      </c>
      <c r="S440" s="237">
        <f t="shared" si="26"/>
        <v>0</v>
      </c>
      <c r="T440" s="213"/>
      <c r="U440" s="212"/>
      <c r="V440" s="212"/>
      <c r="W440" s="217"/>
      <c r="X440" s="188">
        <f t="shared" si="24"/>
        <v>0</v>
      </c>
      <c r="Y440" s="188">
        <f t="shared" si="27"/>
        <v>0</v>
      </c>
    </row>
    <row r="441" spans="1:25" x14ac:dyDescent="0.25">
      <c r="A441" s="204"/>
      <c r="B441" s="212"/>
      <c r="C441" s="214"/>
      <c r="D441" s="214"/>
      <c r="E441" s="313"/>
      <c r="F441" s="314"/>
      <c r="G441" s="314"/>
      <c r="H441" s="315"/>
      <c r="I441" s="212"/>
      <c r="J441" s="213"/>
      <c r="K441" s="227"/>
      <c r="L441" s="214"/>
      <c r="M441" s="214"/>
      <c r="N441" s="214"/>
      <c r="O441" s="214"/>
      <c r="P441" s="215"/>
      <c r="Q441" s="216"/>
      <c r="R441" s="237">
        <f t="shared" si="25"/>
        <v>0</v>
      </c>
      <c r="S441" s="237">
        <f t="shared" si="26"/>
        <v>0</v>
      </c>
      <c r="T441" s="213"/>
      <c r="U441" s="212"/>
      <c r="V441" s="212"/>
      <c r="W441" s="217"/>
      <c r="X441" s="188">
        <f t="shared" si="24"/>
        <v>0</v>
      </c>
      <c r="Y441" s="188">
        <f t="shared" si="27"/>
        <v>0</v>
      </c>
    </row>
    <row r="442" spans="1:25" x14ac:dyDescent="0.25">
      <c r="A442" s="204"/>
      <c r="B442" s="212"/>
      <c r="C442" s="214"/>
      <c r="D442" s="214"/>
      <c r="E442" s="313"/>
      <c r="F442" s="314"/>
      <c r="G442" s="314"/>
      <c r="H442" s="315"/>
      <c r="I442" s="212"/>
      <c r="J442" s="213"/>
      <c r="K442" s="227"/>
      <c r="L442" s="214"/>
      <c r="M442" s="214"/>
      <c r="N442" s="214"/>
      <c r="O442" s="214"/>
      <c r="P442" s="215"/>
      <c r="Q442" s="216"/>
      <c r="R442" s="237">
        <f t="shared" si="25"/>
        <v>0</v>
      </c>
      <c r="S442" s="237">
        <f t="shared" si="26"/>
        <v>0</v>
      </c>
      <c r="T442" s="213"/>
      <c r="U442" s="212"/>
      <c r="V442" s="212"/>
      <c r="W442" s="217"/>
      <c r="X442" s="188">
        <f t="shared" si="24"/>
        <v>0</v>
      </c>
      <c r="Y442" s="188">
        <f t="shared" si="27"/>
        <v>0</v>
      </c>
    </row>
    <row r="443" spans="1:25" x14ac:dyDescent="0.25">
      <c r="A443" s="204"/>
      <c r="B443" s="212"/>
      <c r="C443" s="214"/>
      <c r="D443" s="214"/>
      <c r="E443" s="313"/>
      <c r="F443" s="314"/>
      <c r="G443" s="314"/>
      <c r="H443" s="315"/>
      <c r="I443" s="212"/>
      <c r="J443" s="213"/>
      <c r="K443" s="227"/>
      <c r="L443" s="214"/>
      <c r="M443" s="214"/>
      <c r="N443" s="214"/>
      <c r="O443" s="214"/>
      <c r="P443" s="215"/>
      <c r="Q443" s="216"/>
      <c r="R443" s="237">
        <f t="shared" si="25"/>
        <v>0</v>
      </c>
      <c r="S443" s="237">
        <f t="shared" si="26"/>
        <v>0</v>
      </c>
      <c r="T443" s="213"/>
      <c r="U443" s="212"/>
      <c r="V443" s="212"/>
      <c r="W443" s="217"/>
      <c r="X443" s="188">
        <f t="shared" si="24"/>
        <v>0</v>
      </c>
      <c r="Y443" s="188">
        <f t="shared" si="27"/>
        <v>0</v>
      </c>
    </row>
    <row r="444" spans="1:25" x14ac:dyDescent="0.25">
      <c r="A444" s="204"/>
      <c r="B444" s="212"/>
      <c r="C444" s="214"/>
      <c r="D444" s="214"/>
      <c r="E444" s="313"/>
      <c r="F444" s="314"/>
      <c r="G444" s="314"/>
      <c r="H444" s="315"/>
      <c r="I444" s="212"/>
      <c r="J444" s="213"/>
      <c r="K444" s="227"/>
      <c r="L444" s="214"/>
      <c r="M444" s="214"/>
      <c r="N444" s="214"/>
      <c r="O444" s="214"/>
      <c r="P444" s="215"/>
      <c r="Q444" s="216"/>
      <c r="R444" s="237">
        <f t="shared" si="25"/>
        <v>0</v>
      </c>
      <c r="S444" s="237">
        <f t="shared" si="26"/>
        <v>0</v>
      </c>
      <c r="T444" s="213"/>
      <c r="U444" s="212"/>
      <c r="V444" s="212"/>
      <c r="W444" s="217"/>
      <c r="X444" s="188">
        <f t="shared" si="24"/>
        <v>0</v>
      </c>
      <c r="Y444" s="188">
        <f t="shared" si="27"/>
        <v>0</v>
      </c>
    </row>
    <row r="445" spans="1:25" x14ac:dyDescent="0.25">
      <c r="A445" s="204"/>
      <c r="B445" s="212"/>
      <c r="C445" s="214"/>
      <c r="D445" s="214"/>
      <c r="E445" s="313"/>
      <c r="F445" s="314"/>
      <c r="G445" s="314"/>
      <c r="H445" s="315"/>
      <c r="I445" s="212"/>
      <c r="J445" s="213"/>
      <c r="K445" s="227"/>
      <c r="L445" s="214"/>
      <c r="M445" s="214"/>
      <c r="N445" s="214"/>
      <c r="O445" s="214"/>
      <c r="P445" s="215"/>
      <c r="Q445" s="216"/>
      <c r="R445" s="237">
        <f t="shared" si="25"/>
        <v>0</v>
      </c>
      <c r="S445" s="237">
        <f t="shared" si="26"/>
        <v>0</v>
      </c>
      <c r="T445" s="213"/>
      <c r="U445" s="212"/>
      <c r="V445" s="212"/>
      <c r="W445" s="217"/>
      <c r="X445" s="188">
        <f t="shared" si="24"/>
        <v>0</v>
      </c>
      <c r="Y445" s="188">
        <f t="shared" si="27"/>
        <v>0</v>
      </c>
    </row>
    <row r="446" spans="1:25" x14ac:dyDescent="0.25">
      <c r="A446" s="204"/>
      <c r="B446" s="212"/>
      <c r="C446" s="214"/>
      <c r="D446" s="214"/>
      <c r="E446" s="313"/>
      <c r="F446" s="314"/>
      <c r="G446" s="314"/>
      <c r="H446" s="315"/>
      <c r="I446" s="212"/>
      <c r="J446" s="213"/>
      <c r="K446" s="227"/>
      <c r="L446" s="214"/>
      <c r="M446" s="214"/>
      <c r="N446" s="214"/>
      <c r="O446" s="214"/>
      <c r="P446" s="215"/>
      <c r="Q446" s="216"/>
      <c r="R446" s="237">
        <f t="shared" si="25"/>
        <v>0</v>
      </c>
      <c r="S446" s="237">
        <f t="shared" si="26"/>
        <v>0</v>
      </c>
      <c r="T446" s="213"/>
      <c r="U446" s="212"/>
      <c r="V446" s="212"/>
      <c r="W446" s="217"/>
      <c r="X446" s="188">
        <f t="shared" si="24"/>
        <v>0</v>
      </c>
      <c r="Y446" s="188">
        <f t="shared" si="27"/>
        <v>0</v>
      </c>
    </row>
    <row r="447" spans="1:25" x14ac:dyDescent="0.25">
      <c r="A447" s="204"/>
      <c r="B447" s="212"/>
      <c r="C447" s="214"/>
      <c r="D447" s="214"/>
      <c r="E447" s="313"/>
      <c r="F447" s="314"/>
      <c r="G447" s="314"/>
      <c r="H447" s="315"/>
      <c r="I447" s="212"/>
      <c r="J447" s="213"/>
      <c r="K447" s="227"/>
      <c r="L447" s="214"/>
      <c r="M447" s="214"/>
      <c r="N447" s="214"/>
      <c r="O447" s="214"/>
      <c r="P447" s="215"/>
      <c r="Q447" s="216"/>
      <c r="R447" s="237">
        <f t="shared" si="25"/>
        <v>0</v>
      </c>
      <c r="S447" s="237">
        <f t="shared" si="26"/>
        <v>0</v>
      </c>
      <c r="T447" s="213"/>
      <c r="U447" s="212"/>
      <c r="V447" s="212"/>
      <c r="W447" s="217"/>
      <c r="X447" s="188">
        <f t="shared" si="24"/>
        <v>0</v>
      </c>
      <c r="Y447" s="188">
        <f t="shared" si="27"/>
        <v>0</v>
      </c>
    </row>
    <row r="448" spans="1:25" x14ac:dyDescent="0.25">
      <c r="A448" s="204"/>
      <c r="B448" s="212"/>
      <c r="C448" s="214"/>
      <c r="D448" s="214"/>
      <c r="E448" s="313"/>
      <c r="F448" s="314"/>
      <c r="G448" s="314"/>
      <c r="H448" s="315"/>
      <c r="I448" s="212"/>
      <c r="J448" s="213"/>
      <c r="K448" s="227"/>
      <c r="L448" s="214"/>
      <c r="M448" s="214"/>
      <c r="N448" s="214"/>
      <c r="O448" s="214"/>
      <c r="P448" s="215"/>
      <c r="Q448" s="216"/>
      <c r="R448" s="237">
        <f t="shared" si="25"/>
        <v>0</v>
      </c>
      <c r="S448" s="237">
        <f t="shared" si="26"/>
        <v>0</v>
      </c>
      <c r="T448" s="213"/>
      <c r="U448" s="212"/>
      <c r="V448" s="212"/>
      <c r="W448" s="217"/>
      <c r="X448" s="188">
        <f t="shared" si="24"/>
        <v>0</v>
      </c>
      <c r="Y448" s="188">
        <f t="shared" si="27"/>
        <v>0</v>
      </c>
    </row>
    <row r="449" spans="1:25" x14ac:dyDescent="0.25">
      <c r="A449" s="204"/>
      <c r="B449" s="212"/>
      <c r="C449" s="214"/>
      <c r="D449" s="214"/>
      <c r="E449" s="313"/>
      <c r="F449" s="314"/>
      <c r="G449" s="314"/>
      <c r="H449" s="315"/>
      <c r="I449" s="212"/>
      <c r="J449" s="213"/>
      <c r="K449" s="227"/>
      <c r="L449" s="214"/>
      <c r="M449" s="214"/>
      <c r="N449" s="214"/>
      <c r="O449" s="214"/>
      <c r="P449" s="215"/>
      <c r="Q449" s="216"/>
      <c r="R449" s="237">
        <f t="shared" si="25"/>
        <v>0</v>
      </c>
      <c r="S449" s="237">
        <f t="shared" si="26"/>
        <v>0</v>
      </c>
      <c r="T449" s="213"/>
      <c r="U449" s="212"/>
      <c r="V449" s="212"/>
      <c r="W449" s="217"/>
      <c r="X449" s="188">
        <f t="shared" si="24"/>
        <v>0</v>
      </c>
      <c r="Y449" s="188">
        <f t="shared" si="27"/>
        <v>0</v>
      </c>
    </row>
    <row r="450" spans="1:25" x14ac:dyDescent="0.25">
      <c r="A450" s="204"/>
      <c r="B450" s="212"/>
      <c r="C450" s="214"/>
      <c r="D450" s="214"/>
      <c r="E450" s="313"/>
      <c r="F450" s="314"/>
      <c r="G450" s="314"/>
      <c r="H450" s="315"/>
      <c r="I450" s="212"/>
      <c r="J450" s="213"/>
      <c r="K450" s="227"/>
      <c r="L450" s="214"/>
      <c r="M450" s="214"/>
      <c r="N450" s="214"/>
      <c r="O450" s="214"/>
      <c r="P450" s="215"/>
      <c r="Q450" s="216"/>
      <c r="R450" s="237">
        <f t="shared" si="25"/>
        <v>0</v>
      </c>
      <c r="S450" s="237">
        <f t="shared" si="26"/>
        <v>0</v>
      </c>
      <c r="T450" s="213"/>
      <c r="U450" s="212"/>
      <c r="V450" s="212"/>
      <c r="W450" s="217"/>
      <c r="X450" s="188">
        <f t="shared" si="24"/>
        <v>0</v>
      </c>
      <c r="Y450" s="188">
        <f t="shared" si="27"/>
        <v>0</v>
      </c>
    </row>
    <row r="451" spans="1:25" x14ac:dyDescent="0.25">
      <c r="A451" s="204"/>
      <c r="B451" s="212"/>
      <c r="C451" s="214"/>
      <c r="D451" s="214"/>
      <c r="E451" s="313"/>
      <c r="F451" s="314"/>
      <c r="G451" s="314"/>
      <c r="H451" s="315"/>
      <c r="I451" s="212"/>
      <c r="J451" s="213"/>
      <c r="K451" s="227"/>
      <c r="L451" s="214"/>
      <c r="M451" s="214"/>
      <c r="N451" s="214"/>
      <c r="O451" s="214"/>
      <c r="P451" s="215"/>
      <c r="Q451" s="216"/>
      <c r="R451" s="237">
        <f t="shared" si="25"/>
        <v>0</v>
      </c>
      <c r="S451" s="237">
        <f t="shared" si="26"/>
        <v>0</v>
      </c>
      <c r="T451" s="213"/>
      <c r="U451" s="212"/>
      <c r="V451" s="212"/>
      <c r="W451" s="217"/>
      <c r="X451" s="188">
        <f t="shared" si="24"/>
        <v>0</v>
      </c>
      <c r="Y451" s="188">
        <f t="shared" si="27"/>
        <v>0</v>
      </c>
    </row>
    <row r="452" spans="1:25" x14ac:dyDescent="0.25">
      <c r="A452" s="204"/>
      <c r="B452" s="212"/>
      <c r="C452" s="214"/>
      <c r="D452" s="214"/>
      <c r="E452" s="313"/>
      <c r="F452" s="314"/>
      <c r="G452" s="314"/>
      <c r="H452" s="315"/>
      <c r="I452" s="212"/>
      <c r="J452" s="213"/>
      <c r="K452" s="227"/>
      <c r="L452" s="214"/>
      <c r="M452" s="214"/>
      <c r="N452" s="214"/>
      <c r="O452" s="214"/>
      <c r="P452" s="215"/>
      <c r="Q452" s="216"/>
      <c r="R452" s="237">
        <f t="shared" si="25"/>
        <v>0</v>
      </c>
      <c r="S452" s="237">
        <f t="shared" si="26"/>
        <v>0</v>
      </c>
      <c r="T452" s="213"/>
      <c r="U452" s="212"/>
      <c r="V452" s="212"/>
      <c r="W452" s="217"/>
      <c r="X452" s="188">
        <f t="shared" si="24"/>
        <v>0</v>
      </c>
      <c r="Y452" s="188">
        <f t="shared" si="27"/>
        <v>0</v>
      </c>
    </row>
    <row r="453" spans="1:25" x14ac:dyDescent="0.25">
      <c r="A453" s="204"/>
      <c r="B453" s="212"/>
      <c r="C453" s="214"/>
      <c r="D453" s="214"/>
      <c r="E453" s="313"/>
      <c r="F453" s="314"/>
      <c r="G453" s="314"/>
      <c r="H453" s="315"/>
      <c r="I453" s="212"/>
      <c r="J453" s="213"/>
      <c r="K453" s="227"/>
      <c r="L453" s="214"/>
      <c r="M453" s="214"/>
      <c r="N453" s="214"/>
      <c r="O453" s="214"/>
      <c r="P453" s="215"/>
      <c r="Q453" s="216"/>
      <c r="R453" s="237">
        <f t="shared" si="25"/>
        <v>0</v>
      </c>
      <c r="S453" s="237">
        <f t="shared" si="26"/>
        <v>0</v>
      </c>
      <c r="T453" s="213"/>
      <c r="U453" s="212"/>
      <c r="V453" s="212"/>
      <c r="W453" s="217"/>
      <c r="X453" s="188">
        <f t="shared" si="24"/>
        <v>0</v>
      </c>
      <c r="Y453" s="188">
        <f t="shared" si="27"/>
        <v>0</v>
      </c>
    </row>
    <row r="454" spans="1:25" x14ac:dyDescent="0.25">
      <c r="A454" s="204"/>
      <c r="B454" s="212"/>
      <c r="C454" s="214"/>
      <c r="D454" s="214"/>
      <c r="E454" s="313"/>
      <c r="F454" s="314"/>
      <c r="G454" s="314"/>
      <c r="H454" s="315"/>
      <c r="I454" s="212"/>
      <c r="J454" s="213"/>
      <c r="K454" s="227"/>
      <c r="L454" s="214"/>
      <c r="M454" s="214"/>
      <c r="N454" s="214"/>
      <c r="O454" s="214"/>
      <c r="P454" s="215"/>
      <c r="Q454" s="216"/>
      <c r="R454" s="237">
        <f t="shared" si="25"/>
        <v>0</v>
      </c>
      <c r="S454" s="237">
        <f t="shared" si="26"/>
        <v>0</v>
      </c>
      <c r="T454" s="213"/>
      <c r="U454" s="212"/>
      <c r="V454" s="212"/>
      <c r="W454" s="217"/>
      <c r="X454" s="188">
        <f t="shared" si="24"/>
        <v>0</v>
      </c>
      <c r="Y454" s="188">
        <f t="shared" si="27"/>
        <v>0</v>
      </c>
    </row>
    <row r="455" spans="1:25" x14ac:dyDescent="0.25">
      <c r="A455" s="204"/>
      <c r="B455" s="212"/>
      <c r="C455" s="214"/>
      <c r="D455" s="214"/>
      <c r="E455" s="313"/>
      <c r="F455" s="314"/>
      <c r="G455" s="314"/>
      <c r="H455" s="315"/>
      <c r="I455" s="212"/>
      <c r="J455" s="213"/>
      <c r="K455" s="227"/>
      <c r="L455" s="214"/>
      <c r="M455" s="214"/>
      <c r="N455" s="214"/>
      <c r="O455" s="214"/>
      <c r="P455" s="215"/>
      <c r="Q455" s="216"/>
      <c r="R455" s="237">
        <f t="shared" si="25"/>
        <v>0</v>
      </c>
      <c r="S455" s="237">
        <f t="shared" si="26"/>
        <v>0</v>
      </c>
      <c r="T455" s="213"/>
      <c r="U455" s="212"/>
      <c r="V455" s="212"/>
      <c r="W455" s="217"/>
      <c r="X455" s="188">
        <f t="shared" si="24"/>
        <v>0</v>
      </c>
      <c r="Y455" s="188">
        <f t="shared" si="27"/>
        <v>0</v>
      </c>
    </row>
    <row r="456" spans="1:25" x14ac:dyDescent="0.25">
      <c r="A456" s="204"/>
      <c r="B456" s="212"/>
      <c r="C456" s="214"/>
      <c r="D456" s="214"/>
      <c r="E456" s="313"/>
      <c r="F456" s="314"/>
      <c r="G456" s="314"/>
      <c r="H456" s="315"/>
      <c r="I456" s="212"/>
      <c r="J456" s="213"/>
      <c r="K456" s="227"/>
      <c r="L456" s="214"/>
      <c r="M456" s="214"/>
      <c r="N456" s="214"/>
      <c r="O456" s="214"/>
      <c r="P456" s="215"/>
      <c r="Q456" s="216"/>
      <c r="R456" s="237">
        <f t="shared" si="25"/>
        <v>0</v>
      </c>
      <c r="S456" s="237">
        <f t="shared" si="26"/>
        <v>0</v>
      </c>
      <c r="T456" s="213"/>
      <c r="U456" s="212"/>
      <c r="V456" s="212"/>
      <c r="W456" s="217"/>
      <c r="X456" s="188">
        <f t="shared" si="24"/>
        <v>0</v>
      </c>
      <c r="Y456" s="188">
        <f t="shared" si="27"/>
        <v>0</v>
      </c>
    </row>
    <row r="457" spans="1:25" x14ac:dyDescent="0.25">
      <c r="A457" s="204"/>
      <c r="B457" s="212"/>
      <c r="C457" s="214"/>
      <c r="D457" s="214"/>
      <c r="E457" s="313"/>
      <c r="F457" s="314"/>
      <c r="G457" s="314"/>
      <c r="H457" s="315"/>
      <c r="I457" s="212"/>
      <c r="J457" s="213"/>
      <c r="K457" s="227"/>
      <c r="L457" s="214"/>
      <c r="M457" s="214"/>
      <c r="N457" s="214"/>
      <c r="O457" s="214"/>
      <c r="P457" s="215"/>
      <c r="Q457" s="216"/>
      <c r="R457" s="237">
        <f t="shared" si="25"/>
        <v>0</v>
      </c>
      <c r="S457" s="237">
        <f t="shared" si="26"/>
        <v>0</v>
      </c>
      <c r="T457" s="213"/>
      <c r="U457" s="212"/>
      <c r="V457" s="212"/>
      <c r="W457" s="217"/>
      <c r="X457" s="188">
        <f t="shared" si="24"/>
        <v>0</v>
      </c>
      <c r="Y457" s="188">
        <f t="shared" si="27"/>
        <v>0</v>
      </c>
    </row>
    <row r="458" spans="1:25" x14ac:dyDescent="0.25">
      <c r="A458" s="204"/>
      <c r="B458" s="212"/>
      <c r="C458" s="214"/>
      <c r="D458" s="214"/>
      <c r="E458" s="313"/>
      <c r="F458" s="314"/>
      <c r="G458" s="314"/>
      <c r="H458" s="315"/>
      <c r="I458" s="212"/>
      <c r="J458" s="213"/>
      <c r="K458" s="227"/>
      <c r="L458" s="214"/>
      <c r="M458" s="214"/>
      <c r="N458" s="214"/>
      <c r="O458" s="214"/>
      <c r="P458" s="215"/>
      <c r="Q458" s="216"/>
      <c r="R458" s="237">
        <f t="shared" si="25"/>
        <v>0</v>
      </c>
      <c r="S458" s="237">
        <f t="shared" si="26"/>
        <v>0</v>
      </c>
      <c r="T458" s="213"/>
      <c r="U458" s="212"/>
      <c r="V458" s="212"/>
      <c r="W458" s="217"/>
      <c r="X458" s="188">
        <f t="shared" si="24"/>
        <v>0</v>
      </c>
      <c r="Y458" s="188">
        <f t="shared" si="27"/>
        <v>0</v>
      </c>
    </row>
    <row r="459" spans="1:25" x14ac:dyDescent="0.25">
      <c r="A459" s="204"/>
      <c r="B459" s="212"/>
      <c r="C459" s="214"/>
      <c r="D459" s="214"/>
      <c r="E459" s="313"/>
      <c r="F459" s="314"/>
      <c r="G459" s="314"/>
      <c r="H459" s="315"/>
      <c r="I459" s="212"/>
      <c r="J459" s="213"/>
      <c r="K459" s="227"/>
      <c r="L459" s="214"/>
      <c r="M459" s="214"/>
      <c r="N459" s="214"/>
      <c r="O459" s="214"/>
      <c r="P459" s="215"/>
      <c r="Q459" s="216"/>
      <c r="R459" s="237">
        <f t="shared" si="25"/>
        <v>0</v>
      </c>
      <c r="S459" s="237">
        <f t="shared" si="26"/>
        <v>0</v>
      </c>
      <c r="T459" s="213"/>
      <c r="U459" s="212"/>
      <c r="V459" s="212"/>
      <c r="W459" s="217"/>
      <c r="X459" s="188">
        <f t="shared" si="24"/>
        <v>0</v>
      </c>
      <c r="Y459" s="188">
        <f t="shared" si="27"/>
        <v>0</v>
      </c>
    </row>
    <row r="460" spans="1:25" x14ac:dyDescent="0.25">
      <c r="A460" s="204"/>
      <c r="B460" s="212"/>
      <c r="C460" s="214"/>
      <c r="D460" s="214"/>
      <c r="E460" s="313"/>
      <c r="F460" s="314"/>
      <c r="G460" s="314"/>
      <c r="H460" s="315"/>
      <c r="I460" s="212"/>
      <c r="J460" s="213"/>
      <c r="K460" s="227"/>
      <c r="L460" s="214"/>
      <c r="M460" s="214"/>
      <c r="N460" s="214"/>
      <c r="O460" s="214"/>
      <c r="P460" s="215"/>
      <c r="Q460" s="216"/>
      <c r="R460" s="237">
        <f t="shared" si="25"/>
        <v>0</v>
      </c>
      <c r="S460" s="237">
        <f t="shared" si="26"/>
        <v>0</v>
      </c>
      <c r="T460" s="213"/>
      <c r="U460" s="212"/>
      <c r="V460" s="212"/>
      <c r="W460" s="217"/>
      <c r="X460" s="188">
        <f t="shared" si="24"/>
        <v>0</v>
      </c>
      <c r="Y460" s="188">
        <f t="shared" si="27"/>
        <v>0</v>
      </c>
    </row>
    <row r="461" spans="1:25" x14ac:dyDescent="0.25">
      <c r="A461" s="204"/>
      <c r="B461" s="212"/>
      <c r="C461" s="214"/>
      <c r="D461" s="214"/>
      <c r="E461" s="313"/>
      <c r="F461" s="314"/>
      <c r="G461" s="314"/>
      <c r="H461" s="315"/>
      <c r="I461" s="212"/>
      <c r="J461" s="213"/>
      <c r="K461" s="227"/>
      <c r="L461" s="214"/>
      <c r="M461" s="214"/>
      <c r="N461" s="214"/>
      <c r="O461" s="214"/>
      <c r="P461" s="215"/>
      <c r="Q461" s="216"/>
      <c r="R461" s="237">
        <f t="shared" si="25"/>
        <v>0</v>
      </c>
      <c r="S461" s="237">
        <f t="shared" si="26"/>
        <v>0</v>
      </c>
      <c r="T461" s="213"/>
      <c r="U461" s="212"/>
      <c r="V461" s="212"/>
      <c r="W461" s="217"/>
      <c r="X461" s="188">
        <f t="shared" si="24"/>
        <v>0</v>
      </c>
      <c r="Y461" s="188">
        <f t="shared" si="27"/>
        <v>0</v>
      </c>
    </row>
    <row r="462" spans="1:25" x14ac:dyDescent="0.25">
      <c r="A462" s="204"/>
      <c r="B462" s="212"/>
      <c r="C462" s="214"/>
      <c r="D462" s="214"/>
      <c r="E462" s="313"/>
      <c r="F462" s="314"/>
      <c r="G462" s="314"/>
      <c r="H462" s="315"/>
      <c r="I462" s="212"/>
      <c r="J462" s="213"/>
      <c r="K462" s="227"/>
      <c r="L462" s="214"/>
      <c r="M462" s="214"/>
      <c r="N462" s="214"/>
      <c r="O462" s="214"/>
      <c r="P462" s="215"/>
      <c r="Q462" s="216"/>
      <c r="R462" s="237">
        <f t="shared" si="25"/>
        <v>0</v>
      </c>
      <c r="S462" s="237">
        <f t="shared" si="26"/>
        <v>0</v>
      </c>
      <c r="T462" s="213"/>
      <c r="U462" s="212"/>
      <c r="V462" s="212"/>
      <c r="W462" s="217"/>
      <c r="X462" s="188">
        <f t="shared" si="24"/>
        <v>0</v>
      </c>
      <c r="Y462" s="188">
        <f t="shared" si="27"/>
        <v>0</v>
      </c>
    </row>
    <row r="463" spans="1:25" x14ac:dyDescent="0.25">
      <c r="A463" s="204"/>
      <c r="B463" s="212"/>
      <c r="C463" s="214"/>
      <c r="D463" s="214"/>
      <c r="E463" s="313"/>
      <c r="F463" s="314"/>
      <c r="G463" s="314"/>
      <c r="H463" s="315"/>
      <c r="I463" s="212"/>
      <c r="J463" s="213"/>
      <c r="K463" s="227"/>
      <c r="L463" s="214"/>
      <c r="M463" s="214"/>
      <c r="N463" s="214"/>
      <c r="O463" s="214"/>
      <c r="P463" s="215"/>
      <c r="Q463" s="216"/>
      <c r="R463" s="237">
        <f t="shared" si="25"/>
        <v>0</v>
      </c>
      <c r="S463" s="237">
        <f t="shared" si="26"/>
        <v>0</v>
      </c>
      <c r="T463" s="213"/>
      <c r="U463" s="212"/>
      <c r="V463" s="212"/>
      <c r="W463" s="217"/>
      <c r="X463" s="188">
        <f t="shared" si="24"/>
        <v>0</v>
      </c>
      <c r="Y463" s="188">
        <f t="shared" si="27"/>
        <v>0</v>
      </c>
    </row>
    <row r="464" spans="1:25" x14ac:dyDescent="0.25">
      <c r="A464" s="204"/>
      <c r="B464" s="212"/>
      <c r="C464" s="214"/>
      <c r="D464" s="214"/>
      <c r="E464" s="313"/>
      <c r="F464" s="314"/>
      <c r="G464" s="314"/>
      <c r="H464" s="315"/>
      <c r="I464" s="212"/>
      <c r="J464" s="213"/>
      <c r="K464" s="227"/>
      <c r="L464" s="214"/>
      <c r="M464" s="214"/>
      <c r="N464" s="214"/>
      <c r="O464" s="214"/>
      <c r="P464" s="215"/>
      <c r="Q464" s="216"/>
      <c r="R464" s="237">
        <f t="shared" si="25"/>
        <v>0</v>
      </c>
      <c r="S464" s="237">
        <f t="shared" si="26"/>
        <v>0</v>
      </c>
      <c r="T464" s="213"/>
      <c r="U464" s="212"/>
      <c r="V464" s="212"/>
      <c r="W464" s="217"/>
      <c r="X464" s="188">
        <f t="shared" ref="X464:X527" si="28">+IF(A464="1 Cuenta de Cobro - Activo no Financiero",+J464+K464+L464+M464+N464+O464+P464+Q464,0)</f>
        <v>0</v>
      </c>
      <c r="Y464" s="188">
        <f t="shared" si="27"/>
        <v>0</v>
      </c>
    </row>
    <row r="465" spans="1:25" x14ac:dyDescent="0.25">
      <c r="A465" s="204"/>
      <c r="B465" s="212"/>
      <c r="C465" s="214"/>
      <c r="D465" s="214"/>
      <c r="E465" s="313"/>
      <c r="F465" s="314"/>
      <c r="G465" s="314"/>
      <c r="H465" s="315"/>
      <c r="I465" s="212"/>
      <c r="J465" s="213"/>
      <c r="K465" s="227"/>
      <c r="L465" s="214"/>
      <c r="M465" s="214"/>
      <c r="N465" s="214"/>
      <c r="O465" s="214"/>
      <c r="P465" s="215"/>
      <c r="Q465" s="216"/>
      <c r="R465" s="237">
        <f t="shared" ref="R465:R528" si="29">+IF(OR(A465="1 Cuenta de Cobro - Activo no Financiero", A465="2 Cuenta de Cobro - Instrumento Financiero"),+J465+K465+L465+M465+N465+O465+P465+Q465,0)</f>
        <v>0</v>
      </c>
      <c r="S465" s="237">
        <f t="shared" ref="S465:S528" si="30">+IF(A465="3 Deterioro - Instrumento Financiero",+K465+L465+M465+N465+O465+P465+Q465,0)</f>
        <v>0</v>
      </c>
      <c r="T465" s="213"/>
      <c r="U465" s="212"/>
      <c r="V465" s="212"/>
      <c r="W465" s="217"/>
      <c r="X465" s="188">
        <f t="shared" si="28"/>
        <v>0</v>
      </c>
      <c r="Y465" s="188">
        <f t="shared" ref="Y465:Y528" si="31">+IF(A465="2 Cuenta de Cobro - Instrumento Financiero",+J465+K465+L465+M465+N465+O465+P465+Q465,0)</f>
        <v>0</v>
      </c>
    </row>
    <row r="466" spans="1:25" x14ac:dyDescent="0.25">
      <c r="A466" s="204"/>
      <c r="B466" s="212"/>
      <c r="C466" s="214"/>
      <c r="D466" s="214"/>
      <c r="E466" s="313"/>
      <c r="F466" s="314"/>
      <c r="G466" s="314"/>
      <c r="H466" s="315"/>
      <c r="I466" s="212"/>
      <c r="J466" s="213"/>
      <c r="K466" s="227"/>
      <c r="L466" s="214"/>
      <c r="M466" s="214"/>
      <c r="N466" s="214"/>
      <c r="O466" s="214"/>
      <c r="P466" s="215"/>
      <c r="Q466" s="216"/>
      <c r="R466" s="237">
        <f t="shared" si="29"/>
        <v>0</v>
      </c>
      <c r="S466" s="237">
        <f t="shared" si="30"/>
        <v>0</v>
      </c>
      <c r="T466" s="213"/>
      <c r="U466" s="212"/>
      <c r="V466" s="212"/>
      <c r="W466" s="217"/>
      <c r="X466" s="188">
        <f t="shared" si="28"/>
        <v>0</v>
      </c>
      <c r="Y466" s="188">
        <f t="shared" si="31"/>
        <v>0</v>
      </c>
    </row>
    <row r="467" spans="1:25" x14ac:dyDescent="0.25">
      <c r="A467" s="204"/>
      <c r="B467" s="212"/>
      <c r="C467" s="214"/>
      <c r="D467" s="214"/>
      <c r="E467" s="313"/>
      <c r="F467" s="314"/>
      <c r="G467" s="314"/>
      <c r="H467" s="315"/>
      <c r="I467" s="212"/>
      <c r="J467" s="213"/>
      <c r="K467" s="227"/>
      <c r="L467" s="214"/>
      <c r="M467" s="214"/>
      <c r="N467" s="214"/>
      <c r="O467" s="214"/>
      <c r="P467" s="215"/>
      <c r="Q467" s="216"/>
      <c r="R467" s="237">
        <f t="shared" si="29"/>
        <v>0</v>
      </c>
      <c r="S467" s="237">
        <f t="shared" si="30"/>
        <v>0</v>
      </c>
      <c r="T467" s="213"/>
      <c r="U467" s="212"/>
      <c r="V467" s="212"/>
      <c r="W467" s="217"/>
      <c r="X467" s="188">
        <f t="shared" si="28"/>
        <v>0</v>
      </c>
      <c r="Y467" s="188">
        <f t="shared" si="31"/>
        <v>0</v>
      </c>
    </row>
    <row r="468" spans="1:25" x14ac:dyDescent="0.25">
      <c r="A468" s="204"/>
      <c r="B468" s="212"/>
      <c r="C468" s="214"/>
      <c r="D468" s="214"/>
      <c r="E468" s="313"/>
      <c r="F468" s="314"/>
      <c r="G468" s="314"/>
      <c r="H468" s="315"/>
      <c r="I468" s="212"/>
      <c r="J468" s="213"/>
      <c r="K468" s="227"/>
      <c r="L468" s="214"/>
      <c r="M468" s="214"/>
      <c r="N468" s="214"/>
      <c r="O468" s="214"/>
      <c r="P468" s="215"/>
      <c r="Q468" s="216"/>
      <c r="R468" s="237">
        <f t="shared" si="29"/>
        <v>0</v>
      </c>
      <c r="S468" s="237">
        <f t="shared" si="30"/>
        <v>0</v>
      </c>
      <c r="T468" s="213"/>
      <c r="U468" s="212"/>
      <c r="V468" s="212"/>
      <c r="W468" s="217"/>
      <c r="X468" s="188">
        <f t="shared" si="28"/>
        <v>0</v>
      </c>
      <c r="Y468" s="188">
        <f t="shared" si="31"/>
        <v>0</v>
      </c>
    </row>
    <row r="469" spans="1:25" x14ac:dyDescent="0.25">
      <c r="A469" s="204"/>
      <c r="B469" s="212"/>
      <c r="C469" s="214"/>
      <c r="D469" s="214"/>
      <c r="E469" s="313"/>
      <c r="F469" s="314"/>
      <c r="G469" s="314"/>
      <c r="H469" s="315"/>
      <c r="I469" s="212"/>
      <c r="J469" s="213"/>
      <c r="K469" s="227"/>
      <c r="L469" s="214"/>
      <c r="M469" s="214"/>
      <c r="N469" s="214"/>
      <c r="O469" s="214"/>
      <c r="P469" s="215"/>
      <c r="Q469" s="216"/>
      <c r="R469" s="237">
        <f t="shared" si="29"/>
        <v>0</v>
      </c>
      <c r="S469" s="237">
        <f t="shared" si="30"/>
        <v>0</v>
      </c>
      <c r="T469" s="213"/>
      <c r="U469" s="212"/>
      <c r="V469" s="212"/>
      <c r="W469" s="217"/>
      <c r="X469" s="188">
        <f t="shared" si="28"/>
        <v>0</v>
      </c>
      <c r="Y469" s="188">
        <f t="shared" si="31"/>
        <v>0</v>
      </c>
    </row>
    <row r="470" spans="1:25" x14ac:dyDescent="0.25">
      <c r="A470" s="204"/>
      <c r="B470" s="212"/>
      <c r="C470" s="214"/>
      <c r="D470" s="214"/>
      <c r="E470" s="313"/>
      <c r="F470" s="314"/>
      <c r="G470" s="314"/>
      <c r="H470" s="315"/>
      <c r="I470" s="212"/>
      <c r="J470" s="213"/>
      <c r="K470" s="227"/>
      <c r="L470" s="214"/>
      <c r="M470" s="214"/>
      <c r="N470" s="214"/>
      <c r="O470" s="214"/>
      <c r="P470" s="215"/>
      <c r="Q470" s="216"/>
      <c r="R470" s="237">
        <f t="shared" si="29"/>
        <v>0</v>
      </c>
      <c r="S470" s="237">
        <f t="shared" si="30"/>
        <v>0</v>
      </c>
      <c r="T470" s="213"/>
      <c r="U470" s="212"/>
      <c r="V470" s="212"/>
      <c r="W470" s="217"/>
      <c r="X470" s="188">
        <f t="shared" si="28"/>
        <v>0</v>
      </c>
      <c r="Y470" s="188">
        <f t="shared" si="31"/>
        <v>0</v>
      </c>
    </row>
    <row r="471" spans="1:25" x14ac:dyDescent="0.25">
      <c r="A471" s="204"/>
      <c r="B471" s="212"/>
      <c r="C471" s="214"/>
      <c r="D471" s="214"/>
      <c r="E471" s="313"/>
      <c r="F471" s="314"/>
      <c r="G471" s="314"/>
      <c r="H471" s="315"/>
      <c r="I471" s="212"/>
      <c r="J471" s="213"/>
      <c r="K471" s="227"/>
      <c r="L471" s="214"/>
      <c r="M471" s="214"/>
      <c r="N471" s="214"/>
      <c r="O471" s="214"/>
      <c r="P471" s="215"/>
      <c r="Q471" s="216"/>
      <c r="R471" s="237">
        <f t="shared" si="29"/>
        <v>0</v>
      </c>
      <c r="S471" s="237">
        <f t="shared" si="30"/>
        <v>0</v>
      </c>
      <c r="T471" s="213"/>
      <c r="U471" s="212"/>
      <c r="V471" s="212"/>
      <c r="W471" s="217"/>
      <c r="X471" s="188">
        <f t="shared" si="28"/>
        <v>0</v>
      </c>
      <c r="Y471" s="188">
        <f t="shared" si="31"/>
        <v>0</v>
      </c>
    </row>
    <row r="472" spans="1:25" x14ac:dyDescent="0.25">
      <c r="A472" s="204"/>
      <c r="B472" s="212"/>
      <c r="C472" s="214"/>
      <c r="D472" s="214"/>
      <c r="E472" s="313"/>
      <c r="F472" s="314"/>
      <c r="G472" s="314"/>
      <c r="H472" s="315"/>
      <c r="I472" s="212"/>
      <c r="J472" s="213"/>
      <c r="K472" s="227"/>
      <c r="L472" s="214"/>
      <c r="M472" s="214"/>
      <c r="N472" s="214"/>
      <c r="O472" s="214"/>
      <c r="P472" s="215"/>
      <c r="Q472" s="216"/>
      <c r="R472" s="237">
        <f t="shared" si="29"/>
        <v>0</v>
      </c>
      <c r="S472" s="237">
        <f t="shared" si="30"/>
        <v>0</v>
      </c>
      <c r="T472" s="213"/>
      <c r="U472" s="212"/>
      <c r="V472" s="212"/>
      <c r="W472" s="217"/>
      <c r="X472" s="188">
        <f t="shared" si="28"/>
        <v>0</v>
      </c>
      <c r="Y472" s="188">
        <f t="shared" si="31"/>
        <v>0</v>
      </c>
    </row>
    <row r="473" spans="1:25" x14ac:dyDescent="0.25">
      <c r="A473" s="204"/>
      <c r="B473" s="212"/>
      <c r="C473" s="214"/>
      <c r="D473" s="214"/>
      <c r="E473" s="313"/>
      <c r="F473" s="314"/>
      <c r="G473" s="314"/>
      <c r="H473" s="315"/>
      <c r="I473" s="212"/>
      <c r="J473" s="213"/>
      <c r="K473" s="227"/>
      <c r="L473" s="214"/>
      <c r="M473" s="214"/>
      <c r="N473" s="214"/>
      <c r="O473" s="214"/>
      <c r="P473" s="215"/>
      <c r="Q473" s="216"/>
      <c r="R473" s="237">
        <f t="shared" si="29"/>
        <v>0</v>
      </c>
      <c r="S473" s="237">
        <f t="shared" si="30"/>
        <v>0</v>
      </c>
      <c r="T473" s="213"/>
      <c r="U473" s="212"/>
      <c r="V473" s="212"/>
      <c r="W473" s="217"/>
      <c r="X473" s="188">
        <f t="shared" si="28"/>
        <v>0</v>
      </c>
      <c r="Y473" s="188">
        <f t="shared" si="31"/>
        <v>0</v>
      </c>
    </row>
    <row r="474" spans="1:25" x14ac:dyDescent="0.25">
      <c r="A474" s="204"/>
      <c r="B474" s="212"/>
      <c r="C474" s="214"/>
      <c r="D474" s="214"/>
      <c r="E474" s="313"/>
      <c r="F474" s="314"/>
      <c r="G474" s="314"/>
      <c r="H474" s="315"/>
      <c r="I474" s="212"/>
      <c r="J474" s="213"/>
      <c r="K474" s="227"/>
      <c r="L474" s="214"/>
      <c r="M474" s="214"/>
      <c r="N474" s="214"/>
      <c r="O474" s="214"/>
      <c r="P474" s="215"/>
      <c r="Q474" s="216"/>
      <c r="R474" s="237">
        <f t="shared" si="29"/>
        <v>0</v>
      </c>
      <c r="S474" s="237">
        <f t="shared" si="30"/>
        <v>0</v>
      </c>
      <c r="T474" s="213"/>
      <c r="U474" s="212"/>
      <c r="V474" s="212"/>
      <c r="W474" s="217"/>
      <c r="X474" s="188">
        <f t="shared" si="28"/>
        <v>0</v>
      </c>
      <c r="Y474" s="188">
        <f t="shared" si="31"/>
        <v>0</v>
      </c>
    </row>
    <row r="475" spans="1:25" x14ac:dyDescent="0.25">
      <c r="A475" s="204"/>
      <c r="B475" s="212"/>
      <c r="C475" s="214"/>
      <c r="D475" s="214"/>
      <c r="E475" s="313"/>
      <c r="F475" s="314"/>
      <c r="G475" s="314"/>
      <c r="H475" s="315"/>
      <c r="I475" s="212"/>
      <c r="J475" s="213"/>
      <c r="K475" s="227"/>
      <c r="L475" s="214"/>
      <c r="M475" s="214"/>
      <c r="N475" s="214"/>
      <c r="O475" s="214"/>
      <c r="P475" s="215"/>
      <c r="Q475" s="216"/>
      <c r="R475" s="237">
        <f t="shared" si="29"/>
        <v>0</v>
      </c>
      <c r="S475" s="237">
        <f t="shared" si="30"/>
        <v>0</v>
      </c>
      <c r="T475" s="213"/>
      <c r="U475" s="212"/>
      <c r="V475" s="212"/>
      <c r="W475" s="217"/>
      <c r="X475" s="188">
        <f t="shared" si="28"/>
        <v>0</v>
      </c>
      <c r="Y475" s="188">
        <f t="shared" si="31"/>
        <v>0</v>
      </c>
    </row>
    <row r="476" spans="1:25" x14ac:dyDescent="0.25">
      <c r="A476" s="204"/>
      <c r="B476" s="212"/>
      <c r="C476" s="214"/>
      <c r="D476" s="214"/>
      <c r="E476" s="313"/>
      <c r="F476" s="314"/>
      <c r="G476" s="314"/>
      <c r="H476" s="315"/>
      <c r="I476" s="212"/>
      <c r="J476" s="213"/>
      <c r="K476" s="227"/>
      <c r="L476" s="214"/>
      <c r="M476" s="214"/>
      <c r="N476" s="214"/>
      <c r="O476" s="214"/>
      <c r="P476" s="215"/>
      <c r="Q476" s="216"/>
      <c r="R476" s="237">
        <f t="shared" si="29"/>
        <v>0</v>
      </c>
      <c r="S476" s="237">
        <f t="shared" si="30"/>
        <v>0</v>
      </c>
      <c r="T476" s="213"/>
      <c r="U476" s="212"/>
      <c r="V476" s="212"/>
      <c r="W476" s="217"/>
      <c r="X476" s="188">
        <f t="shared" si="28"/>
        <v>0</v>
      </c>
      <c r="Y476" s="188">
        <f t="shared" si="31"/>
        <v>0</v>
      </c>
    </row>
    <row r="477" spans="1:25" x14ac:dyDescent="0.25">
      <c r="A477" s="204"/>
      <c r="B477" s="212"/>
      <c r="C477" s="214"/>
      <c r="D477" s="214"/>
      <c r="E477" s="313"/>
      <c r="F477" s="314"/>
      <c r="G477" s="314"/>
      <c r="H477" s="315"/>
      <c r="I477" s="212"/>
      <c r="J477" s="213"/>
      <c r="K477" s="227"/>
      <c r="L477" s="214"/>
      <c r="M477" s="214"/>
      <c r="N477" s="214"/>
      <c r="O477" s="214"/>
      <c r="P477" s="215"/>
      <c r="Q477" s="216"/>
      <c r="R477" s="237">
        <f t="shared" si="29"/>
        <v>0</v>
      </c>
      <c r="S477" s="237">
        <f t="shared" si="30"/>
        <v>0</v>
      </c>
      <c r="T477" s="213"/>
      <c r="U477" s="212"/>
      <c r="V477" s="212"/>
      <c r="W477" s="217"/>
      <c r="X477" s="188">
        <f t="shared" si="28"/>
        <v>0</v>
      </c>
      <c r="Y477" s="188">
        <f t="shared" si="31"/>
        <v>0</v>
      </c>
    </row>
    <row r="478" spans="1:25" x14ac:dyDescent="0.25">
      <c r="A478" s="204"/>
      <c r="B478" s="212"/>
      <c r="C478" s="214"/>
      <c r="D478" s="214"/>
      <c r="E478" s="313"/>
      <c r="F478" s="314"/>
      <c r="G478" s="314"/>
      <c r="H478" s="315"/>
      <c r="I478" s="212"/>
      <c r="J478" s="213"/>
      <c r="K478" s="227"/>
      <c r="L478" s="214"/>
      <c r="M478" s="214"/>
      <c r="N478" s="214"/>
      <c r="O478" s="214"/>
      <c r="P478" s="215"/>
      <c r="Q478" s="216"/>
      <c r="R478" s="237">
        <f t="shared" si="29"/>
        <v>0</v>
      </c>
      <c r="S478" s="237">
        <f t="shared" si="30"/>
        <v>0</v>
      </c>
      <c r="T478" s="213"/>
      <c r="U478" s="212"/>
      <c r="V478" s="212"/>
      <c r="W478" s="217"/>
      <c r="X478" s="188">
        <f t="shared" si="28"/>
        <v>0</v>
      </c>
      <c r="Y478" s="188">
        <f t="shared" si="31"/>
        <v>0</v>
      </c>
    </row>
    <row r="479" spans="1:25" x14ac:dyDescent="0.25">
      <c r="A479" s="204"/>
      <c r="B479" s="212"/>
      <c r="C479" s="214"/>
      <c r="D479" s="214"/>
      <c r="E479" s="313"/>
      <c r="F479" s="314"/>
      <c r="G479" s="314"/>
      <c r="H479" s="315"/>
      <c r="I479" s="212"/>
      <c r="J479" s="213"/>
      <c r="K479" s="227"/>
      <c r="L479" s="214"/>
      <c r="M479" s="214"/>
      <c r="N479" s="214"/>
      <c r="O479" s="214"/>
      <c r="P479" s="215"/>
      <c r="Q479" s="216"/>
      <c r="R479" s="237">
        <f t="shared" si="29"/>
        <v>0</v>
      </c>
      <c r="S479" s="237">
        <f t="shared" si="30"/>
        <v>0</v>
      </c>
      <c r="T479" s="213"/>
      <c r="U479" s="212"/>
      <c r="V479" s="212"/>
      <c r="W479" s="217"/>
      <c r="X479" s="188">
        <f t="shared" si="28"/>
        <v>0</v>
      </c>
      <c r="Y479" s="188">
        <f t="shared" si="31"/>
        <v>0</v>
      </c>
    </row>
    <row r="480" spans="1:25" x14ac:dyDescent="0.25">
      <c r="A480" s="204"/>
      <c r="B480" s="212"/>
      <c r="C480" s="214"/>
      <c r="D480" s="214"/>
      <c r="E480" s="313"/>
      <c r="F480" s="314"/>
      <c r="G480" s="314"/>
      <c r="H480" s="315"/>
      <c r="I480" s="212"/>
      <c r="J480" s="213"/>
      <c r="K480" s="227"/>
      <c r="L480" s="214"/>
      <c r="M480" s="214"/>
      <c r="N480" s="214"/>
      <c r="O480" s="214"/>
      <c r="P480" s="215"/>
      <c r="Q480" s="216"/>
      <c r="R480" s="237">
        <f t="shared" si="29"/>
        <v>0</v>
      </c>
      <c r="S480" s="237">
        <f t="shared" si="30"/>
        <v>0</v>
      </c>
      <c r="T480" s="213"/>
      <c r="U480" s="212"/>
      <c r="V480" s="212"/>
      <c r="W480" s="217"/>
      <c r="X480" s="188">
        <f t="shared" si="28"/>
        <v>0</v>
      </c>
      <c r="Y480" s="188">
        <f t="shared" si="31"/>
        <v>0</v>
      </c>
    </row>
    <row r="481" spans="1:25" x14ac:dyDescent="0.25">
      <c r="A481" s="204"/>
      <c r="B481" s="212"/>
      <c r="C481" s="214"/>
      <c r="D481" s="214"/>
      <c r="E481" s="313"/>
      <c r="F481" s="314"/>
      <c r="G481" s="314"/>
      <c r="H481" s="315"/>
      <c r="I481" s="212"/>
      <c r="J481" s="213"/>
      <c r="K481" s="227"/>
      <c r="L481" s="214"/>
      <c r="M481" s="214"/>
      <c r="N481" s="214"/>
      <c r="O481" s="214"/>
      <c r="P481" s="215"/>
      <c r="Q481" s="216"/>
      <c r="R481" s="237">
        <f t="shared" si="29"/>
        <v>0</v>
      </c>
      <c r="S481" s="237">
        <f t="shared" si="30"/>
        <v>0</v>
      </c>
      <c r="T481" s="213"/>
      <c r="U481" s="212"/>
      <c r="V481" s="212"/>
      <c r="W481" s="217"/>
      <c r="X481" s="188">
        <f t="shared" si="28"/>
        <v>0</v>
      </c>
      <c r="Y481" s="188">
        <f t="shared" si="31"/>
        <v>0</v>
      </c>
    </row>
    <row r="482" spans="1:25" x14ac:dyDescent="0.25">
      <c r="A482" s="204"/>
      <c r="B482" s="212"/>
      <c r="C482" s="214"/>
      <c r="D482" s="214"/>
      <c r="E482" s="313"/>
      <c r="F482" s="314"/>
      <c r="G482" s="314"/>
      <c r="H482" s="315"/>
      <c r="I482" s="212"/>
      <c r="J482" s="213"/>
      <c r="K482" s="227"/>
      <c r="L482" s="214"/>
      <c r="M482" s="214"/>
      <c r="N482" s="214"/>
      <c r="O482" s="214"/>
      <c r="P482" s="215"/>
      <c r="Q482" s="216"/>
      <c r="R482" s="237">
        <f t="shared" si="29"/>
        <v>0</v>
      </c>
      <c r="S482" s="237">
        <f t="shared" si="30"/>
        <v>0</v>
      </c>
      <c r="T482" s="213"/>
      <c r="U482" s="212"/>
      <c r="V482" s="212"/>
      <c r="W482" s="217"/>
      <c r="X482" s="188">
        <f t="shared" si="28"/>
        <v>0</v>
      </c>
      <c r="Y482" s="188">
        <f t="shared" si="31"/>
        <v>0</v>
      </c>
    </row>
    <row r="483" spans="1:25" x14ac:dyDescent="0.25">
      <c r="A483" s="204"/>
      <c r="B483" s="212"/>
      <c r="C483" s="214"/>
      <c r="D483" s="214"/>
      <c r="E483" s="313"/>
      <c r="F483" s="314"/>
      <c r="G483" s="314"/>
      <c r="H483" s="315"/>
      <c r="I483" s="212"/>
      <c r="J483" s="213"/>
      <c r="K483" s="227"/>
      <c r="L483" s="214"/>
      <c r="M483" s="214"/>
      <c r="N483" s="214"/>
      <c r="O483" s="214"/>
      <c r="P483" s="215"/>
      <c r="Q483" s="216"/>
      <c r="R483" s="237">
        <f t="shared" si="29"/>
        <v>0</v>
      </c>
      <c r="S483" s="237">
        <f t="shared" si="30"/>
        <v>0</v>
      </c>
      <c r="T483" s="213"/>
      <c r="U483" s="212"/>
      <c r="V483" s="212"/>
      <c r="W483" s="217"/>
      <c r="X483" s="188">
        <f t="shared" si="28"/>
        <v>0</v>
      </c>
      <c r="Y483" s="188">
        <f t="shared" si="31"/>
        <v>0</v>
      </c>
    </row>
    <row r="484" spans="1:25" x14ac:dyDescent="0.25">
      <c r="A484" s="204"/>
      <c r="B484" s="212"/>
      <c r="C484" s="214"/>
      <c r="D484" s="214"/>
      <c r="E484" s="313"/>
      <c r="F484" s="314"/>
      <c r="G484" s="314"/>
      <c r="H484" s="315"/>
      <c r="I484" s="212"/>
      <c r="J484" s="213"/>
      <c r="K484" s="227"/>
      <c r="L484" s="214"/>
      <c r="M484" s="214"/>
      <c r="N484" s="214"/>
      <c r="O484" s="214"/>
      <c r="P484" s="215"/>
      <c r="Q484" s="216"/>
      <c r="R484" s="237">
        <f t="shared" si="29"/>
        <v>0</v>
      </c>
      <c r="S484" s="237">
        <f t="shared" si="30"/>
        <v>0</v>
      </c>
      <c r="T484" s="213"/>
      <c r="U484" s="212"/>
      <c r="V484" s="212"/>
      <c r="W484" s="217"/>
      <c r="X484" s="188">
        <f t="shared" si="28"/>
        <v>0</v>
      </c>
      <c r="Y484" s="188">
        <f t="shared" si="31"/>
        <v>0</v>
      </c>
    </row>
    <row r="485" spans="1:25" x14ac:dyDescent="0.25">
      <c r="A485" s="204"/>
      <c r="B485" s="212"/>
      <c r="C485" s="214"/>
      <c r="D485" s="214"/>
      <c r="E485" s="313"/>
      <c r="F485" s="314"/>
      <c r="G485" s="314"/>
      <c r="H485" s="315"/>
      <c r="I485" s="212"/>
      <c r="J485" s="213"/>
      <c r="K485" s="227"/>
      <c r="L485" s="214"/>
      <c r="M485" s="214"/>
      <c r="N485" s="214"/>
      <c r="O485" s="214"/>
      <c r="P485" s="215"/>
      <c r="Q485" s="216"/>
      <c r="R485" s="237">
        <f t="shared" si="29"/>
        <v>0</v>
      </c>
      <c r="S485" s="237">
        <f t="shared" si="30"/>
        <v>0</v>
      </c>
      <c r="T485" s="213"/>
      <c r="U485" s="212"/>
      <c r="V485" s="212"/>
      <c r="W485" s="217"/>
      <c r="X485" s="188">
        <f t="shared" si="28"/>
        <v>0</v>
      </c>
      <c r="Y485" s="188">
        <f t="shared" si="31"/>
        <v>0</v>
      </c>
    </row>
    <row r="486" spans="1:25" x14ac:dyDescent="0.25">
      <c r="A486" s="204"/>
      <c r="B486" s="212"/>
      <c r="C486" s="214"/>
      <c r="D486" s="214"/>
      <c r="E486" s="313"/>
      <c r="F486" s="314"/>
      <c r="G486" s="314"/>
      <c r="H486" s="315"/>
      <c r="I486" s="212"/>
      <c r="J486" s="213"/>
      <c r="K486" s="227"/>
      <c r="L486" s="214"/>
      <c r="M486" s="214"/>
      <c r="N486" s="214"/>
      <c r="O486" s="214"/>
      <c r="P486" s="215"/>
      <c r="Q486" s="216"/>
      <c r="R486" s="237">
        <f t="shared" si="29"/>
        <v>0</v>
      </c>
      <c r="S486" s="237">
        <f t="shared" si="30"/>
        <v>0</v>
      </c>
      <c r="T486" s="213"/>
      <c r="U486" s="212"/>
      <c r="V486" s="212"/>
      <c r="W486" s="217"/>
      <c r="X486" s="188">
        <f t="shared" si="28"/>
        <v>0</v>
      </c>
      <c r="Y486" s="188">
        <f t="shared" si="31"/>
        <v>0</v>
      </c>
    </row>
    <row r="487" spans="1:25" x14ac:dyDescent="0.25">
      <c r="A487" s="204"/>
      <c r="B487" s="212"/>
      <c r="C487" s="214"/>
      <c r="D487" s="214"/>
      <c r="E487" s="313"/>
      <c r="F487" s="314"/>
      <c r="G487" s="314"/>
      <c r="H487" s="315"/>
      <c r="I487" s="212"/>
      <c r="J487" s="213"/>
      <c r="K487" s="227"/>
      <c r="L487" s="214"/>
      <c r="M487" s="214"/>
      <c r="N487" s="214"/>
      <c r="O487" s="214"/>
      <c r="P487" s="215"/>
      <c r="Q487" s="216"/>
      <c r="R487" s="237">
        <f t="shared" si="29"/>
        <v>0</v>
      </c>
      <c r="S487" s="237">
        <f t="shared" si="30"/>
        <v>0</v>
      </c>
      <c r="T487" s="213"/>
      <c r="U487" s="212"/>
      <c r="V487" s="212"/>
      <c r="W487" s="217"/>
      <c r="X487" s="188">
        <f t="shared" si="28"/>
        <v>0</v>
      </c>
      <c r="Y487" s="188">
        <f t="shared" si="31"/>
        <v>0</v>
      </c>
    </row>
    <row r="488" spans="1:25" x14ac:dyDescent="0.25">
      <c r="A488" s="204"/>
      <c r="B488" s="212"/>
      <c r="C488" s="214"/>
      <c r="D488" s="214"/>
      <c r="E488" s="313"/>
      <c r="F488" s="314"/>
      <c r="G488" s="314"/>
      <c r="H488" s="315"/>
      <c r="I488" s="212"/>
      <c r="J488" s="213"/>
      <c r="K488" s="227"/>
      <c r="L488" s="214"/>
      <c r="M488" s="214"/>
      <c r="N488" s="214"/>
      <c r="O488" s="214"/>
      <c r="P488" s="215"/>
      <c r="Q488" s="216"/>
      <c r="R488" s="237">
        <f t="shared" si="29"/>
        <v>0</v>
      </c>
      <c r="S488" s="237">
        <f t="shared" si="30"/>
        <v>0</v>
      </c>
      <c r="T488" s="213"/>
      <c r="U488" s="212"/>
      <c r="V488" s="212"/>
      <c r="W488" s="217"/>
      <c r="X488" s="188">
        <f t="shared" si="28"/>
        <v>0</v>
      </c>
      <c r="Y488" s="188">
        <f t="shared" si="31"/>
        <v>0</v>
      </c>
    </row>
    <row r="489" spans="1:25" x14ac:dyDescent="0.25">
      <c r="A489" s="204"/>
      <c r="B489" s="212"/>
      <c r="C489" s="214"/>
      <c r="D489" s="214"/>
      <c r="E489" s="313"/>
      <c r="F489" s="314"/>
      <c r="G489" s="314"/>
      <c r="H489" s="315"/>
      <c r="I489" s="212"/>
      <c r="J489" s="213"/>
      <c r="K489" s="227"/>
      <c r="L489" s="214"/>
      <c r="M489" s="214"/>
      <c r="N489" s="214"/>
      <c r="O489" s="214"/>
      <c r="P489" s="215"/>
      <c r="Q489" s="216"/>
      <c r="R489" s="237">
        <f t="shared" si="29"/>
        <v>0</v>
      </c>
      <c r="S489" s="237">
        <f t="shared" si="30"/>
        <v>0</v>
      </c>
      <c r="T489" s="213"/>
      <c r="U489" s="212"/>
      <c r="V489" s="212"/>
      <c r="W489" s="217"/>
      <c r="X489" s="188">
        <f t="shared" si="28"/>
        <v>0</v>
      </c>
      <c r="Y489" s="188">
        <f t="shared" si="31"/>
        <v>0</v>
      </c>
    </row>
    <row r="490" spans="1:25" x14ac:dyDescent="0.25">
      <c r="A490" s="204"/>
      <c r="B490" s="212"/>
      <c r="C490" s="214"/>
      <c r="D490" s="214"/>
      <c r="E490" s="313"/>
      <c r="F490" s="314"/>
      <c r="G490" s="314"/>
      <c r="H490" s="315"/>
      <c r="I490" s="212"/>
      <c r="J490" s="213"/>
      <c r="K490" s="227"/>
      <c r="L490" s="214"/>
      <c r="M490" s="214"/>
      <c r="N490" s="214"/>
      <c r="O490" s="214"/>
      <c r="P490" s="215"/>
      <c r="Q490" s="216"/>
      <c r="R490" s="237">
        <f t="shared" si="29"/>
        <v>0</v>
      </c>
      <c r="S490" s="237">
        <f t="shared" si="30"/>
        <v>0</v>
      </c>
      <c r="T490" s="213"/>
      <c r="U490" s="212"/>
      <c r="V490" s="212"/>
      <c r="W490" s="217"/>
      <c r="X490" s="188">
        <f t="shared" si="28"/>
        <v>0</v>
      </c>
      <c r="Y490" s="188">
        <f t="shared" si="31"/>
        <v>0</v>
      </c>
    </row>
    <row r="491" spans="1:25" x14ac:dyDescent="0.25">
      <c r="A491" s="204"/>
      <c r="B491" s="212"/>
      <c r="C491" s="214"/>
      <c r="D491" s="214"/>
      <c r="E491" s="313"/>
      <c r="F491" s="314"/>
      <c r="G491" s="314"/>
      <c r="H491" s="315"/>
      <c r="I491" s="212"/>
      <c r="J491" s="213"/>
      <c r="K491" s="227"/>
      <c r="L491" s="214"/>
      <c r="M491" s="214"/>
      <c r="N491" s="214"/>
      <c r="O491" s="214"/>
      <c r="P491" s="215"/>
      <c r="Q491" s="216"/>
      <c r="R491" s="237">
        <f t="shared" si="29"/>
        <v>0</v>
      </c>
      <c r="S491" s="237">
        <f t="shared" si="30"/>
        <v>0</v>
      </c>
      <c r="T491" s="213"/>
      <c r="U491" s="212"/>
      <c r="V491" s="212"/>
      <c r="W491" s="217"/>
      <c r="X491" s="188">
        <f t="shared" si="28"/>
        <v>0</v>
      </c>
      <c r="Y491" s="188">
        <f t="shared" si="31"/>
        <v>0</v>
      </c>
    </row>
    <row r="492" spans="1:25" x14ac:dyDescent="0.25">
      <c r="A492" s="204"/>
      <c r="B492" s="212"/>
      <c r="C492" s="214"/>
      <c r="D492" s="214"/>
      <c r="E492" s="313"/>
      <c r="F492" s="314"/>
      <c r="G492" s="314"/>
      <c r="H492" s="315"/>
      <c r="I492" s="212"/>
      <c r="J492" s="213"/>
      <c r="K492" s="227"/>
      <c r="L492" s="214"/>
      <c r="M492" s="214"/>
      <c r="N492" s="214"/>
      <c r="O492" s="214"/>
      <c r="P492" s="215"/>
      <c r="Q492" s="216"/>
      <c r="R492" s="237">
        <f t="shared" si="29"/>
        <v>0</v>
      </c>
      <c r="S492" s="237">
        <f t="shared" si="30"/>
        <v>0</v>
      </c>
      <c r="T492" s="213"/>
      <c r="U492" s="212"/>
      <c r="V492" s="212"/>
      <c r="W492" s="217"/>
      <c r="X492" s="188">
        <f t="shared" si="28"/>
        <v>0</v>
      </c>
      <c r="Y492" s="188">
        <f t="shared" si="31"/>
        <v>0</v>
      </c>
    </row>
    <row r="493" spans="1:25" x14ac:dyDescent="0.25">
      <c r="A493" s="204"/>
      <c r="B493" s="212"/>
      <c r="C493" s="214"/>
      <c r="D493" s="214"/>
      <c r="E493" s="313"/>
      <c r="F493" s="314"/>
      <c r="G493" s="314"/>
      <c r="H493" s="315"/>
      <c r="I493" s="212"/>
      <c r="J493" s="213"/>
      <c r="K493" s="227"/>
      <c r="L493" s="214"/>
      <c r="M493" s="214"/>
      <c r="N493" s="214"/>
      <c r="O493" s="214"/>
      <c r="P493" s="215"/>
      <c r="Q493" s="216"/>
      <c r="R493" s="237">
        <f t="shared" si="29"/>
        <v>0</v>
      </c>
      <c r="S493" s="237">
        <f t="shared" si="30"/>
        <v>0</v>
      </c>
      <c r="T493" s="213"/>
      <c r="U493" s="212"/>
      <c r="V493" s="212"/>
      <c r="W493" s="217"/>
      <c r="X493" s="188">
        <f t="shared" si="28"/>
        <v>0</v>
      </c>
      <c r="Y493" s="188">
        <f t="shared" si="31"/>
        <v>0</v>
      </c>
    </row>
    <row r="494" spans="1:25" x14ac:dyDescent="0.25">
      <c r="A494" s="204"/>
      <c r="B494" s="212"/>
      <c r="C494" s="214"/>
      <c r="D494" s="214"/>
      <c r="E494" s="313"/>
      <c r="F494" s="314"/>
      <c r="G494" s="314"/>
      <c r="H494" s="315"/>
      <c r="I494" s="212"/>
      <c r="J494" s="213"/>
      <c r="K494" s="227"/>
      <c r="L494" s="214"/>
      <c r="M494" s="214"/>
      <c r="N494" s="214"/>
      <c r="O494" s="214"/>
      <c r="P494" s="215"/>
      <c r="Q494" s="216"/>
      <c r="R494" s="237">
        <f t="shared" si="29"/>
        <v>0</v>
      </c>
      <c r="S494" s="237">
        <f t="shared" si="30"/>
        <v>0</v>
      </c>
      <c r="T494" s="213"/>
      <c r="U494" s="212"/>
      <c r="V494" s="212"/>
      <c r="W494" s="217"/>
      <c r="X494" s="188">
        <f t="shared" si="28"/>
        <v>0</v>
      </c>
      <c r="Y494" s="188">
        <f t="shared" si="31"/>
        <v>0</v>
      </c>
    </row>
    <row r="495" spans="1:25" x14ac:dyDescent="0.25">
      <c r="A495" s="204"/>
      <c r="B495" s="212"/>
      <c r="C495" s="214"/>
      <c r="D495" s="214"/>
      <c r="E495" s="313"/>
      <c r="F495" s="314"/>
      <c r="G495" s="314"/>
      <c r="H495" s="315"/>
      <c r="I495" s="212"/>
      <c r="J495" s="213"/>
      <c r="K495" s="227"/>
      <c r="L495" s="214"/>
      <c r="M495" s="214"/>
      <c r="N495" s="214"/>
      <c r="O495" s="214"/>
      <c r="P495" s="215"/>
      <c r="Q495" s="216"/>
      <c r="R495" s="237">
        <f t="shared" si="29"/>
        <v>0</v>
      </c>
      <c r="S495" s="237">
        <f t="shared" si="30"/>
        <v>0</v>
      </c>
      <c r="T495" s="213"/>
      <c r="U495" s="212"/>
      <c r="V495" s="212"/>
      <c r="W495" s="217"/>
      <c r="X495" s="188">
        <f t="shared" si="28"/>
        <v>0</v>
      </c>
      <c r="Y495" s="188">
        <f t="shared" si="31"/>
        <v>0</v>
      </c>
    </row>
    <row r="496" spans="1:25" x14ac:dyDescent="0.25">
      <c r="A496" s="204"/>
      <c r="B496" s="212"/>
      <c r="C496" s="214"/>
      <c r="D496" s="214"/>
      <c r="E496" s="313"/>
      <c r="F496" s="314"/>
      <c r="G496" s="314"/>
      <c r="H496" s="315"/>
      <c r="I496" s="212"/>
      <c r="J496" s="213"/>
      <c r="K496" s="227"/>
      <c r="L496" s="214"/>
      <c r="M496" s="214"/>
      <c r="N496" s="214"/>
      <c r="O496" s="214"/>
      <c r="P496" s="215"/>
      <c r="Q496" s="216"/>
      <c r="R496" s="237">
        <f t="shared" si="29"/>
        <v>0</v>
      </c>
      <c r="S496" s="237">
        <f t="shared" si="30"/>
        <v>0</v>
      </c>
      <c r="T496" s="213"/>
      <c r="U496" s="212"/>
      <c r="V496" s="212"/>
      <c r="W496" s="217"/>
      <c r="X496" s="188">
        <f t="shared" si="28"/>
        <v>0</v>
      </c>
      <c r="Y496" s="188">
        <f t="shared" si="31"/>
        <v>0</v>
      </c>
    </row>
    <row r="497" spans="1:25" x14ac:dyDescent="0.25">
      <c r="A497" s="204"/>
      <c r="B497" s="212"/>
      <c r="C497" s="214"/>
      <c r="D497" s="214"/>
      <c r="E497" s="313"/>
      <c r="F497" s="314"/>
      <c r="G497" s="314"/>
      <c r="H497" s="315"/>
      <c r="I497" s="212"/>
      <c r="J497" s="213"/>
      <c r="K497" s="227"/>
      <c r="L497" s="214"/>
      <c r="M497" s="214"/>
      <c r="N497" s="214"/>
      <c r="O497" s="214"/>
      <c r="P497" s="215"/>
      <c r="Q497" s="216"/>
      <c r="R497" s="237">
        <f t="shared" si="29"/>
        <v>0</v>
      </c>
      <c r="S497" s="237">
        <f t="shared" si="30"/>
        <v>0</v>
      </c>
      <c r="T497" s="213"/>
      <c r="U497" s="212"/>
      <c r="V497" s="212"/>
      <c r="W497" s="217"/>
      <c r="X497" s="188">
        <f t="shared" si="28"/>
        <v>0</v>
      </c>
      <c r="Y497" s="188">
        <f t="shared" si="31"/>
        <v>0</v>
      </c>
    </row>
    <row r="498" spans="1:25" x14ac:dyDescent="0.25">
      <c r="A498" s="204"/>
      <c r="B498" s="212"/>
      <c r="C498" s="214"/>
      <c r="D498" s="214"/>
      <c r="E498" s="313"/>
      <c r="F498" s="314"/>
      <c r="G498" s="314"/>
      <c r="H498" s="315"/>
      <c r="I498" s="212"/>
      <c r="J498" s="213"/>
      <c r="K498" s="227"/>
      <c r="L498" s="214"/>
      <c r="M498" s="214"/>
      <c r="N498" s="214"/>
      <c r="O498" s="214"/>
      <c r="P498" s="215"/>
      <c r="Q498" s="216"/>
      <c r="R498" s="237">
        <f t="shared" si="29"/>
        <v>0</v>
      </c>
      <c r="S498" s="237">
        <f t="shared" si="30"/>
        <v>0</v>
      </c>
      <c r="T498" s="213"/>
      <c r="U498" s="212"/>
      <c r="V498" s="212"/>
      <c r="W498" s="217"/>
      <c r="X498" s="188">
        <f t="shared" si="28"/>
        <v>0</v>
      </c>
      <c r="Y498" s="188">
        <f t="shared" si="31"/>
        <v>0</v>
      </c>
    </row>
    <row r="499" spans="1:25" x14ac:dyDescent="0.25">
      <c r="A499" s="204"/>
      <c r="B499" s="212"/>
      <c r="C499" s="214"/>
      <c r="D499" s="214"/>
      <c r="E499" s="313"/>
      <c r="F499" s="314"/>
      <c r="G499" s="314"/>
      <c r="H499" s="315"/>
      <c r="I499" s="212"/>
      <c r="J499" s="213"/>
      <c r="K499" s="227"/>
      <c r="L499" s="214"/>
      <c r="M499" s="214"/>
      <c r="N499" s="214"/>
      <c r="O499" s="214"/>
      <c r="P499" s="215"/>
      <c r="Q499" s="216"/>
      <c r="R499" s="237">
        <f t="shared" si="29"/>
        <v>0</v>
      </c>
      <c r="S499" s="237">
        <f t="shared" si="30"/>
        <v>0</v>
      </c>
      <c r="T499" s="213"/>
      <c r="U499" s="212"/>
      <c r="V499" s="212"/>
      <c r="W499" s="217"/>
      <c r="X499" s="188">
        <f t="shared" si="28"/>
        <v>0</v>
      </c>
      <c r="Y499" s="188">
        <f t="shared" si="31"/>
        <v>0</v>
      </c>
    </row>
    <row r="500" spans="1:25" x14ac:dyDescent="0.25">
      <c r="A500" s="204"/>
      <c r="B500" s="212"/>
      <c r="C500" s="214"/>
      <c r="D500" s="214"/>
      <c r="E500" s="313"/>
      <c r="F500" s="314"/>
      <c r="G500" s="314"/>
      <c r="H500" s="315"/>
      <c r="I500" s="212"/>
      <c r="J500" s="213"/>
      <c r="K500" s="227"/>
      <c r="L500" s="214"/>
      <c r="M500" s="214"/>
      <c r="N500" s="214"/>
      <c r="O500" s="214"/>
      <c r="P500" s="215"/>
      <c r="Q500" s="216"/>
      <c r="R500" s="237">
        <f t="shared" si="29"/>
        <v>0</v>
      </c>
      <c r="S500" s="237">
        <f t="shared" si="30"/>
        <v>0</v>
      </c>
      <c r="T500" s="213"/>
      <c r="U500" s="212"/>
      <c r="V500" s="212"/>
      <c r="W500" s="217"/>
      <c r="X500" s="188">
        <f t="shared" si="28"/>
        <v>0</v>
      </c>
      <c r="Y500" s="188">
        <f t="shared" si="31"/>
        <v>0</v>
      </c>
    </row>
    <row r="501" spans="1:25" x14ac:dyDescent="0.25">
      <c r="A501" s="204"/>
      <c r="B501" s="212"/>
      <c r="C501" s="214"/>
      <c r="D501" s="214"/>
      <c r="E501" s="313"/>
      <c r="F501" s="314"/>
      <c r="G501" s="314"/>
      <c r="H501" s="315"/>
      <c r="I501" s="212"/>
      <c r="J501" s="213"/>
      <c r="K501" s="227"/>
      <c r="L501" s="214"/>
      <c r="M501" s="214"/>
      <c r="N501" s="214"/>
      <c r="O501" s="214"/>
      <c r="P501" s="215"/>
      <c r="Q501" s="216"/>
      <c r="R501" s="237">
        <f t="shared" si="29"/>
        <v>0</v>
      </c>
      <c r="S501" s="237">
        <f t="shared" si="30"/>
        <v>0</v>
      </c>
      <c r="T501" s="213"/>
      <c r="U501" s="212"/>
      <c r="V501" s="212"/>
      <c r="W501" s="217"/>
      <c r="X501" s="188">
        <f t="shared" si="28"/>
        <v>0</v>
      </c>
      <c r="Y501" s="188">
        <f t="shared" si="31"/>
        <v>0</v>
      </c>
    </row>
    <row r="502" spans="1:25" x14ac:dyDescent="0.25">
      <c r="A502" s="204"/>
      <c r="B502" s="212"/>
      <c r="C502" s="214"/>
      <c r="D502" s="214"/>
      <c r="E502" s="313"/>
      <c r="F502" s="314"/>
      <c r="G502" s="314"/>
      <c r="H502" s="315"/>
      <c r="I502" s="212"/>
      <c r="J502" s="213"/>
      <c r="K502" s="227"/>
      <c r="L502" s="214"/>
      <c r="M502" s="214"/>
      <c r="N502" s="214"/>
      <c r="O502" s="214"/>
      <c r="P502" s="215"/>
      <c r="Q502" s="216"/>
      <c r="R502" s="237">
        <f t="shared" si="29"/>
        <v>0</v>
      </c>
      <c r="S502" s="237">
        <f t="shared" si="30"/>
        <v>0</v>
      </c>
      <c r="T502" s="213"/>
      <c r="U502" s="212"/>
      <c r="V502" s="212"/>
      <c r="W502" s="217"/>
      <c r="X502" s="188">
        <f t="shared" si="28"/>
        <v>0</v>
      </c>
      <c r="Y502" s="188">
        <f t="shared" si="31"/>
        <v>0</v>
      </c>
    </row>
    <row r="503" spans="1:25" x14ac:dyDescent="0.25">
      <c r="A503" s="204"/>
      <c r="B503" s="212"/>
      <c r="C503" s="214"/>
      <c r="D503" s="214"/>
      <c r="E503" s="313"/>
      <c r="F503" s="314"/>
      <c r="G503" s="314"/>
      <c r="H503" s="315"/>
      <c r="I503" s="212"/>
      <c r="J503" s="213"/>
      <c r="K503" s="227"/>
      <c r="L503" s="214"/>
      <c r="M503" s="214"/>
      <c r="N503" s="214"/>
      <c r="O503" s="214"/>
      <c r="P503" s="215"/>
      <c r="Q503" s="216"/>
      <c r="R503" s="237">
        <f t="shared" si="29"/>
        <v>0</v>
      </c>
      <c r="S503" s="237">
        <f t="shared" si="30"/>
        <v>0</v>
      </c>
      <c r="T503" s="213"/>
      <c r="U503" s="212"/>
      <c r="V503" s="212"/>
      <c r="W503" s="217"/>
      <c r="X503" s="188">
        <f t="shared" si="28"/>
        <v>0</v>
      </c>
      <c r="Y503" s="188">
        <f t="shared" si="31"/>
        <v>0</v>
      </c>
    </row>
    <row r="504" spans="1:25" x14ac:dyDescent="0.25">
      <c r="A504" s="204"/>
      <c r="B504" s="212"/>
      <c r="C504" s="214"/>
      <c r="D504" s="214"/>
      <c r="E504" s="313"/>
      <c r="F504" s="314"/>
      <c r="G504" s="314"/>
      <c r="H504" s="315"/>
      <c r="I504" s="212"/>
      <c r="J504" s="213"/>
      <c r="K504" s="227"/>
      <c r="L504" s="214"/>
      <c r="M504" s="214"/>
      <c r="N504" s="214"/>
      <c r="O504" s="214"/>
      <c r="P504" s="215"/>
      <c r="Q504" s="216"/>
      <c r="R504" s="237">
        <f t="shared" si="29"/>
        <v>0</v>
      </c>
      <c r="S504" s="237">
        <f t="shared" si="30"/>
        <v>0</v>
      </c>
      <c r="T504" s="213"/>
      <c r="U504" s="212"/>
      <c r="V504" s="212"/>
      <c r="W504" s="217"/>
      <c r="X504" s="188">
        <f t="shared" si="28"/>
        <v>0</v>
      </c>
      <c r="Y504" s="188">
        <f t="shared" si="31"/>
        <v>0</v>
      </c>
    </row>
    <row r="505" spans="1:25" x14ac:dyDescent="0.25">
      <c r="A505" s="204"/>
      <c r="B505" s="212"/>
      <c r="C505" s="214"/>
      <c r="D505" s="214"/>
      <c r="E505" s="313"/>
      <c r="F505" s="314"/>
      <c r="G505" s="314"/>
      <c r="H505" s="315"/>
      <c r="I505" s="212"/>
      <c r="J505" s="213"/>
      <c r="K505" s="227"/>
      <c r="L505" s="214"/>
      <c r="M505" s="214"/>
      <c r="N505" s="214"/>
      <c r="O505" s="214"/>
      <c r="P505" s="215"/>
      <c r="Q505" s="216"/>
      <c r="R505" s="237">
        <f t="shared" si="29"/>
        <v>0</v>
      </c>
      <c r="S505" s="237">
        <f t="shared" si="30"/>
        <v>0</v>
      </c>
      <c r="T505" s="213"/>
      <c r="U505" s="212"/>
      <c r="V505" s="212"/>
      <c r="W505" s="217"/>
      <c r="X505" s="188">
        <f t="shared" si="28"/>
        <v>0</v>
      </c>
      <c r="Y505" s="188">
        <f t="shared" si="31"/>
        <v>0</v>
      </c>
    </row>
    <row r="506" spans="1:25" x14ac:dyDescent="0.25">
      <c r="A506" s="204"/>
      <c r="B506" s="212"/>
      <c r="C506" s="214"/>
      <c r="D506" s="214"/>
      <c r="E506" s="313"/>
      <c r="F506" s="314"/>
      <c r="G506" s="314"/>
      <c r="H506" s="315"/>
      <c r="I506" s="212"/>
      <c r="J506" s="213"/>
      <c r="K506" s="227"/>
      <c r="L506" s="214"/>
      <c r="M506" s="214"/>
      <c r="N506" s="214"/>
      <c r="O506" s="214"/>
      <c r="P506" s="215"/>
      <c r="Q506" s="216"/>
      <c r="R506" s="237">
        <f t="shared" si="29"/>
        <v>0</v>
      </c>
      <c r="S506" s="237">
        <f t="shared" si="30"/>
        <v>0</v>
      </c>
      <c r="T506" s="213"/>
      <c r="U506" s="212"/>
      <c r="V506" s="212"/>
      <c r="W506" s="217"/>
      <c r="X506" s="188">
        <f t="shared" si="28"/>
        <v>0</v>
      </c>
      <c r="Y506" s="188">
        <f t="shared" si="31"/>
        <v>0</v>
      </c>
    </row>
    <row r="507" spans="1:25" x14ac:dyDescent="0.25">
      <c r="A507" s="204"/>
      <c r="B507" s="212"/>
      <c r="C507" s="214"/>
      <c r="D507" s="214"/>
      <c r="E507" s="313"/>
      <c r="F507" s="314"/>
      <c r="G507" s="314"/>
      <c r="H507" s="315"/>
      <c r="I507" s="212"/>
      <c r="J507" s="213"/>
      <c r="K507" s="227"/>
      <c r="L507" s="214"/>
      <c r="M507" s="214"/>
      <c r="N507" s="214"/>
      <c r="O507" s="214"/>
      <c r="P507" s="215"/>
      <c r="Q507" s="216"/>
      <c r="R507" s="237">
        <f t="shared" si="29"/>
        <v>0</v>
      </c>
      <c r="S507" s="237">
        <f t="shared" si="30"/>
        <v>0</v>
      </c>
      <c r="T507" s="213"/>
      <c r="U507" s="212"/>
      <c r="V507" s="212"/>
      <c r="W507" s="217"/>
      <c r="X507" s="188">
        <f t="shared" si="28"/>
        <v>0</v>
      </c>
      <c r="Y507" s="188">
        <f t="shared" si="31"/>
        <v>0</v>
      </c>
    </row>
    <row r="508" spans="1:25" x14ac:dyDescent="0.25">
      <c r="A508" s="204"/>
      <c r="B508" s="212"/>
      <c r="C508" s="214"/>
      <c r="D508" s="214"/>
      <c r="E508" s="313"/>
      <c r="F508" s="314"/>
      <c r="G508" s="314"/>
      <c r="H508" s="315"/>
      <c r="I508" s="212"/>
      <c r="J508" s="213"/>
      <c r="K508" s="227"/>
      <c r="L508" s="214"/>
      <c r="M508" s="214"/>
      <c r="N508" s="214"/>
      <c r="O508" s="214"/>
      <c r="P508" s="215"/>
      <c r="Q508" s="216"/>
      <c r="R508" s="237">
        <f t="shared" si="29"/>
        <v>0</v>
      </c>
      <c r="S508" s="237">
        <f t="shared" si="30"/>
        <v>0</v>
      </c>
      <c r="T508" s="213"/>
      <c r="U508" s="212"/>
      <c r="V508" s="212"/>
      <c r="W508" s="217"/>
      <c r="X508" s="188">
        <f t="shared" si="28"/>
        <v>0</v>
      </c>
      <c r="Y508" s="188">
        <f t="shared" si="31"/>
        <v>0</v>
      </c>
    </row>
    <row r="509" spans="1:25" x14ac:dyDescent="0.25">
      <c r="A509" s="204"/>
      <c r="B509" s="212"/>
      <c r="C509" s="214"/>
      <c r="D509" s="214"/>
      <c r="E509" s="313"/>
      <c r="F509" s="314"/>
      <c r="G509" s="314"/>
      <c r="H509" s="315"/>
      <c r="I509" s="212"/>
      <c r="J509" s="213"/>
      <c r="K509" s="227"/>
      <c r="L509" s="214"/>
      <c r="M509" s="214"/>
      <c r="N509" s="214"/>
      <c r="O509" s="214"/>
      <c r="P509" s="215"/>
      <c r="Q509" s="216"/>
      <c r="R509" s="237">
        <f t="shared" si="29"/>
        <v>0</v>
      </c>
      <c r="S509" s="237">
        <f t="shared" si="30"/>
        <v>0</v>
      </c>
      <c r="T509" s="213"/>
      <c r="U509" s="212"/>
      <c r="V509" s="212"/>
      <c r="W509" s="217"/>
      <c r="X509" s="188">
        <f t="shared" si="28"/>
        <v>0</v>
      </c>
      <c r="Y509" s="188">
        <f t="shared" si="31"/>
        <v>0</v>
      </c>
    </row>
    <row r="510" spans="1:25" x14ac:dyDescent="0.25">
      <c r="A510" s="204"/>
      <c r="B510" s="212"/>
      <c r="C510" s="214"/>
      <c r="D510" s="214"/>
      <c r="E510" s="313"/>
      <c r="F510" s="314"/>
      <c r="G510" s="314"/>
      <c r="H510" s="315"/>
      <c r="I510" s="212"/>
      <c r="J510" s="213"/>
      <c r="K510" s="227"/>
      <c r="L510" s="214"/>
      <c r="M510" s="214"/>
      <c r="N510" s="214"/>
      <c r="O510" s="214"/>
      <c r="P510" s="215"/>
      <c r="Q510" s="216"/>
      <c r="R510" s="237">
        <f t="shared" si="29"/>
        <v>0</v>
      </c>
      <c r="S510" s="237">
        <f t="shared" si="30"/>
        <v>0</v>
      </c>
      <c r="T510" s="213"/>
      <c r="U510" s="212"/>
      <c r="V510" s="212"/>
      <c r="W510" s="217"/>
      <c r="X510" s="188">
        <f t="shared" si="28"/>
        <v>0</v>
      </c>
      <c r="Y510" s="188">
        <f t="shared" si="31"/>
        <v>0</v>
      </c>
    </row>
    <row r="511" spans="1:25" x14ac:dyDescent="0.25">
      <c r="A511" s="204"/>
      <c r="B511" s="212"/>
      <c r="C511" s="214"/>
      <c r="D511" s="214"/>
      <c r="E511" s="313"/>
      <c r="F511" s="314"/>
      <c r="G511" s="314"/>
      <c r="H511" s="315"/>
      <c r="I511" s="212"/>
      <c r="J511" s="213"/>
      <c r="K511" s="227"/>
      <c r="L511" s="214"/>
      <c r="M511" s="214"/>
      <c r="N511" s="214"/>
      <c r="O511" s="214"/>
      <c r="P511" s="215"/>
      <c r="Q511" s="216"/>
      <c r="R511" s="237">
        <f t="shared" si="29"/>
        <v>0</v>
      </c>
      <c r="S511" s="237">
        <f t="shared" si="30"/>
        <v>0</v>
      </c>
      <c r="T511" s="213"/>
      <c r="U511" s="212"/>
      <c r="V511" s="212"/>
      <c r="W511" s="217"/>
      <c r="X511" s="188">
        <f t="shared" si="28"/>
        <v>0</v>
      </c>
      <c r="Y511" s="188">
        <f t="shared" si="31"/>
        <v>0</v>
      </c>
    </row>
    <row r="512" spans="1:25" x14ac:dyDescent="0.25">
      <c r="A512" s="204"/>
      <c r="B512" s="212"/>
      <c r="C512" s="214"/>
      <c r="D512" s="214"/>
      <c r="E512" s="313"/>
      <c r="F512" s="314"/>
      <c r="G512" s="314"/>
      <c r="H512" s="315"/>
      <c r="I512" s="212"/>
      <c r="J512" s="213"/>
      <c r="K512" s="227"/>
      <c r="L512" s="214"/>
      <c r="M512" s="214"/>
      <c r="N512" s="214"/>
      <c r="O512" s="214"/>
      <c r="P512" s="215"/>
      <c r="Q512" s="216"/>
      <c r="R512" s="237">
        <f t="shared" si="29"/>
        <v>0</v>
      </c>
      <c r="S512" s="237">
        <f t="shared" si="30"/>
        <v>0</v>
      </c>
      <c r="T512" s="213"/>
      <c r="U512" s="212"/>
      <c r="V512" s="212"/>
      <c r="W512" s="217"/>
      <c r="X512" s="188">
        <f t="shared" si="28"/>
        <v>0</v>
      </c>
      <c r="Y512" s="188">
        <f t="shared" si="31"/>
        <v>0</v>
      </c>
    </row>
    <row r="513" spans="1:25" x14ac:dyDescent="0.25">
      <c r="A513" s="204"/>
      <c r="B513" s="212"/>
      <c r="C513" s="214"/>
      <c r="D513" s="214"/>
      <c r="E513" s="313"/>
      <c r="F513" s="314"/>
      <c r="G513" s="314"/>
      <c r="H513" s="315"/>
      <c r="I513" s="212"/>
      <c r="J513" s="213"/>
      <c r="K513" s="227"/>
      <c r="L513" s="214"/>
      <c r="M513" s="214"/>
      <c r="N513" s="214"/>
      <c r="O513" s="214"/>
      <c r="P513" s="215"/>
      <c r="Q513" s="216"/>
      <c r="R513" s="237">
        <f t="shared" si="29"/>
        <v>0</v>
      </c>
      <c r="S513" s="237">
        <f t="shared" si="30"/>
        <v>0</v>
      </c>
      <c r="T513" s="213"/>
      <c r="U513" s="212"/>
      <c r="V513" s="212"/>
      <c r="W513" s="217"/>
      <c r="X513" s="188">
        <f t="shared" si="28"/>
        <v>0</v>
      </c>
      <c r="Y513" s="188">
        <f t="shared" si="31"/>
        <v>0</v>
      </c>
    </row>
    <row r="514" spans="1:25" x14ac:dyDescent="0.25">
      <c r="A514" s="204"/>
      <c r="B514" s="212"/>
      <c r="C514" s="214"/>
      <c r="D514" s="214"/>
      <c r="E514" s="313"/>
      <c r="F514" s="314"/>
      <c r="G514" s="314"/>
      <c r="H514" s="315"/>
      <c r="I514" s="212"/>
      <c r="J514" s="213"/>
      <c r="K514" s="227"/>
      <c r="L514" s="214"/>
      <c r="M514" s="214"/>
      <c r="N514" s="214"/>
      <c r="O514" s="214"/>
      <c r="P514" s="215"/>
      <c r="Q514" s="216"/>
      <c r="R514" s="237">
        <f t="shared" si="29"/>
        <v>0</v>
      </c>
      <c r="S514" s="237">
        <f t="shared" si="30"/>
        <v>0</v>
      </c>
      <c r="T514" s="213"/>
      <c r="U514" s="212"/>
      <c r="V514" s="212"/>
      <c r="W514" s="217"/>
      <c r="X514" s="188">
        <f t="shared" si="28"/>
        <v>0</v>
      </c>
      <c r="Y514" s="188">
        <f t="shared" si="31"/>
        <v>0</v>
      </c>
    </row>
    <row r="515" spans="1:25" x14ac:dyDescent="0.25">
      <c r="A515" s="204"/>
      <c r="B515" s="212"/>
      <c r="C515" s="214"/>
      <c r="D515" s="214"/>
      <c r="E515" s="313"/>
      <c r="F515" s="314"/>
      <c r="G515" s="314"/>
      <c r="H515" s="315"/>
      <c r="I515" s="212"/>
      <c r="J515" s="213"/>
      <c r="K515" s="227"/>
      <c r="L515" s="214"/>
      <c r="M515" s="214"/>
      <c r="N515" s="214"/>
      <c r="O515" s="214"/>
      <c r="P515" s="215"/>
      <c r="Q515" s="216"/>
      <c r="R515" s="237">
        <f t="shared" si="29"/>
        <v>0</v>
      </c>
      <c r="S515" s="237">
        <f t="shared" si="30"/>
        <v>0</v>
      </c>
      <c r="T515" s="213"/>
      <c r="U515" s="212"/>
      <c r="V515" s="212"/>
      <c r="W515" s="217"/>
      <c r="X515" s="188">
        <f t="shared" si="28"/>
        <v>0</v>
      </c>
      <c r="Y515" s="188">
        <f t="shared" si="31"/>
        <v>0</v>
      </c>
    </row>
    <row r="516" spans="1:25" x14ac:dyDescent="0.25">
      <c r="A516" s="204"/>
      <c r="B516" s="212"/>
      <c r="C516" s="214"/>
      <c r="D516" s="214"/>
      <c r="E516" s="313"/>
      <c r="F516" s="314"/>
      <c r="G516" s="314"/>
      <c r="H516" s="315"/>
      <c r="I516" s="212"/>
      <c r="J516" s="213"/>
      <c r="K516" s="227"/>
      <c r="L516" s="214"/>
      <c r="M516" s="214"/>
      <c r="N516" s="214"/>
      <c r="O516" s="214"/>
      <c r="P516" s="215"/>
      <c r="Q516" s="216"/>
      <c r="R516" s="237">
        <f t="shared" si="29"/>
        <v>0</v>
      </c>
      <c r="S516" s="237">
        <f t="shared" si="30"/>
        <v>0</v>
      </c>
      <c r="T516" s="213"/>
      <c r="U516" s="212"/>
      <c r="V516" s="212"/>
      <c r="W516" s="217"/>
      <c r="X516" s="188">
        <f t="shared" si="28"/>
        <v>0</v>
      </c>
      <c r="Y516" s="188">
        <f t="shared" si="31"/>
        <v>0</v>
      </c>
    </row>
    <row r="517" spans="1:25" x14ac:dyDescent="0.25">
      <c r="A517" s="204"/>
      <c r="B517" s="212"/>
      <c r="C517" s="214"/>
      <c r="D517" s="214"/>
      <c r="E517" s="313"/>
      <c r="F517" s="314"/>
      <c r="G517" s="314"/>
      <c r="H517" s="315"/>
      <c r="I517" s="212"/>
      <c r="J517" s="213"/>
      <c r="K517" s="227"/>
      <c r="L517" s="214"/>
      <c r="M517" s="214"/>
      <c r="N517" s="214"/>
      <c r="O517" s="214"/>
      <c r="P517" s="215"/>
      <c r="Q517" s="216"/>
      <c r="R517" s="237">
        <f t="shared" si="29"/>
        <v>0</v>
      </c>
      <c r="S517" s="237">
        <f t="shared" si="30"/>
        <v>0</v>
      </c>
      <c r="T517" s="213"/>
      <c r="U517" s="212"/>
      <c r="V517" s="212"/>
      <c r="W517" s="217"/>
      <c r="X517" s="188">
        <f t="shared" si="28"/>
        <v>0</v>
      </c>
      <c r="Y517" s="188">
        <f t="shared" si="31"/>
        <v>0</v>
      </c>
    </row>
    <row r="518" spans="1:25" x14ac:dyDescent="0.25">
      <c r="A518" s="204"/>
      <c r="B518" s="212"/>
      <c r="C518" s="214"/>
      <c r="D518" s="214"/>
      <c r="E518" s="313"/>
      <c r="F518" s="314"/>
      <c r="G518" s="314"/>
      <c r="H518" s="315"/>
      <c r="I518" s="212"/>
      <c r="J518" s="213"/>
      <c r="K518" s="227"/>
      <c r="L518" s="214"/>
      <c r="M518" s="214"/>
      <c r="N518" s="214"/>
      <c r="O518" s="214"/>
      <c r="P518" s="215"/>
      <c r="Q518" s="216"/>
      <c r="R518" s="237">
        <f t="shared" si="29"/>
        <v>0</v>
      </c>
      <c r="S518" s="237">
        <f t="shared" si="30"/>
        <v>0</v>
      </c>
      <c r="T518" s="213"/>
      <c r="U518" s="212"/>
      <c r="V518" s="212"/>
      <c r="W518" s="217"/>
      <c r="X518" s="188">
        <f t="shared" si="28"/>
        <v>0</v>
      </c>
      <c r="Y518" s="188">
        <f t="shared" si="31"/>
        <v>0</v>
      </c>
    </row>
    <row r="519" spans="1:25" x14ac:dyDescent="0.25">
      <c r="A519" s="204"/>
      <c r="B519" s="212"/>
      <c r="C519" s="214"/>
      <c r="D519" s="214"/>
      <c r="E519" s="313"/>
      <c r="F519" s="314"/>
      <c r="G519" s="314"/>
      <c r="H519" s="315"/>
      <c r="I519" s="212"/>
      <c r="J519" s="213"/>
      <c r="K519" s="227"/>
      <c r="L519" s="214"/>
      <c r="M519" s="214"/>
      <c r="N519" s="214"/>
      <c r="O519" s="214"/>
      <c r="P519" s="215"/>
      <c r="Q519" s="216"/>
      <c r="R519" s="237">
        <f t="shared" si="29"/>
        <v>0</v>
      </c>
      <c r="S519" s="237">
        <f t="shared" si="30"/>
        <v>0</v>
      </c>
      <c r="T519" s="213"/>
      <c r="U519" s="212"/>
      <c r="V519" s="212"/>
      <c r="W519" s="217"/>
      <c r="X519" s="188">
        <f t="shared" si="28"/>
        <v>0</v>
      </c>
      <c r="Y519" s="188">
        <f t="shared" si="31"/>
        <v>0</v>
      </c>
    </row>
    <row r="520" spans="1:25" x14ac:dyDescent="0.25">
      <c r="A520" s="204"/>
      <c r="B520" s="212"/>
      <c r="C520" s="214"/>
      <c r="D520" s="214"/>
      <c r="E520" s="313"/>
      <c r="F520" s="314"/>
      <c r="G520" s="314"/>
      <c r="H520" s="315"/>
      <c r="I520" s="212"/>
      <c r="J520" s="213"/>
      <c r="K520" s="227"/>
      <c r="L520" s="214"/>
      <c r="M520" s="214"/>
      <c r="N520" s="214"/>
      <c r="O520" s="214"/>
      <c r="P520" s="215"/>
      <c r="Q520" s="216"/>
      <c r="R520" s="237">
        <f t="shared" si="29"/>
        <v>0</v>
      </c>
      <c r="S520" s="237">
        <f t="shared" si="30"/>
        <v>0</v>
      </c>
      <c r="T520" s="213"/>
      <c r="U520" s="212"/>
      <c r="V520" s="212"/>
      <c r="W520" s="217"/>
      <c r="X520" s="188">
        <f t="shared" si="28"/>
        <v>0</v>
      </c>
      <c r="Y520" s="188">
        <f t="shared" si="31"/>
        <v>0</v>
      </c>
    </row>
    <row r="521" spans="1:25" x14ac:dyDescent="0.25">
      <c r="A521" s="204"/>
      <c r="B521" s="212"/>
      <c r="C521" s="214"/>
      <c r="D521" s="214"/>
      <c r="E521" s="313"/>
      <c r="F521" s="314"/>
      <c r="G521" s="314"/>
      <c r="H521" s="315"/>
      <c r="I521" s="212"/>
      <c r="J521" s="213"/>
      <c r="K521" s="227"/>
      <c r="L521" s="214"/>
      <c r="M521" s="214"/>
      <c r="N521" s="214"/>
      <c r="O521" s="214"/>
      <c r="P521" s="215"/>
      <c r="Q521" s="216"/>
      <c r="R521" s="237">
        <f t="shared" si="29"/>
        <v>0</v>
      </c>
      <c r="S521" s="237">
        <f t="shared" si="30"/>
        <v>0</v>
      </c>
      <c r="T521" s="213"/>
      <c r="U521" s="212"/>
      <c r="V521" s="212"/>
      <c r="W521" s="217"/>
      <c r="X521" s="188">
        <f t="shared" si="28"/>
        <v>0</v>
      </c>
      <c r="Y521" s="188">
        <f t="shared" si="31"/>
        <v>0</v>
      </c>
    </row>
    <row r="522" spans="1:25" x14ac:dyDescent="0.25">
      <c r="A522" s="204"/>
      <c r="B522" s="212"/>
      <c r="C522" s="214"/>
      <c r="D522" s="214"/>
      <c r="E522" s="313"/>
      <c r="F522" s="314"/>
      <c r="G522" s="314"/>
      <c r="H522" s="315"/>
      <c r="I522" s="212"/>
      <c r="J522" s="213"/>
      <c r="K522" s="227"/>
      <c r="L522" s="214"/>
      <c r="M522" s="214"/>
      <c r="N522" s="214"/>
      <c r="O522" s="214"/>
      <c r="P522" s="215"/>
      <c r="Q522" s="216"/>
      <c r="R522" s="237">
        <f t="shared" si="29"/>
        <v>0</v>
      </c>
      <c r="S522" s="237">
        <f t="shared" si="30"/>
        <v>0</v>
      </c>
      <c r="T522" s="213"/>
      <c r="U522" s="212"/>
      <c r="V522" s="212"/>
      <c r="W522" s="217"/>
      <c r="X522" s="188">
        <f t="shared" si="28"/>
        <v>0</v>
      </c>
      <c r="Y522" s="188">
        <f t="shared" si="31"/>
        <v>0</v>
      </c>
    </row>
    <row r="523" spans="1:25" x14ac:dyDescent="0.25">
      <c r="A523" s="204"/>
      <c r="B523" s="212"/>
      <c r="C523" s="214"/>
      <c r="D523" s="214"/>
      <c r="E523" s="313"/>
      <c r="F523" s="314"/>
      <c r="G523" s="314"/>
      <c r="H523" s="315"/>
      <c r="I523" s="212"/>
      <c r="J523" s="213"/>
      <c r="K523" s="227"/>
      <c r="L523" s="214"/>
      <c r="M523" s="214"/>
      <c r="N523" s="214"/>
      <c r="O523" s="214"/>
      <c r="P523" s="215"/>
      <c r="Q523" s="216"/>
      <c r="R523" s="237">
        <f t="shared" si="29"/>
        <v>0</v>
      </c>
      <c r="S523" s="237">
        <f t="shared" si="30"/>
        <v>0</v>
      </c>
      <c r="T523" s="213"/>
      <c r="U523" s="212"/>
      <c r="V523" s="212"/>
      <c r="W523" s="217"/>
      <c r="X523" s="188">
        <f t="shared" si="28"/>
        <v>0</v>
      </c>
      <c r="Y523" s="188">
        <f t="shared" si="31"/>
        <v>0</v>
      </c>
    </row>
    <row r="524" spans="1:25" x14ac:dyDescent="0.25">
      <c r="A524" s="204"/>
      <c r="B524" s="212"/>
      <c r="C524" s="214"/>
      <c r="D524" s="214"/>
      <c r="E524" s="313"/>
      <c r="F524" s="314"/>
      <c r="G524" s="314"/>
      <c r="H524" s="315"/>
      <c r="I524" s="212"/>
      <c r="J524" s="213"/>
      <c r="K524" s="227"/>
      <c r="L524" s="214"/>
      <c r="M524" s="214"/>
      <c r="N524" s="214"/>
      <c r="O524" s="214"/>
      <c r="P524" s="215"/>
      <c r="Q524" s="216"/>
      <c r="R524" s="237">
        <f t="shared" si="29"/>
        <v>0</v>
      </c>
      <c r="S524" s="237">
        <f t="shared" si="30"/>
        <v>0</v>
      </c>
      <c r="T524" s="213"/>
      <c r="U524" s="212"/>
      <c r="V524" s="212"/>
      <c r="W524" s="217"/>
      <c r="X524" s="188">
        <f t="shared" si="28"/>
        <v>0</v>
      </c>
      <c r="Y524" s="188">
        <f t="shared" si="31"/>
        <v>0</v>
      </c>
    </row>
    <row r="525" spans="1:25" x14ac:dyDescent="0.25">
      <c r="A525" s="204"/>
      <c r="B525" s="212"/>
      <c r="C525" s="214"/>
      <c r="D525" s="214"/>
      <c r="E525" s="313"/>
      <c r="F525" s="314"/>
      <c r="G525" s="314"/>
      <c r="H525" s="315"/>
      <c r="I525" s="212"/>
      <c r="J525" s="213"/>
      <c r="K525" s="227"/>
      <c r="L525" s="214"/>
      <c r="M525" s="214"/>
      <c r="N525" s="214"/>
      <c r="O525" s="214"/>
      <c r="P525" s="215"/>
      <c r="Q525" s="216"/>
      <c r="R525" s="237">
        <f t="shared" si="29"/>
        <v>0</v>
      </c>
      <c r="S525" s="237">
        <f t="shared" si="30"/>
        <v>0</v>
      </c>
      <c r="T525" s="213"/>
      <c r="U525" s="212"/>
      <c r="V525" s="212"/>
      <c r="W525" s="217"/>
      <c r="X525" s="188">
        <f t="shared" si="28"/>
        <v>0</v>
      </c>
      <c r="Y525" s="188">
        <f t="shared" si="31"/>
        <v>0</v>
      </c>
    </row>
    <row r="526" spans="1:25" x14ac:dyDescent="0.25">
      <c r="A526" s="204"/>
      <c r="B526" s="212"/>
      <c r="C526" s="214"/>
      <c r="D526" s="214"/>
      <c r="E526" s="313"/>
      <c r="F526" s="314"/>
      <c r="G526" s="314"/>
      <c r="H526" s="315"/>
      <c r="I526" s="212"/>
      <c r="J526" s="213"/>
      <c r="K526" s="227"/>
      <c r="L526" s="214"/>
      <c r="M526" s="214"/>
      <c r="N526" s="214"/>
      <c r="O526" s="214"/>
      <c r="P526" s="215"/>
      <c r="Q526" s="216"/>
      <c r="R526" s="237">
        <f t="shared" si="29"/>
        <v>0</v>
      </c>
      <c r="S526" s="237">
        <f t="shared" si="30"/>
        <v>0</v>
      </c>
      <c r="T526" s="213"/>
      <c r="U526" s="212"/>
      <c r="V526" s="212"/>
      <c r="W526" s="217"/>
      <c r="X526" s="188">
        <f t="shared" si="28"/>
        <v>0</v>
      </c>
      <c r="Y526" s="188">
        <f t="shared" si="31"/>
        <v>0</v>
      </c>
    </row>
    <row r="527" spans="1:25" x14ac:dyDescent="0.25">
      <c r="A527" s="204"/>
      <c r="B527" s="212"/>
      <c r="C527" s="214"/>
      <c r="D527" s="214"/>
      <c r="E527" s="313"/>
      <c r="F527" s="314"/>
      <c r="G527" s="314"/>
      <c r="H527" s="315"/>
      <c r="I527" s="212"/>
      <c r="J527" s="213"/>
      <c r="K527" s="227"/>
      <c r="L527" s="214"/>
      <c r="M527" s="214"/>
      <c r="N527" s="214"/>
      <c r="O527" s="214"/>
      <c r="P527" s="215"/>
      <c r="Q527" s="216"/>
      <c r="R527" s="237">
        <f t="shared" si="29"/>
        <v>0</v>
      </c>
      <c r="S527" s="237">
        <f t="shared" si="30"/>
        <v>0</v>
      </c>
      <c r="T527" s="213"/>
      <c r="U527" s="212"/>
      <c r="V527" s="212"/>
      <c r="W527" s="217"/>
      <c r="X527" s="188">
        <f t="shared" si="28"/>
        <v>0</v>
      </c>
      <c r="Y527" s="188">
        <f t="shared" si="31"/>
        <v>0</v>
      </c>
    </row>
    <row r="528" spans="1:25" x14ac:dyDescent="0.25">
      <c r="A528" s="204"/>
      <c r="B528" s="212"/>
      <c r="C528" s="214"/>
      <c r="D528" s="214"/>
      <c r="E528" s="313"/>
      <c r="F528" s="314"/>
      <c r="G528" s="314"/>
      <c r="H528" s="315"/>
      <c r="I528" s="212"/>
      <c r="J528" s="213"/>
      <c r="K528" s="227"/>
      <c r="L528" s="214"/>
      <c r="M528" s="214"/>
      <c r="N528" s="214"/>
      <c r="O528" s="214"/>
      <c r="P528" s="215"/>
      <c r="Q528" s="216"/>
      <c r="R528" s="237">
        <f t="shared" si="29"/>
        <v>0</v>
      </c>
      <c r="S528" s="237">
        <f t="shared" si="30"/>
        <v>0</v>
      </c>
      <c r="T528" s="213"/>
      <c r="U528" s="212"/>
      <c r="V528" s="212"/>
      <c r="W528" s="217"/>
      <c r="X528" s="188">
        <f t="shared" ref="X528:X591" si="32">+IF(A528="1 Cuenta de Cobro - Activo no Financiero",+J528+K528+L528+M528+N528+O528+P528+Q528,0)</f>
        <v>0</v>
      </c>
      <c r="Y528" s="188">
        <f t="shared" si="31"/>
        <v>0</v>
      </c>
    </row>
    <row r="529" spans="1:25" x14ac:dyDescent="0.25">
      <c r="A529" s="204"/>
      <c r="B529" s="212"/>
      <c r="C529" s="214"/>
      <c r="D529" s="214"/>
      <c r="E529" s="313"/>
      <c r="F529" s="314"/>
      <c r="G529" s="314"/>
      <c r="H529" s="315"/>
      <c r="I529" s="212"/>
      <c r="J529" s="213"/>
      <c r="K529" s="227"/>
      <c r="L529" s="214"/>
      <c r="M529" s="214"/>
      <c r="N529" s="214"/>
      <c r="O529" s="214"/>
      <c r="P529" s="215"/>
      <c r="Q529" s="216"/>
      <c r="R529" s="237">
        <f t="shared" ref="R529:R592" si="33">+IF(OR(A529="1 Cuenta de Cobro - Activo no Financiero", A529="2 Cuenta de Cobro - Instrumento Financiero"),+J529+K529+L529+M529+N529+O529+P529+Q529,0)</f>
        <v>0</v>
      </c>
      <c r="S529" s="237">
        <f t="shared" ref="S529:S592" si="34">+IF(A529="3 Deterioro - Instrumento Financiero",+K529+L529+M529+N529+O529+P529+Q529,0)</f>
        <v>0</v>
      </c>
      <c r="T529" s="213"/>
      <c r="U529" s="212"/>
      <c r="V529" s="212"/>
      <c r="W529" s="217"/>
      <c r="X529" s="188">
        <f t="shared" si="32"/>
        <v>0</v>
      </c>
      <c r="Y529" s="188">
        <f t="shared" ref="Y529:Y592" si="35">+IF(A529="2 Cuenta de Cobro - Instrumento Financiero",+J529+K529+L529+M529+N529+O529+P529+Q529,0)</f>
        <v>0</v>
      </c>
    </row>
    <row r="530" spans="1:25" x14ac:dyDescent="0.25">
      <c r="A530" s="204"/>
      <c r="B530" s="212"/>
      <c r="C530" s="214"/>
      <c r="D530" s="214"/>
      <c r="E530" s="313"/>
      <c r="F530" s="314"/>
      <c r="G530" s="314"/>
      <c r="H530" s="315"/>
      <c r="I530" s="212"/>
      <c r="J530" s="213"/>
      <c r="K530" s="227"/>
      <c r="L530" s="214"/>
      <c r="M530" s="214"/>
      <c r="N530" s="214"/>
      <c r="O530" s="214"/>
      <c r="P530" s="215"/>
      <c r="Q530" s="216"/>
      <c r="R530" s="237">
        <f t="shared" si="33"/>
        <v>0</v>
      </c>
      <c r="S530" s="237">
        <f t="shared" si="34"/>
        <v>0</v>
      </c>
      <c r="T530" s="213"/>
      <c r="U530" s="212"/>
      <c r="V530" s="212"/>
      <c r="W530" s="217"/>
      <c r="X530" s="188">
        <f t="shared" si="32"/>
        <v>0</v>
      </c>
      <c r="Y530" s="188">
        <f t="shared" si="35"/>
        <v>0</v>
      </c>
    </row>
    <row r="531" spans="1:25" x14ac:dyDescent="0.25">
      <c r="A531" s="204"/>
      <c r="B531" s="212"/>
      <c r="C531" s="214"/>
      <c r="D531" s="214"/>
      <c r="E531" s="313"/>
      <c r="F531" s="314"/>
      <c r="G531" s="314"/>
      <c r="H531" s="315"/>
      <c r="I531" s="212"/>
      <c r="J531" s="213"/>
      <c r="K531" s="227"/>
      <c r="L531" s="214"/>
      <c r="M531" s="214"/>
      <c r="N531" s="214"/>
      <c r="O531" s="214"/>
      <c r="P531" s="215"/>
      <c r="Q531" s="216"/>
      <c r="R531" s="237">
        <f t="shared" si="33"/>
        <v>0</v>
      </c>
      <c r="S531" s="237">
        <f t="shared" si="34"/>
        <v>0</v>
      </c>
      <c r="T531" s="213"/>
      <c r="U531" s="212"/>
      <c r="V531" s="212"/>
      <c r="W531" s="217"/>
      <c r="X531" s="188">
        <f t="shared" si="32"/>
        <v>0</v>
      </c>
      <c r="Y531" s="188">
        <f t="shared" si="35"/>
        <v>0</v>
      </c>
    </row>
    <row r="532" spans="1:25" x14ac:dyDescent="0.25">
      <c r="A532" s="204"/>
      <c r="B532" s="212"/>
      <c r="C532" s="214"/>
      <c r="D532" s="214"/>
      <c r="E532" s="313"/>
      <c r="F532" s="314"/>
      <c r="G532" s="314"/>
      <c r="H532" s="315"/>
      <c r="I532" s="212"/>
      <c r="J532" s="213"/>
      <c r="K532" s="227"/>
      <c r="L532" s="214"/>
      <c r="M532" s="214"/>
      <c r="N532" s="214"/>
      <c r="O532" s="214"/>
      <c r="P532" s="215"/>
      <c r="Q532" s="216"/>
      <c r="R532" s="237">
        <f t="shared" si="33"/>
        <v>0</v>
      </c>
      <c r="S532" s="237">
        <f t="shared" si="34"/>
        <v>0</v>
      </c>
      <c r="T532" s="213"/>
      <c r="U532" s="212"/>
      <c r="V532" s="212"/>
      <c r="W532" s="217"/>
      <c r="X532" s="188">
        <f t="shared" si="32"/>
        <v>0</v>
      </c>
      <c r="Y532" s="188">
        <f t="shared" si="35"/>
        <v>0</v>
      </c>
    </row>
    <row r="533" spans="1:25" x14ac:dyDescent="0.25">
      <c r="A533" s="204"/>
      <c r="B533" s="212"/>
      <c r="C533" s="214"/>
      <c r="D533" s="214"/>
      <c r="E533" s="313"/>
      <c r="F533" s="314"/>
      <c r="G533" s="314"/>
      <c r="H533" s="315"/>
      <c r="I533" s="212"/>
      <c r="J533" s="213"/>
      <c r="K533" s="227"/>
      <c r="L533" s="214"/>
      <c r="M533" s="214"/>
      <c r="N533" s="214"/>
      <c r="O533" s="214"/>
      <c r="P533" s="215"/>
      <c r="Q533" s="216"/>
      <c r="R533" s="237">
        <f t="shared" si="33"/>
        <v>0</v>
      </c>
      <c r="S533" s="237">
        <f t="shared" si="34"/>
        <v>0</v>
      </c>
      <c r="T533" s="213"/>
      <c r="U533" s="212"/>
      <c r="V533" s="212"/>
      <c r="W533" s="217"/>
      <c r="X533" s="188">
        <f t="shared" si="32"/>
        <v>0</v>
      </c>
      <c r="Y533" s="188">
        <f t="shared" si="35"/>
        <v>0</v>
      </c>
    </row>
    <row r="534" spans="1:25" x14ac:dyDescent="0.25">
      <c r="A534" s="204"/>
      <c r="B534" s="212"/>
      <c r="C534" s="214"/>
      <c r="D534" s="214"/>
      <c r="E534" s="313"/>
      <c r="F534" s="314"/>
      <c r="G534" s="314"/>
      <c r="H534" s="315"/>
      <c r="I534" s="212"/>
      <c r="J534" s="213"/>
      <c r="K534" s="227"/>
      <c r="L534" s="214"/>
      <c r="M534" s="214"/>
      <c r="N534" s="214"/>
      <c r="O534" s="214"/>
      <c r="P534" s="215"/>
      <c r="Q534" s="216"/>
      <c r="R534" s="237">
        <f t="shared" si="33"/>
        <v>0</v>
      </c>
      <c r="S534" s="237">
        <f t="shared" si="34"/>
        <v>0</v>
      </c>
      <c r="T534" s="213"/>
      <c r="U534" s="212"/>
      <c r="V534" s="212"/>
      <c r="W534" s="217"/>
      <c r="X534" s="188">
        <f t="shared" si="32"/>
        <v>0</v>
      </c>
      <c r="Y534" s="188">
        <f t="shared" si="35"/>
        <v>0</v>
      </c>
    </row>
    <row r="535" spans="1:25" x14ac:dyDescent="0.25">
      <c r="A535" s="204"/>
      <c r="B535" s="212"/>
      <c r="C535" s="214"/>
      <c r="D535" s="214"/>
      <c r="E535" s="313"/>
      <c r="F535" s="314"/>
      <c r="G535" s="314"/>
      <c r="H535" s="315"/>
      <c r="I535" s="212"/>
      <c r="J535" s="213"/>
      <c r="K535" s="227"/>
      <c r="L535" s="214"/>
      <c r="M535" s="214"/>
      <c r="N535" s="214"/>
      <c r="O535" s="214"/>
      <c r="P535" s="215"/>
      <c r="Q535" s="216"/>
      <c r="R535" s="237">
        <f t="shared" si="33"/>
        <v>0</v>
      </c>
      <c r="S535" s="237">
        <f t="shared" si="34"/>
        <v>0</v>
      </c>
      <c r="T535" s="213"/>
      <c r="U535" s="212"/>
      <c r="V535" s="212"/>
      <c r="W535" s="217"/>
      <c r="X535" s="188">
        <f t="shared" si="32"/>
        <v>0</v>
      </c>
      <c r="Y535" s="188">
        <f t="shared" si="35"/>
        <v>0</v>
      </c>
    </row>
    <row r="536" spans="1:25" x14ac:dyDescent="0.25">
      <c r="A536" s="204"/>
      <c r="B536" s="212"/>
      <c r="C536" s="214"/>
      <c r="D536" s="214"/>
      <c r="E536" s="313"/>
      <c r="F536" s="314"/>
      <c r="G536" s="314"/>
      <c r="H536" s="315"/>
      <c r="I536" s="212"/>
      <c r="J536" s="213"/>
      <c r="K536" s="227"/>
      <c r="L536" s="214"/>
      <c r="M536" s="214"/>
      <c r="N536" s="214"/>
      <c r="O536" s="214"/>
      <c r="P536" s="215"/>
      <c r="Q536" s="216"/>
      <c r="R536" s="237">
        <f t="shared" si="33"/>
        <v>0</v>
      </c>
      <c r="S536" s="237">
        <f t="shared" si="34"/>
        <v>0</v>
      </c>
      <c r="T536" s="213"/>
      <c r="U536" s="212"/>
      <c r="V536" s="212"/>
      <c r="W536" s="217"/>
      <c r="X536" s="188">
        <f t="shared" si="32"/>
        <v>0</v>
      </c>
      <c r="Y536" s="188">
        <f t="shared" si="35"/>
        <v>0</v>
      </c>
    </row>
    <row r="537" spans="1:25" x14ac:dyDescent="0.25">
      <c r="A537" s="204"/>
      <c r="B537" s="212"/>
      <c r="C537" s="214"/>
      <c r="D537" s="214"/>
      <c r="E537" s="313"/>
      <c r="F537" s="314"/>
      <c r="G537" s="314"/>
      <c r="H537" s="315"/>
      <c r="I537" s="212"/>
      <c r="J537" s="213"/>
      <c r="K537" s="227"/>
      <c r="L537" s="214"/>
      <c r="M537" s="214"/>
      <c r="N537" s="214"/>
      <c r="O537" s="214"/>
      <c r="P537" s="215"/>
      <c r="Q537" s="216"/>
      <c r="R537" s="237">
        <f t="shared" si="33"/>
        <v>0</v>
      </c>
      <c r="S537" s="237">
        <f t="shared" si="34"/>
        <v>0</v>
      </c>
      <c r="T537" s="213"/>
      <c r="U537" s="212"/>
      <c r="V537" s="212"/>
      <c r="W537" s="217"/>
      <c r="X537" s="188">
        <f t="shared" si="32"/>
        <v>0</v>
      </c>
      <c r="Y537" s="188">
        <f t="shared" si="35"/>
        <v>0</v>
      </c>
    </row>
    <row r="538" spans="1:25" x14ac:dyDescent="0.25">
      <c r="A538" s="204"/>
      <c r="B538" s="212"/>
      <c r="C538" s="214"/>
      <c r="D538" s="214"/>
      <c r="E538" s="313"/>
      <c r="F538" s="314"/>
      <c r="G538" s="314"/>
      <c r="H538" s="315"/>
      <c r="I538" s="212"/>
      <c r="J538" s="213"/>
      <c r="K538" s="227"/>
      <c r="L538" s="214"/>
      <c r="M538" s="214"/>
      <c r="N538" s="214"/>
      <c r="O538" s="214"/>
      <c r="P538" s="215"/>
      <c r="Q538" s="216"/>
      <c r="R538" s="237">
        <f t="shared" si="33"/>
        <v>0</v>
      </c>
      <c r="S538" s="237">
        <f t="shared" si="34"/>
        <v>0</v>
      </c>
      <c r="T538" s="213"/>
      <c r="U538" s="212"/>
      <c r="V538" s="212"/>
      <c r="W538" s="217"/>
      <c r="X538" s="188">
        <f t="shared" si="32"/>
        <v>0</v>
      </c>
      <c r="Y538" s="188">
        <f t="shared" si="35"/>
        <v>0</v>
      </c>
    </row>
    <row r="539" spans="1:25" x14ac:dyDescent="0.25">
      <c r="A539" s="204"/>
      <c r="B539" s="212"/>
      <c r="C539" s="214"/>
      <c r="D539" s="214"/>
      <c r="E539" s="313"/>
      <c r="F539" s="314"/>
      <c r="G539" s="314"/>
      <c r="H539" s="315"/>
      <c r="I539" s="212"/>
      <c r="J539" s="213"/>
      <c r="K539" s="227"/>
      <c r="L539" s="214"/>
      <c r="M539" s="214"/>
      <c r="N539" s="214"/>
      <c r="O539" s="214"/>
      <c r="P539" s="215"/>
      <c r="Q539" s="216"/>
      <c r="R539" s="237">
        <f t="shared" si="33"/>
        <v>0</v>
      </c>
      <c r="S539" s="237">
        <f t="shared" si="34"/>
        <v>0</v>
      </c>
      <c r="T539" s="213"/>
      <c r="U539" s="212"/>
      <c r="V539" s="212"/>
      <c r="W539" s="217"/>
      <c r="X539" s="188">
        <f t="shared" si="32"/>
        <v>0</v>
      </c>
      <c r="Y539" s="188">
        <f t="shared" si="35"/>
        <v>0</v>
      </c>
    </row>
    <row r="540" spans="1:25" x14ac:dyDescent="0.25">
      <c r="A540" s="204"/>
      <c r="B540" s="212"/>
      <c r="C540" s="214"/>
      <c r="D540" s="214"/>
      <c r="E540" s="313"/>
      <c r="F540" s="314"/>
      <c r="G540" s="314"/>
      <c r="H540" s="315"/>
      <c r="I540" s="212"/>
      <c r="J540" s="213"/>
      <c r="K540" s="227"/>
      <c r="L540" s="214"/>
      <c r="M540" s="214"/>
      <c r="N540" s="214"/>
      <c r="O540" s="214"/>
      <c r="P540" s="215"/>
      <c r="Q540" s="216"/>
      <c r="R540" s="237">
        <f t="shared" si="33"/>
        <v>0</v>
      </c>
      <c r="S540" s="237">
        <f t="shared" si="34"/>
        <v>0</v>
      </c>
      <c r="T540" s="213"/>
      <c r="U540" s="212"/>
      <c r="V540" s="212"/>
      <c r="W540" s="217"/>
      <c r="X540" s="188">
        <f t="shared" si="32"/>
        <v>0</v>
      </c>
      <c r="Y540" s="188">
        <f t="shared" si="35"/>
        <v>0</v>
      </c>
    </row>
    <row r="541" spans="1:25" x14ac:dyDescent="0.25">
      <c r="A541" s="204"/>
      <c r="B541" s="212"/>
      <c r="C541" s="214"/>
      <c r="D541" s="214"/>
      <c r="E541" s="313"/>
      <c r="F541" s="314"/>
      <c r="G541" s="314"/>
      <c r="H541" s="315"/>
      <c r="I541" s="212"/>
      <c r="J541" s="213"/>
      <c r="K541" s="227"/>
      <c r="L541" s="214"/>
      <c r="M541" s="214"/>
      <c r="N541" s="214"/>
      <c r="O541" s="214"/>
      <c r="P541" s="215"/>
      <c r="Q541" s="216"/>
      <c r="R541" s="237">
        <f t="shared" si="33"/>
        <v>0</v>
      </c>
      <c r="S541" s="237">
        <f t="shared" si="34"/>
        <v>0</v>
      </c>
      <c r="T541" s="213"/>
      <c r="U541" s="212"/>
      <c r="V541" s="212"/>
      <c r="W541" s="217"/>
      <c r="X541" s="188">
        <f t="shared" si="32"/>
        <v>0</v>
      </c>
      <c r="Y541" s="188">
        <f t="shared" si="35"/>
        <v>0</v>
      </c>
    </row>
    <row r="542" spans="1:25" x14ac:dyDescent="0.25">
      <c r="A542" s="204"/>
      <c r="B542" s="212"/>
      <c r="C542" s="214"/>
      <c r="D542" s="214"/>
      <c r="E542" s="313"/>
      <c r="F542" s="314"/>
      <c r="G542" s="314"/>
      <c r="H542" s="315"/>
      <c r="I542" s="212"/>
      <c r="J542" s="213"/>
      <c r="K542" s="227"/>
      <c r="L542" s="214"/>
      <c r="M542" s="214"/>
      <c r="N542" s="214"/>
      <c r="O542" s="214"/>
      <c r="P542" s="215"/>
      <c r="Q542" s="216"/>
      <c r="R542" s="237">
        <f t="shared" si="33"/>
        <v>0</v>
      </c>
      <c r="S542" s="237">
        <f t="shared" si="34"/>
        <v>0</v>
      </c>
      <c r="T542" s="213"/>
      <c r="U542" s="212"/>
      <c r="V542" s="212"/>
      <c r="W542" s="217"/>
      <c r="X542" s="188">
        <f t="shared" si="32"/>
        <v>0</v>
      </c>
      <c r="Y542" s="188">
        <f t="shared" si="35"/>
        <v>0</v>
      </c>
    </row>
    <row r="543" spans="1:25" x14ac:dyDescent="0.25">
      <c r="A543" s="204"/>
      <c r="B543" s="212"/>
      <c r="C543" s="214"/>
      <c r="D543" s="214"/>
      <c r="E543" s="313"/>
      <c r="F543" s="314"/>
      <c r="G543" s="314"/>
      <c r="H543" s="315"/>
      <c r="I543" s="212"/>
      <c r="J543" s="213"/>
      <c r="K543" s="227"/>
      <c r="L543" s="214"/>
      <c r="M543" s="214"/>
      <c r="N543" s="214"/>
      <c r="O543" s="214"/>
      <c r="P543" s="215"/>
      <c r="Q543" s="216"/>
      <c r="R543" s="237">
        <f t="shared" si="33"/>
        <v>0</v>
      </c>
      <c r="S543" s="237">
        <f t="shared" si="34"/>
        <v>0</v>
      </c>
      <c r="T543" s="213"/>
      <c r="U543" s="212"/>
      <c r="V543" s="212"/>
      <c r="W543" s="217"/>
      <c r="X543" s="188">
        <f t="shared" si="32"/>
        <v>0</v>
      </c>
      <c r="Y543" s="188">
        <f t="shared" si="35"/>
        <v>0</v>
      </c>
    </row>
    <row r="544" spans="1:25" x14ac:dyDescent="0.25">
      <c r="A544" s="204"/>
      <c r="B544" s="212"/>
      <c r="C544" s="214"/>
      <c r="D544" s="214"/>
      <c r="E544" s="313"/>
      <c r="F544" s="314"/>
      <c r="G544" s="314"/>
      <c r="H544" s="315"/>
      <c r="I544" s="212"/>
      <c r="J544" s="213"/>
      <c r="K544" s="227"/>
      <c r="L544" s="214"/>
      <c r="M544" s="214"/>
      <c r="N544" s="214"/>
      <c r="O544" s="214"/>
      <c r="P544" s="215"/>
      <c r="Q544" s="216"/>
      <c r="R544" s="237">
        <f t="shared" si="33"/>
        <v>0</v>
      </c>
      <c r="S544" s="237">
        <f t="shared" si="34"/>
        <v>0</v>
      </c>
      <c r="T544" s="213"/>
      <c r="U544" s="212"/>
      <c r="V544" s="212"/>
      <c r="W544" s="217"/>
      <c r="X544" s="188">
        <f t="shared" si="32"/>
        <v>0</v>
      </c>
      <c r="Y544" s="188">
        <f t="shared" si="35"/>
        <v>0</v>
      </c>
    </row>
    <row r="545" spans="1:25" x14ac:dyDescent="0.25">
      <c r="A545" s="204"/>
      <c r="B545" s="212"/>
      <c r="C545" s="214"/>
      <c r="D545" s="214"/>
      <c r="E545" s="313"/>
      <c r="F545" s="314"/>
      <c r="G545" s="314"/>
      <c r="H545" s="315"/>
      <c r="I545" s="212"/>
      <c r="J545" s="213"/>
      <c r="K545" s="227"/>
      <c r="L545" s="214"/>
      <c r="M545" s="214"/>
      <c r="N545" s="214"/>
      <c r="O545" s="214"/>
      <c r="P545" s="215"/>
      <c r="Q545" s="216"/>
      <c r="R545" s="237">
        <f t="shared" si="33"/>
        <v>0</v>
      </c>
      <c r="S545" s="237">
        <f t="shared" si="34"/>
        <v>0</v>
      </c>
      <c r="T545" s="213"/>
      <c r="U545" s="212"/>
      <c r="V545" s="212"/>
      <c r="W545" s="217"/>
      <c r="X545" s="188">
        <f t="shared" si="32"/>
        <v>0</v>
      </c>
      <c r="Y545" s="188">
        <f t="shared" si="35"/>
        <v>0</v>
      </c>
    </row>
    <row r="546" spans="1:25" x14ac:dyDescent="0.25">
      <c r="A546" s="204"/>
      <c r="B546" s="212"/>
      <c r="C546" s="214"/>
      <c r="D546" s="214"/>
      <c r="E546" s="313"/>
      <c r="F546" s="314"/>
      <c r="G546" s="314"/>
      <c r="H546" s="315"/>
      <c r="I546" s="212"/>
      <c r="J546" s="213"/>
      <c r="K546" s="227"/>
      <c r="L546" s="214"/>
      <c r="M546" s="214"/>
      <c r="N546" s="214"/>
      <c r="O546" s="214"/>
      <c r="P546" s="215"/>
      <c r="Q546" s="216"/>
      <c r="R546" s="237">
        <f t="shared" si="33"/>
        <v>0</v>
      </c>
      <c r="S546" s="237">
        <f t="shared" si="34"/>
        <v>0</v>
      </c>
      <c r="T546" s="213"/>
      <c r="U546" s="212"/>
      <c r="V546" s="212"/>
      <c r="W546" s="217"/>
      <c r="X546" s="188">
        <f t="shared" si="32"/>
        <v>0</v>
      </c>
      <c r="Y546" s="188">
        <f t="shared" si="35"/>
        <v>0</v>
      </c>
    </row>
    <row r="547" spans="1:25" x14ac:dyDescent="0.25">
      <c r="A547" s="204"/>
      <c r="B547" s="212"/>
      <c r="C547" s="214"/>
      <c r="D547" s="214"/>
      <c r="E547" s="313"/>
      <c r="F547" s="314"/>
      <c r="G547" s="314"/>
      <c r="H547" s="315"/>
      <c r="I547" s="212"/>
      <c r="J547" s="213"/>
      <c r="K547" s="227"/>
      <c r="L547" s="214"/>
      <c r="M547" s="214"/>
      <c r="N547" s="214"/>
      <c r="O547" s="214"/>
      <c r="P547" s="215"/>
      <c r="Q547" s="216"/>
      <c r="R547" s="237">
        <f t="shared" si="33"/>
        <v>0</v>
      </c>
      <c r="S547" s="237">
        <f t="shared" si="34"/>
        <v>0</v>
      </c>
      <c r="T547" s="213"/>
      <c r="U547" s="212"/>
      <c r="V547" s="212"/>
      <c r="W547" s="217"/>
      <c r="X547" s="188">
        <f t="shared" si="32"/>
        <v>0</v>
      </c>
      <c r="Y547" s="188">
        <f t="shared" si="35"/>
        <v>0</v>
      </c>
    </row>
    <row r="548" spans="1:25" x14ac:dyDescent="0.25">
      <c r="A548" s="204"/>
      <c r="B548" s="212"/>
      <c r="C548" s="214"/>
      <c r="D548" s="214"/>
      <c r="E548" s="313"/>
      <c r="F548" s="314"/>
      <c r="G548" s="314"/>
      <c r="H548" s="315"/>
      <c r="I548" s="212"/>
      <c r="J548" s="213"/>
      <c r="K548" s="227"/>
      <c r="L548" s="214"/>
      <c r="M548" s="214"/>
      <c r="N548" s="214"/>
      <c r="O548" s="214"/>
      <c r="P548" s="215"/>
      <c r="Q548" s="216"/>
      <c r="R548" s="237">
        <f t="shared" si="33"/>
        <v>0</v>
      </c>
      <c r="S548" s="237">
        <f t="shared" si="34"/>
        <v>0</v>
      </c>
      <c r="T548" s="213"/>
      <c r="U548" s="212"/>
      <c r="V548" s="212"/>
      <c r="W548" s="217"/>
      <c r="X548" s="188">
        <f t="shared" si="32"/>
        <v>0</v>
      </c>
      <c r="Y548" s="188">
        <f t="shared" si="35"/>
        <v>0</v>
      </c>
    </row>
    <row r="549" spans="1:25" x14ac:dyDescent="0.25">
      <c r="A549" s="204"/>
      <c r="B549" s="212"/>
      <c r="C549" s="214"/>
      <c r="D549" s="214"/>
      <c r="E549" s="313"/>
      <c r="F549" s="314"/>
      <c r="G549" s="314"/>
      <c r="H549" s="315"/>
      <c r="I549" s="212"/>
      <c r="J549" s="213"/>
      <c r="K549" s="227"/>
      <c r="L549" s="214"/>
      <c r="M549" s="214"/>
      <c r="N549" s="214"/>
      <c r="O549" s="214"/>
      <c r="P549" s="215"/>
      <c r="Q549" s="216"/>
      <c r="R549" s="237">
        <f t="shared" si="33"/>
        <v>0</v>
      </c>
      <c r="S549" s="237">
        <f t="shared" si="34"/>
        <v>0</v>
      </c>
      <c r="T549" s="213"/>
      <c r="U549" s="212"/>
      <c r="V549" s="212"/>
      <c r="W549" s="217"/>
      <c r="X549" s="188">
        <f t="shared" si="32"/>
        <v>0</v>
      </c>
      <c r="Y549" s="188">
        <f t="shared" si="35"/>
        <v>0</v>
      </c>
    </row>
    <row r="550" spans="1:25" x14ac:dyDescent="0.25">
      <c r="A550" s="204"/>
      <c r="B550" s="212"/>
      <c r="C550" s="214"/>
      <c r="D550" s="214"/>
      <c r="E550" s="313"/>
      <c r="F550" s="314"/>
      <c r="G550" s="314"/>
      <c r="H550" s="315"/>
      <c r="I550" s="212"/>
      <c r="J550" s="213"/>
      <c r="K550" s="227"/>
      <c r="L550" s="214"/>
      <c r="M550" s="214"/>
      <c r="N550" s="214"/>
      <c r="O550" s="214"/>
      <c r="P550" s="215"/>
      <c r="Q550" s="216"/>
      <c r="R550" s="237">
        <f t="shared" si="33"/>
        <v>0</v>
      </c>
      <c r="S550" s="237">
        <f t="shared" si="34"/>
        <v>0</v>
      </c>
      <c r="T550" s="213"/>
      <c r="U550" s="212"/>
      <c r="V550" s="212"/>
      <c r="W550" s="217"/>
      <c r="X550" s="188">
        <f t="shared" si="32"/>
        <v>0</v>
      </c>
      <c r="Y550" s="188">
        <f t="shared" si="35"/>
        <v>0</v>
      </c>
    </row>
    <row r="551" spans="1:25" x14ac:dyDescent="0.25">
      <c r="A551" s="204"/>
      <c r="B551" s="212"/>
      <c r="C551" s="214"/>
      <c r="D551" s="214"/>
      <c r="E551" s="313"/>
      <c r="F551" s="314"/>
      <c r="G551" s="314"/>
      <c r="H551" s="315"/>
      <c r="I551" s="212"/>
      <c r="J551" s="213"/>
      <c r="K551" s="227"/>
      <c r="L551" s="214"/>
      <c r="M551" s="214"/>
      <c r="N551" s="214"/>
      <c r="O551" s="214"/>
      <c r="P551" s="215"/>
      <c r="Q551" s="216"/>
      <c r="R551" s="237">
        <f t="shared" si="33"/>
        <v>0</v>
      </c>
      <c r="S551" s="237">
        <f t="shared" si="34"/>
        <v>0</v>
      </c>
      <c r="T551" s="213"/>
      <c r="U551" s="212"/>
      <c r="V551" s="212"/>
      <c r="W551" s="217"/>
      <c r="X551" s="188">
        <f t="shared" si="32"/>
        <v>0</v>
      </c>
      <c r="Y551" s="188">
        <f t="shared" si="35"/>
        <v>0</v>
      </c>
    </row>
    <row r="552" spans="1:25" x14ac:dyDescent="0.25">
      <c r="A552" s="204"/>
      <c r="B552" s="212"/>
      <c r="C552" s="214"/>
      <c r="D552" s="214"/>
      <c r="E552" s="313"/>
      <c r="F552" s="314"/>
      <c r="G552" s="314"/>
      <c r="H552" s="315"/>
      <c r="I552" s="212"/>
      <c r="J552" s="213"/>
      <c r="K552" s="227"/>
      <c r="L552" s="214"/>
      <c r="M552" s="214"/>
      <c r="N552" s="214"/>
      <c r="O552" s="214"/>
      <c r="P552" s="215"/>
      <c r="Q552" s="216"/>
      <c r="R552" s="237">
        <f t="shared" si="33"/>
        <v>0</v>
      </c>
      <c r="S552" s="237">
        <f t="shared" si="34"/>
        <v>0</v>
      </c>
      <c r="T552" s="213"/>
      <c r="U552" s="212"/>
      <c r="V552" s="212"/>
      <c r="W552" s="217"/>
      <c r="X552" s="188">
        <f t="shared" si="32"/>
        <v>0</v>
      </c>
      <c r="Y552" s="188">
        <f t="shared" si="35"/>
        <v>0</v>
      </c>
    </row>
    <row r="553" spans="1:25" x14ac:dyDescent="0.25">
      <c r="A553" s="204"/>
      <c r="B553" s="212"/>
      <c r="C553" s="214"/>
      <c r="D553" s="214"/>
      <c r="E553" s="313"/>
      <c r="F553" s="314"/>
      <c r="G553" s="314"/>
      <c r="H553" s="315"/>
      <c r="I553" s="212"/>
      <c r="J553" s="213"/>
      <c r="K553" s="227"/>
      <c r="L553" s="214"/>
      <c r="M553" s="214"/>
      <c r="N553" s="214"/>
      <c r="O553" s="214"/>
      <c r="P553" s="215"/>
      <c r="Q553" s="216"/>
      <c r="R553" s="237">
        <f t="shared" si="33"/>
        <v>0</v>
      </c>
      <c r="S553" s="237">
        <f t="shared" si="34"/>
        <v>0</v>
      </c>
      <c r="T553" s="213"/>
      <c r="U553" s="212"/>
      <c r="V553" s="212"/>
      <c r="W553" s="217"/>
      <c r="X553" s="188">
        <f t="shared" si="32"/>
        <v>0</v>
      </c>
      <c r="Y553" s="188">
        <f t="shared" si="35"/>
        <v>0</v>
      </c>
    </row>
    <row r="554" spans="1:25" x14ac:dyDescent="0.25">
      <c r="A554" s="204"/>
      <c r="B554" s="212"/>
      <c r="C554" s="214"/>
      <c r="D554" s="214"/>
      <c r="E554" s="313"/>
      <c r="F554" s="314"/>
      <c r="G554" s="314"/>
      <c r="H554" s="315"/>
      <c r="I554" s="212"/>
      <c r="J554" s="213"/>
      <c r="K554" s="227"/>
      <c r="L554" s="214"/>
      <c r="M554" s="214"/>
      <c r="N554" s="214"/>
      <c r="O554" s="214"/>
      <c r="P554" s="215"/>
      <c r="Q554" s="216"/>
      <c r="R554" s="237">
        <f t="shared" si="33"/>
        <v>0</v>
      </c>
      <c r="S554" s="237">
        <f t="shared" si="34"/>
        <v>0</v>
      </c>
      <c r="T554" s="213"/>
      <c r="U554" s="212"/>
      <c r="V554" s="212"/>
      <c r="W554" s="217"/>
      <c r="X554" s="188">
        <f t="shared" si="32"/>
        <v>0</v>
      </c>
      <c r="Y554" s="188">
        <f t="shared" si="35"/>
        <v>0</v>
      </c>
    </row>
    <row r="555" spans="1:25" x14ac:dyDescent="0.25">
      <c r="A555" s="204"/>
      <c r="B555" s="212"/>
      <c r="C555" s="214"/>
      <c r="D555" s="214"/>
      <c r="E555" s="313"/>
      <c r="F555" s="314"/>
      <c r="G555" s="314"/>
      <c r="H555" s="315"/>
      <c r="I555" s="212"/>
      <c r="J555" s="213"/>
      <c r="K555" s="227"/>
      <c r="L555" s="214"/>
      <c r="M555" s="214"/>
      <c r="N555" s="214"/>
      <c r="O555" s="214"/>
      <c r="P555" s="215"/>
      <c r="Q555" s="216"/>
      <c r="R555" s="237">
        <f t="shared" si="33"/>
        <v>0</v>
      </c>
      <c r="S555" s="237">
        <f t="shared" si="34"/>
        <v>0</v>
      </c>
      <c r="T555" s="213"/>
      <c r="U555" s="212"/>
      <c r="V555" s="212"/>
      <c r="W555" s="217"/>
      <c r="X555" s="188">
        <f t="shared" si="32"/>
        <v>0</v>
      </c>
      <c r="Y555" s="188">
        <f t="shared" si="35"/>
        <v>0</v>
      </c>
    </row>
    <row r="556" spans="1:25" x14ac:dyDescent="0.25">
      <c r="A556" s="204"/>
      <c r="B556" s="212"/>
      <c r="C556" s="214"/>
      <c r="D556" s="214"/>
      <c r="E556" s="313"/>
      <c r="F556" s="314"/>
      <c r="G556" s="314"/>
      <c r="H556" s="315"/>
      <c r="I556" s="212"/>
      <c r="J556" s="213"/>
      <c r="K556" s="227"/>
      <c r="L556" s="214"/>
      <c r="M556" s="214"/>
      <c r="N556" s="214"/>
      <c r="O556" s="214"/>
      <c r="P556" s="215"/>
      <c r="Q556" s="216"/>
      <c r="R556" s="237">
        <f t="shared" si="33"/>
        <v>0</v>
      </c>
      <c r="S556" s="237">
        <f t="shared" si="34"/>
        <v>0</v>
      </c>
      <c r="T556" s="213"/>
      <c r="U556" s="212"/>
      <c r="V556" s="212"/>
      <c r="W556" s="217"/>
      <c r="X556" s="188">
        <f t="shared" si="32"/>
        <v>0</v>
      </c>
      <c r="Y556" s="188">
        <f t="shared" si="35"/>
        <v>0</v>
      </c>
    </row>
    <row r="557" spans="1:25" x14ac:dyDescent="0.25">
      <c r="A557" s="204"/>
      <c r="B557" s="212"/>
      <c r="C557" s="214"/>
      <c r="D557" s="214"/>
      <c r="E557" s="313"/>
      <c r="F557" s="314"/>
      <c r="G557" s="314"/>
      <c r="H557" s="315"/>
      <c r="I557" s="212"/>
      <c r="J557" s="213"/>
      <c r="K557" s="227"/>
      <c r="L557" s="214"/>
      <c r="M557" s="214"/>
      <c r="N557" s="214"/>
      <c r="O557" s="214"/>
      <c r="P557" s="215"/>
      <c r="Q557" s="216"/>
      <c r="R557" s="237">
        <f t="shared" si="33"/>
        <v>0</v>
      </c>
      <c r="S557" s="237">
        <f t="shared" si="34"/>
        <v>0</v>
      </c>
      <c r="T557" s="213"/>
      <c r="U557" s="212"/>
      <c r="V557" s="212"/>
      <c r="W557" s="217"/>
      <c r="X557" s="188">
        <f t="shared" si="32"/>
        <v>0</v>
      </c>
      <c r="Y557" s="188">
        <f t="shared" si="35"/>
        <v>0</v>
      </c>
    </row>
    <row r="558" spans="1:25" x14ac:dyDescent="0.25">
      <c r="A558" s="204"/>
      <c r="B558" s="212"/>
      <c r="C558" s="214"/>
      <c r="D558" s="214"/>
      <c r="E558" s="313"/>
      <c r="F558" s="314"/>
      <c r="G558" s="314"/>
      <c r="H558" s="315"/>
      <c r="I558" s="212"/>
      <c r="J558" s="213"/>
      <c r="K558" s="227"/>
      <c r="L558" s="214"/>
      <c r="M558" s="214"/>
      <c r="N558" s="214"/>
      <c r="O558" s="214"/>
      <c r="P558" s="215"/>
      <c r="Q558" s="216"/>
      <c r="R558" s="237">
        <f t="shared" si="33"/>
        <v>0</v>
      </c>
      <c r="S558" s="237">
        <f t="shared" si="34"/>
        <v>0</v>
      </c>
      <c r="T558" s="213"/>
      <c r="U558" s="212"/>
      <c r="V558" s="212"/>
      <c r="W558" s="217"/>
      <c r="X558" s="188">
        <f t="shared" si="32"/>
        <v>0</v>
      </c>
      <c r="Y558" s="188">
        <f t="shared" si="35"/>
        <v>0</v>
      </c>
    </row>
    <row r="559" spans="1:25" x14ac:dyDescent="0.25">
      <c r="A559" s="204"/>
      <c r="B559" s="212"/>
      <c r="C559" s="214"/>
      <c r="D559" s="214"/>
      <c r="E559" s="313"/>
      <c r="F559" s="314"/>
      <c r="G559" s="314"/>
      <c r="H559" s="315"/>
      <c r="I559" s="212"/>
      <c r="J559" s="213"/>
      <c r="K559" s="227"/>
      <c r="L559" s="214"/>
      <c r="M559" s="214"/>
      <c r="N559" s="214"/>
      <c r="O559" s="214"/>
      <c r="P559" s="215"/>
      <c r="Q559" s="216"/>
      <c r="R559" s="237">
        <f t="shared" si="33"/>
        <v>0</v>
      </c>
      <c r="S559" s="237">
        <f t="shared" si="34"/>
        <v>0</v>
      </c>
      <c r="T559" s="213"/>
      <c r="U559" s="212"/>
      <c r="V559" s="212"/>
      <c r="W559" s="217"/>
      <c r="X559" s="188">
        <f t="shared" si="32"/>
        <v>0</v>
      </c>
      <c r="Y559" s="188">
        <f t="shared" si="35"/>
        <v>0</v>
      </c>
    </row>
    <row r="560" spans="1:25" x14ac:dyDescent="0.25">
      <c r="A560" s="204"/>
      <c r="B560" s="212"/>
      <c r="C560" s="214"/>
      <c r="D560" s="214"/>
      <c r="E560" s="313"/>
      <c r="F560" s="314"/>
      <c r="G560" s="314"/>
      <c r="H560" s="315"/>
      <c r="I560" s="212"/>
      <c r="J560" s="213"/>
      <c r="K560" s="227"/>
      <c r="L560" s="214"/>
      <c r="M560" s="214"/>
      <c r="N560" s="214"/>
      <c r="O560" s="214"/>
      <c r="P560" s="215"/>
      <c r="Q560" s="216"/>
      <c r="R560" s="237">
        <f t="shared" si="33"/>
        <v>0</v>
      </c>
      <c r="S560" s="237">
        <f t="shared" si="34"/>
        <v>0</v>
      </c>
      <c r="T560" s="213"/>
      <c r="U560" s="212"/>
      <c r="V560" s="212"/>
      <c r="W560" s="217"/>
      <c r="X560" s="188">
        <f t="shared" si="32"/>
        <v>0</v>
      </c>
      <c r="Y560" s="188">
        <f t="shared" si="35"/>
        <v>0</v>
      </c>
    </row>
    <row r="561" spans="1:25" x14ac:dyDescent="0.25">
      <c r="A561" s="204"/>
      <c r="B561" s="212"/>
      <c r="C561" s="214"/>
      <c r="D561" s="214"/>
      <c r="E561" s="313"/>
      <c r="F561" s="314"/>
      <c r="G561" s="314"/>
      <c r="H561" s="315"/>
      <c r="I561" s="212"/>
      <c r="J561" s="213"/>
      <c r="K561" s="227"/>
      <c r="L561" s="214"/>
      <c r="M561" s="214"/>
      <c r="N561" s="214"/>
      <c r="O561" s="214"/>
      <c r="P561" s="215"/>
      <c r="Q561" s="216"/>
      <c r="R561" s="237">
        <f t="shared" si="33"/>
        <v>0</v>
      </c>
      <c r="S561" s="237">
        <f t="shared" si="34"/>
        <v>0</v>
      </c>
      <c r="T561" s="213"/>
      <c r="U561" s="212"/>
      <c r="V561" s="212"/>
      <c r="W561" s="217"/>
      <c r="X561" s="188">
        <f t="shared" si="32"/>
        <v>0</v>
      </c>
      <c r="Y561" s="188">
        <f t="shared" si="35"/>
        <v>0</v>
      </c>
    </row>
    <row r="562" spans="1:25" x14ac:dyDescent="0.25">
      <c r="A562" s="204"/>
      <c r="B562" s="212"/>
      <c r="C562" s="214"/>
      <c r="D562" s="214"/>
      <c r="E562" s="313"/>
      <c r="F562" s="314"/>
      <c r="G562" s="314"/>
      <c r="H562" s="315"/>
      <c r="I562" s="212"/>
      <c r="J562" s="213"/>
      <c r="K562" s="227"/>
      <c r="L562" s="214"/>
      <c r="M562" s="214"/>
      <c r="N562" s="214"/>
      <c r="O562" s="214"/>
      <c r="P562" s="215"/>
      <c r="Q562" s="216"/>
      <c r="R562" s="237">
        <f t="shared" si="33"/>
        <v>0</v>
      </c>
      <c r="S562" s="237">
        <f t="shared" si="34"/>
        <v>0</v>
      </c>
      <c r="T562" s="213"/>
      <c r="U562" s="212"/>
      <c r="V562" s="212"/>
      <c r="W562" s="217"/>
      <c r="X562" s="188">
        <f t="shared" si="32"/>
        <v>0</v>
      </c>
      <c r="Y562" s="188">
        <f t="shared" si="35"/>
        <v>0</v>
      </c>
    </row>
    <row r="563" spans="1:25" x14ac:dyDescent="0.25">
      <c r="A563" s="204"/>
      <c r="B563" s="212"/>
      <c r="C563" s="214"/>
      <c r="D563" s="214"/>
      <c r="E563" s="313"/>
      <c r="F563" s="314"/>
      <c r="G563" s="314"/>
      <c r="H563" s="315"/>
      <c r="I563" s="212"/>
      <c r="J563" s="213"/>
      <c r="K563" s="227"/>
      <c r="L563" s="214"/>
      <c r="M563" s="214"/>
      <c r="N563" s="214"/>
      <c r="O563" s="214"/>
      <c r="P563" s="215"/>
      <c r="Q563" s="216"/>
      <c r="R563" s="237">
        <f t="shared" si="33"/>
        <v>0</v>
      </c>
      <c r="S563" s="237">
        <f t="shared" si="34"/>
        <v>0</v>
      </c>
      <c r="T563" s="213"/>
      <c r="U563" s="212"/>
      <c r="V563" s="212"/>
      <c r="W563" s="217"/>
      <c r="X563" s="188">
        <f t="shared" si="32"/>
        <v>0</v>
      </c>
      <c r="Y563" s="188">
        <f t="shared" si="35"/>
        <v>0</v>
      </c>
    </row>
    <row r="564" spans="1:25" x14ac:dyDescent="0.25">
      <c r="A564" s="204"/>
      <c r="B564" s="212"/>
      <c r="C564" s="214"/>
      <c r="D564" s="214"/>
      <c r="E564" s="313"/>
      <c r="F564" s="314"/>
      <c r="G564" s="314"/>
      <c r="H564" s="315"/>
      <c r="I564" s="212"/>
      <c r="J564" s="213"/>
      <c r="K564" s="227"/>
      <c r="L564" s="214"/>
      <c r="M564" s="214"/>
      <c r="N564" s="214"/>
      <c r="O564" s="214"/>
      <c r="P564" s="215"/>
      <c r="Q564" s="216"/>
      <c r="R564" s="237">
        <f t="shared" si="33"/>
        <v>0</v>
      </c>
      <c r="S564" s="237">
        <f t="shared" si="34"/>
        <v>0</v>
      </c>
      <c r="T564" s="213"/>
      <c r="U564" s="212"/>
      <c r="V564" s="212"/>
      <c r="W564" s="217"/>
      <c r="X564" s="188">
        <f t="shared" si="32"/>
        <v>0</v>
      </c>
      <c r="Y564" s="188">
        <f t="shared" si="35"/>
        <v>0</v>
      </c>
    </row>
    <row r="565" spans="1:25" x14ac:dyDescent="0.25">
      <c r="A565" s="204"/>
      <c r="B565" s="212"/>
      <c r="C565" s="214"/>
      <c r="D565" s="214"/>
      <c r="E565" s="313"/>
      <c r="F565" s="314"/>
      <c r="G565" s="314"/>
      <c r="H565" s="315"/>
      <c r="I565" s="212"/>
      <c r="J565" s="213"/>
      <c r="K565" s="227"/>
      <c r="L565" s="214"/>
      <c r="M565" s="214"/>
      <c r="N565" s="214"/>
      <c r="O565" s="214"/>
      <c r="P565" s="215"/>
      <c r="Q565" s="216"/>
      <c r="R565" s="237">
        <f t="shared" si="33"/>
        <v>0</v>
      </c>
      <c r="S565" s="237">
        <f t="shared" si="34"/>
        <v>0</v>
      </c>
      <c r="T565" s="213"/>
      <c r="U565" s="212"/>
      <c r="V565" s="212"/>
      <c r="W565" s="217"/>
      <c r="X565" s="188">
        <f t="shared" si="32"/>
        <v>0</v>
      </c>
      <c r="Y565" s="188">
        <f t="shared" si="35"/>
        <v>0</v>
      </c>
    </row>
    <row r="566" spans="1:25" x14ac:dyDescent="0.25">
      <c r="A566" s="204"/>
      <c r="B566" s="212"/>
      <c r="C566" s="214"/>
      <c r="D566" s="214"/>
      <c r="E566" s="313"/>
      <c r="F566" s="314"/>
      <c r="G566" s="314"/>
      <c r="H566" s="315"/>
      <c r="I566" s="212"/>
      <c r="J566" s="213"/>
      <c r="K566" s="227"/>
      <c r="L566" s="214"/>
      <c r="M566" s="214"/>
      <c r="N566" s="214"/>
      <c r="O566" s="214"/>
      <c r="P566" s="215"/>
      <c r="Q566" s="216"/>
      <c r="R566" s="237">
        <f t="shared" si="33"/>
        <v>0</v>
      </c>
      <c r="S566" s="237">
        <f t="shared" si="34"/>
        <v>0</v>
      </c>
      <c r="T566" s="213"/>
      <c r="U566" s="212"/>
      <c r="V566" s="212"/>
      <c r="W566" s="217"/>
      <c r="X566" s="188">
        <f t="shared" si="32"/>
        <v>0</v>
      </c>
      <c r="Y566" s="188">
        <f t="shared" si="35"/>
        <v>0</v>
      </c>
    </row>
    <row r="567" spans="1:25" x14ac:dyDescent="0.25">
      <c r="A567" s="204"/>
      <c r="B567" s="212"/>
      <c r="C567" s="214"/>
      <c r="D567" s="214"/>
      <c r="E567" s="313"/>
      <c r="F567" s="314"/>
      <c r="G567" s="314"/>
      <c r="H567" s="315"/>
      <c r="I567" s="212"/>
      <c r="J567" s="213"/>
      <c r="K567" s="227"/>
      <c r="L567" s="214"/>
      <c r="M567" s="214"/>
      <c r="N567" s="214"/>
      <c r="O567" s="214"/>
      <c r="P567" s="215"/>
      <c r="Q567" s="216"/>
      <c r="R567" s="237">
        <f t="shared" si="33"/>
        <v>0</v>
      </c>
      <c r="S567" s="237">
        <f t="shared" si="34"/>
        <v>0</v>
      </c>
      <c r="T567" s="213"/>
      <c r="U567" s="212"/>
      <c r="V567" s="212"/>
      <c r="W567" s="217"/>
      <c r="X567" s="188">
        <f t="shared" si="32"/>
        <v>0</v>
      </c>
      <c r="Y567" s="188">
        <f t="shared" si="35"/>
        <v>0</v>
      </c>
    </row>
    <row r="568" spans="1:25" x14ac:dyDescent="0.25">
      <c r="A568" s="204"/>
      <c r="B568" s="212"/>
      <c r="C568" s="214"/>
      <c r="D568" s="214"/>
      <c r="E568" s="313"/>
      <c r="F568" s="314"/>
      <c r="G568" s="314"/>
      <c r="H568" s="315"/>
      <c r="I568" s="212"/>
      <c r="J568" s="213"/>
      <c r="K568" s="227"/>
      <c r="L568" s="214"/>
      <c r="M568" s="214"/>
      <c r="N568" s="214"/>
      <c r="O568" s="214"/>
      <c r="P568" s="215"/>
      <c r="Q568" s="216"/>
      <c r="R568" s="237">
        <f t="shared" si="33"/>
        <v>0</v>
      </c>
      <c r="S568" s="237">
        <f t="shared" si="34"/>
        <v>0</v>
      </c>
      <c r="T568" s="213"/>
      <c r="U568" s="212"/>
      <c r="V568" s="212"/>
      <c r="W568" s="217"/>
      <c r="X568" s="188">
        <f t="shared" si="32"/>
        <v>0</v>
      </c>
      <c r="Y568" s="188">
        <f t="shared" si="35"/>
        <v>0</v>
      </c>
    </row>
    <row r="569" spans="1:25" x14ac:dyDescent="0.25">
      <c r="A569" s="204"/>
      <c r="B569" s="212"/>
      <c r="C569" s="214"/>
      <c r="D569" s="214"/>
      <c r="E569" s="313"/>
      <c r="F569" s="314"/>
      <c r="G569" s="314"/>
      <c r="H569" s="315"/>
      <c r="I569" s="212"/>
      <c r="J569" s="213"/>
      <c r="K569" s="227"/>
      <c r="L569" s="214"/>
      <c r="M569" s="214"/>
      <c r="N569" s="214"/>
      <c r="O569" s="214"/>
      <c r="P569" s="215"/>
      <c r="Q569" s="216"/>
      <c r="R569" s="237">
        <f t="shared" si="33"/>
        <v>0</v>
      </c>
      <c r="S569" s="237">
        <f t="shared" si="34"/>
        <v>0</v>
      </c>
      <c r="T569" s="213"/>
      <c r="U569" s="212"/>
      <c r="V569" s="212"/>
      <c r="W569" s="217"/>
      <c r="X569" s="188">
        <f t="shared" si="32"/>
        <v>0</v>
      </c>
      <c r="Y569" s="188">
        <f t="shared" si="35"/>
        <v>0</v>
      </c>
    </row>
    <row r="570" spans="1:25" x14ac:dyDescent="0.25">
      <c r="A570" s="204"/>
      <c r="B570" s="212"/>
      <c r="C570" s="214"/>
      <c r="D570" s="214"/>
      <c r="E570" s="313"/>
      <c r="F570" s="314"/>
      <c r="G570" s="314"/>
      <c r="H570" s="315"/>
      <c r="I570" s="212"/>
      <c r="J570" s="213"/>
      <c r="K570" s="227"/>
      <c r="L570" s="214"/>
      <c r="M570" s="214"/>
      <c r="N570" s="214"/>
      <c r="O570" s="214"/>
      <c r="P570" s="215"/>
      <c r="Q570" s="216"/>
      <c r="R570" s="237">
        <f t="shared" si="33"/>
        <v>0</v>
      </c>
      <c r="S570" s="237">
        <f t="shared" si="34"/>
        <v>0</v>
      </c>
      <c r="T570" s="213"/>
      <c r="U570" s="212"/>
      <c r="V570" s="212"/>
      <c r="W570" s="217"/>
      <c r="X570" s="188">
        <f t="shared" si="32"/>
        <v>0</v>
      </c>
      <c r="Y570" s="188">
        <f t="shared" si="35"/>
        <v>0</v>
      </c>
    </row>
    <row r="571" spans="1:25" x14ac:dyDescent="0.25">
      <c r="A571" s="204"/>
      <c r="B571" s="212"/>
      <c r="C571" s="214"/>
      <c r="D571" s="214"/>
      <c r="E571" s="313"/>
      <c r="F571" s="314"/>
      <c r="G571" s="314"/>
      <c r="H571" s="315"/>
      <c r="I571" s="212"/>
      <c r="J571" s="213"/>
      <c r="K571" s="227"/>
      <c r="L571" s="214"/>
      <c r="M571" s="214"/>
      <c r="N571" s="214"/>
      <c r="O571" s="214"/>
      <c r="P571" s="215"/>
      <c r="Q571" s="216"/>
      <c r="R571" s="237">
        <f t="shared" si="33"/>
        <v>0</v>
      </c>
      <c r="S571" s="237">
        <f t="shared" si="34"/>
        <v>0</v>
      </c>
      <c r="T571" s="213"/>
      <c r="U571" s="212"/>
      <c r="V571" s="212"/>
      <c r="W571" s="217"/>
      <c r="X571" s="188">
        <f t="shared" si="32"/>
        <v>0</v>
      </c>
      <c r="Y571" s="188">
        <f t="shared" si="35"/>
        <v>0</v>
      </c>
    </row>
    <row r="572" spans="1:25" x14ac:dyDescent="0.25">
      <c r="A572" s="204"/>
      <c r="B572" s="212"/>
      <c r="C572" s="214"/>
      <c r="D572" s="214"/>
      <c r="E572" s="313"/>
      <c r="F572" s="314"/>
      <c r="G572" s="314"/>
      <c r="H572" s="315"/>
      <c r="I572" s="212"/>
      <c r="J572" s="213"/>
      <c r="K572" s="227"/>
      <c r="L572" s="214"/>
      <c r="M572" s="214"/>
      <c r="N572" s="214"/>
      <c r="O572" s="214"/>
      <c r="P572" s="215"/>
      <c r="Q572" s="216"/>
      <c r="R572" s="237">
        <f t="shared" si="33"/>
        <v>0</v>
      </c>
      <c r="S572" s="237">
        <f t="shared" si="34"/>
        <v>0</v>
      </c>
      <c r="T572" s="213"/>
      <c r="U572" s="212"/>
      <c r="V572" s="212"/>
      <c r="W572" s="217"/>
      <c r="X572" s="188">
        <f t="shared" si="32"/>
        <v>0</v>
      </c>
      <c r="Y572" s="188">
        <f t="shared" si="35"/>
        <v>0</v>
      </c>
    </row>
    <row r="573" spans="1:25" x14ac:dyDescent="0.25">
      <c r="A573" s="204"/>
      <c r="B573" s="212"/>
      <c r="C573" s="214"/>
      <c r="D573" s="214"/>
      <c r="E573" s="313"/>
      <c r="F573" s="314"/>
      <c r="G573" s="314"/>
      <c r="H573" s="315"/>
      <c r="I573" s="212"/>
      <c r="J573" s="213"/>
      <c r="K573" s="227"/>
      <c r="L573" s="214"/>
      <c r="M573" s="214"/>
      <c r="N573" s="214"/>
      <c r="O573" s="214"/>
      <c r="P573" s="215"/>
      <c r="Q573" s="216"/>
      <c r="R573" s="237">
        <f t="shared" si="33"/>
        <v>0</v>
      </c>
      <c r="S573" s="237">
        <f t="shared" si="34"/>
        <v>0</v>
      </c>
      <c r="T573" s="213"/>
      <c r="U573" s="212"/>
      <c r="V573" s="212"/>
      <c r="W573" s="217"/>
      <c r="X573" s="188">
        <f t="shared" si="32"/>
        <v>0</v>
      </c>
      <c r="Y573" s="188">
        <f t="shared" si="35"/>
        <v>0</v>
      </c>
    </row>
    <row r="574" spans="1:25" x14ac:dyDescent="0.25">
      <c r="A574" s="204"/>
      <c r="B574" s="212"/>
      <c r="C574" s="214"/>
      <c r="D574" s="214"/>
      <c r="E574" s="313"/>
      <c r="F574" s="314"/>
      <c r="G574" s="314"/>
      <c r="H574" s="315"/>
      <c r="I574" s="212"/>
      <c r="J574" s="213"/>
      <c r="K574" s="227"/>
      <c r="L574" s="214"/>
      <c r="M574" s="214"/>
      <c r="N574" s="214"/>
      <c r="O574" s="214"/>
      <c r="P574" s="215"/>
      <c r="Q574" s="216"/>
      <c r="R574" s="237">
        <f t="shared" si="33"/>
        <v>0</v>
      </c>
      <c r="S574" s="237">
        <f t="shared" si="34"/>
        <v>0</v>
      </c>
      <c r="T574" s="213"/>
      <c r="U574" s="212"/>
      <c r="V574" s="212"/>
      <c r="W574" s="217"/>
      <c r="X574" s="188">
        <f t="shared" si="32"/>
        <v>0</v>
      </c>
      <c r="Y574" s="188">
        <f t="shared" si="35"/>
        <v>0</v>
      </c>
    </row>
    <row r="575" spans="1:25" x14ac:dyDescent="0.25">
      <c r="A575" s="204"/>
      <c r="B575" s="212"/>
      <c r="C575" s="214"/>
      <c r="D575" s="214"/>
      <c r="E575" s="313"/>
      <c r="F575" s="314"/>
      <c r="G575" s="314"/>
      <c r="H575" s="315"/>
      <c r="I575" s="212"/>
      <c r="J575" s="213"/>
      <c r="K575" s="227"/>
      <c r="L575" s="214"/>
      <c r="M575" s="214"/>
      <c r="N575" s="214"/>
      <c r="O575" s="214"/>
      <c r="P575" s="215"/>
      <c r="Q575" s="216"/>
      <c r="R575" s="237">
        <f t="shared" si="33"/>
        <v>0</v>
      </c>
      <c r="S575" s="237">
        <f t="shared" si="34"/>
        <v>0</v>
      </c>
      <c r="T575" s="213"/>
      <c r="U575" s="212"/>
      <c r="V575" s="212"/>
      <c r="W575" s="217"/>
      <c r="X575" s="188">
        <f t="shared" si="32"/>
        <v>0</v>
      </c>
      <c r="Y575" s="188">
        <f t="shared" si="35"/>
        <v>0</v>
      </c>
    </row>
    <row r="576" spans="1:25" x14ac:dyDescent="0.25">
      <c r="A576" s="204"/>
      <c r="B576" s="212"/>
      <c r="C576" s="214"/>
      <c r="D576" s="214"/>
      <c r="E576" s="313"/>
      <c r="F576" s="314"/>
      <c r="G576" s="314"/>
      <c r="H576" s="315"/>
      <c r="I576" s="212"/>
      <c r="J576" s="213"/>
      <c r="K576" s="227"/>
      <c r="L576" s="214"/>
      <c r="M576" s="214"/>
      <c r="N576" s="214"/>
      <c r="O576" s="214"/>
      <c r="P576" s="215"/>
      <c r="Q576" s="216"/>
      <c r="R576" s="237">
        <f t="shared" si="33"/>
        <v>0</v>
      </c>
      <c r="S576" s="237">
        <f t="shared" si="34"/>
        <v>0</v>
      </c>
      <c r="T576" s="213"/>
      <c r="U576" s="212"/>
      <c r="V576" s="212"/>
      <c r="W576" s="217"/>
      <c r="X576" s="188">
        <f t="shared" si="32"/>
        <v>0</v>
      </c>
      <c r="Y576" s="188">
        <f t="shared" si="35"/>
        <v>0</v>
      </c>
    </row>
    <row r="577" spans="1:25" x14ac:dyDescent="0.25">
      <c r="A577" s="204"/>
      <c r="B577" s="212"/>
      <c r="C577" s="214"/>
      <c r="D577" s="214"/>
      <c r="E577" s="313"/>
      <c r="F577" s="314"/>
      <c r="G577" s="314"/>
      <c r="H577" s="315"/>
      <c r="I577" s="212"/>
      <c r="J577" s="213"/>
      <c r="K577" s="227"/>
      <c r="L577" s="214"/>
      <c r="M577" s="214"/>
      <c r="N577" s="214"/>
      <c r="O577" s="214"/>
      <c r="P577" s="215"/>
      <c r="Q577" s="216"/>
      <c r="R577" s="237">
        <f t="shared" si="33"/>
        <v>0</v>
      </c>
      <c r="S577" s="237">
        <f t="shared" si="34"/>
        <v>0</v>
      </c>
      <c r="T577" s="213"/>
      <c r="U577" s="212"/>
      <c r="V577" s="212"/>
      <c r="W577" s="217"/>
      <c r="X577" s="188">
        <f t="shared" si="32"/>
        <v>0</v>
      </c>
      <c r="Y577" s="188">
        <f t="shared" si="35"/>
        <v>0</v>
      </c>
    </row>
    <row r="578" spans="1:25" x14ac:dyDescent="0.25">
      <c r="A578" s="204"/>
      <c r="B578" s="212"/>
      <c r="C578" s="214"/>
      <c r="D578" s="214"/>
      <c r="E578" s="313"/>
      <c r="F578" s="314"/>
      <c r="G578" s="314"/>
      <c r="H578" s="315"/>
      <c r="I578" s="212"/>
      <c r="J578" s="213"/>
      <c r="K578" s="227"/>
      <c r="L578" s="214"/>
      <c r="M578" s="214"/>
      <c r="N578" s="214"/>
      <c r="O578" s="214"/>
      <c r="P578" s="215"/>
      <c r="Q578" s="216"/>
      <c r="R578" s="237">
        <f t="shared" si="33"/>
        <v>0</v>
      </c>
      <c r="S578" s="237">
        <f t="shared" si="34"/>
        <v>0</v>
      </c>
      <c r="T578" s="213"/>
      <c r="U578" s="212"/>
      <c r="V578" s="212"/>
      <c r="W578" s="217"/>
      <c r="X578" s="188">
        <f t="shared" si="32"/>
        <v>0</v>
      </c>
      <c r="Y578" s="188">
        <f t="shared" si="35"/>
        <v>0</v>
      </c>
    </row>
    <row r="579" spans="1:25" x14ac:dyDescent="0.25">
      <c r="A579" s="204"/>
      <c r="B579" s="212"/>
      <c r="C579" s="214"/>
      <c r="D579" s="214"/>
      <c r="E579" s="313"/>
      <c r="F579" s="314"/>
      <c r="G579" s="314"/>
      <c r="H579" s="315"/>
      <c r="I579" s="212"/>
      <c r="J579" s="213"/>
      <c r="K579" s="227"/>
      <c r="L579" s="214"/>
      <c r="M579" s="214"/>
      <c r="N579" s="214"/>
      <c r="O579" s="214"/>
      <c r="P579" s="215"/>
      <c r="Q579" s="216"/>
      <c r="R579" s="237">
        <f t="shared" si="33"/>
        <v>0</v>
      </c>
      <c r="S579" s="237">
        <f t="shared" si="34"/>
        <v>0</v>
      </c>
      <c r="T579" s="213"/>
      <c r="U579" s="212"/>
      <c r="V579" s="212"/>
      <c r="W579" s="217"/>
      <c r="X579" s="188">
        <f t="shared" si="32"/>
        <v>0</v>
      </c>
      <c r="Y579" s="188">
        <f t="shared" si="35"/>
        <v>0</v>
      </c>
    </row>
    <row r="580" spans="1:25" x14ac:dyDescent="0.25">
      <c r="A580" s="204"/>
      <c r="B580" s="212"/>
      <c r="C580" s="214"/>
      <c r="D580" s="214"/>
      <c r="E580" s="313"/>
      <c r="F580" s="314"/>
      <c r="G580" s="314"/>
      <c r="H580" s="315"/>
      <c r="I580" s="212"/>
      <c r="J580" s="213"/>
      <c r="K580" s="227"/>
      <c r="L580" s="214"/>
      <c r="M580" s="214"/>
      <c r="N580" s="214"/>
      <c r="O580" s="214"/>
      <c r="P580" s="215"/>
      <c r="Q580" s="216"/>
      <c r="R580" s="237">
        <f t="shared" si="33"/>
        <v>0</v>
      </c>
      <c r="S580" s="237">
        <f t="shared" si="34"/>
        <v>0</v>
      </c>
      <c r="T580" s="213"/>
      <c r="U580" s="212"/>
      <c r="V580" s="212"/>
      <c r="W580" s="217"/>
      <c r="X580" s="188">
        <f t="shared" si="32"/>
        <v>0</v>
      </c>
      <c r="Y580" s="188">
        <f t="shared" si="35"/>
        <v>0</v>
      </c>
    </row>
    <row r="581" spans="1:25" x14ac:dyDescent="0.25">
      <c r="A581" s="204"/>
      <c r="B581" s="212"/>
      <c r="C581" s="214"/>
      <c r="D581" s="214"/>
      <c r="E581" s="313"/>
      <c r="F581" s="314"/>
      <c r="G581" s="314"/>
      <c r="H581" s="315"/>
      <c r="I581" s="212"/>
      <c r="J581" s="213"/>
      <c r="K581" s="227"/>
      <c r="L581" s="214"/>
      <c r="M581" s="214"/>
      <c r="N581" s="214"/>
      <c r="O581" s="214"/>
      <c r="P581" s="215"/>
      <c r="Q581" s="216"/>
      <c r="R581" s="237">
        <f t="shared" si="33"/>
        <v>0</v>
      </c>
      <c r="S581" s="237">
        <f t="shared" si="34"/>
        <v>0</v>
      </c>
      <c r="T581" s="213"/>
      <c r="U581" s="212"/>
      <c r="V581" s="212"/>
      <c r="W581" s="217"/>
      <c r="X581" s="188">
        <f t="shared" si="32"/>
        <v>0</v>
      </c>
      <c r="Y581" s="188">
        <f t="shared" si="35"/>
        <v>0</v>
      </c>
    </row>
    <row r="582" spans="1:25" x14ac:dyDescent="0.25">
      <c r="A582" s="204"/>
      <c r="B582" s="212"/>
      <c r="C582" s="214"/>
      <c r="D582" s="214"/>
      <c r="E582" s="313"/>
      <c r="F582" s="314"/>
      <c r="G582" s="314"/>
      <c r="H582" s="315"/>
      <c r="I582" s="212"/>
      <c r="J582" s="213"/>
      <c r="K582" s="227"/>
      <c r="L582" s="214"/>
      <c r="M582" s="214"/>
      <c r="N582" s="214"/>
      <c r="O582" s="214"/>
      <c r="P582" s="215"/>
      <c r="Q582" s="216"/>
      <c r="R582" s="237">
        <f t="shared" si="33"/>
        <v>0</v>
      </c>
      <c r="S582" s="237">
        <f t="shared" si="34"/>
        <v>0</v>
      </c>
      <c r="T582" s="213"/>
      <c r="U582" s="212"/>
      <c r="V582" s="212"/>
      <c r="W582" s="217"/>
      <c r="X582" s="188">
        <f t="shared" si="32"/>
        <v>0</v>
      </c>
      <c r="Y582" s="188">
        <f t="shared" si="35"/>
        <v>0</v>
      </c>
    </row>
    <row r="583" spans="1:25" x14ac:dyDescent="0.25">
      <c r="A583" s="204"/>
      <c r="B583" s="212"/>
      <c r="C583" s="214"/>
      <c r="D583" s="214"/>
      <c r="E583" s="313"/>
      <c r="F583" s="314"/>
      <c r="G583" s="314"/>
      <c r="H583" s="315"/>
      <c r="I583" s="212"/>
      <c r="J583" s="213"/>
      <c r="K583" s="227"/>
      <c r="L583" s="214"/>
      <c r="M583" s="214"/>
      <c r="N583" s="214"/>
      <c r="O583" s="214"/>
      <c r="P583" s="215"/>
      <c r="Q583" s="216"/>
      <c r="R583" s="237">
        <f t="shared" si="33"/>
        <v>0</v>
      </c>
      <c r="S583" s="237">
        <f t="shared" si="34"/>
        <v>0</v>
      </c>
      <c r="T583" s="213"/>
      <c r="U583" s="212"/>
      <c r="V583" s="212"/>
      <c r="W583" s="217"/>
      <c r="X583" s="188">
        <f t="shared" si="32"/>
        <v>0</v>
      </c>
      <c r="Y583" s="188">
        <f t="shared" si="35"/>
        <v>0</v>
      </c>
    </row>
    <row r="584" spans="1:25" x14ac:dyDescent="0.25">
      <c r="A584" s="204"/>
      <c r="B584" s="212"/>
      <c r="C584" s="214"/>
      <c r="D584" s="214"/>
      <c r="E584" s="313"/>
      <c r="F584" s="314"/>
      <c r="G584" s="314"/>
      <c r="H584" s="315"/>
      <c r="I584" s="212"/>
      <c r="J584" s="213"/>
      <c r="K584" s="227"/>
      <c r="L584" s="214"/>
      <c r="M584" s="214"/>
      <c r="N584" s="214"/>
      <c r="O584" s="214"/>
      <c r="P584" s="215"/>
      <c r="Q584" s="216"/>
      <c r="R584" s="237">
        <f t="shared" si="33"/>
        <v>0</v>
      </c>
      <c r="S584" s="237">
        <f t="shared" si="34"/>
        <v>0</v>
      </c>
      <c r="T584" s="213"/>
      <c r="U584" s="212"/>
      <c r="V584" s="212"/>
      <c r="W584" s="217"/>
      <c r="X584" s="188">
        <f t="shared" si="32"/>
        <v>0</v>
      </c>
      <c r="Y584" s="188">
        <f t="shared" si="35"/>
        <v>0</v>
      </c>
    </row>
    <row r="585" spans="1:25" x14ac:dyDescent="0.25">
      <c r="A585" s="204"/>
      <c r="B585" s="212"/>
      <c r="C585" s="214"/>
      <c r="D585" s="214"/>
      <c r="E585" s="313"/>
      <c r="F585" s="314"/>
      <c r="G585" s="314"/>
      <c r="H585" s="315"/>
      <c r="I585" s="212"/>
      <c r="J585" s="213"/>
      <c r="K585" s="227"/>
      <c r="L585" s="214"/>
      <c r="M585" s="214"/>
      <c r="N585" s="214"/>
      <c r="O585" s="214"/>
      <c r="P585" s="215"/>
      <c r="Q585" s="216"/>
      <c r="R585" s="237">
        <f t="shared" si="33"/>
        <v>0</v>
      </c>
      <c r="S585" s="237">
        <f t="shared" si="34"/>
        <v>0</v>
      </c>
      <c r="T585" s="213"/>
      <c r="U585" s="212"/>
      <c r="V585" s="212"/>
      <c r="W585" s="217"/>
      <c r="X585" s="188">
        <f t="shared" si="32"/>
        <v>0</v>
      </c>
      <c r="Y585" s="188">
        <f t="shared" si="35"/>
        <v>0</v>
      </c>
    </row>
    <row r="586" spans="1:25" x14ac:dyDescent="0.25">
      <c r="A586" s="204"/>
      <c r="B586" s="212"/>
      <c r="C586" s="214"/>
      <c r="D586" s="214"/>
      <c r="E586" s="313"/>
      <c r="F586" s="314"/>
      <c r="G586" s="314"/>
      <c r="H586" s="315"/>
      <c r="I586" s="212"/>
      <c r="J586" s="213"/>
      <c r="K586" s="227"/>
      <c r="L586" s="214"/>
      <c r="M586" s="214"/>
      <c r="N586" s="214"/>
      <c r="O586" s="214"/>
      <c r="P586" s="215"/>
      <c r="Q586" s="216"/>
      <c r="R586" s="237">
        <f t="shared" si="33"/>
        <v>0</v>
      </c>
      <c r="S586" s="237">
        <f t="shared" si="34"/>
        <v>0</v>
      </c>
      <c r="T586" s="213"/>
      <c r="U586" s="212"/>
      <c r="V586" s="212"/>
      <c r="W586" s="217"/>
      <c r="X586" s="188">
        <f t="shared" si="32"/>
        <v>0</v>
      </c>
      <c r="Y586" s="188">
        <f t="shared" si="35"/>
        <v>0</v>
      </c>
    </row>
    <row r="587" spans="1:25" x14ac:dyDescent="0.25">
      <c r="A587" s="204"/>
      <c r="B587" s="212"/>
      <c r="C587" s="214"/>
      <c r="D587" s="214"/>
      <c r="E587" s="313"/>
      <c r="F587" s="314"/>
      <c r="G587" s="314"/>
      <c r="H587" s="315"/>
      <c r="I587" s="212"/>
      <c r="J587" s="213"/>
      <c r="K587" s="227"/>
      <c r="L587" s="214"/>
      <c r="M587" s="214"/>
      <c r="N587" s="214"/>
      <c r="O587" s="214"/>
      <c r="P587" s="215"/>
      <c r="Q587" s="216"/>
      <c r="R587" s="237">
        <f t="shared" si="33"/>
        <v>0</v>
      </c>
      <c r="S587" s="237">
        <f t="shared" si="34"/>
        <v>0</v>
      </c>
      <c r="T587" s="213"/>
      <c r="U587" s="212"/>
      <c r="V587" s="212"/>
      <c r="W587" s="217"/>
      <c r="X587" s="188">
        <f t="shared" si="32"/>
        <v>0</v>
      </c>
      <c r="Y587" s="188">
        <f t="shared" si="35"/>
        <v>0</v>
      </c>
    </row>
    <row r="588" spans="1:25" x14ac:dyDescent="0.25">
      <c r="A588" s="204"/>
      <c r="B588" s="212"/>
      <c r="C588" s="214"/>
      <c r="D588" s="214"/>
      <c r="E588" s="313"/>
      <c r="F588" s="314"/>
      <c r="G588" s="314"/>
      <c r="H588" s="315"/>
      <c r="I588" s="212"/>
      <c r="J588" s="213"/>
      <c r="K588" s="227"/>
      <c r="L588" s="214"/>
      <c r="M588" s="214"/>
      <c r="N588" s="214"/>
      <c r="O588" s="214"/>
      <c r="P588" s="215"/>
      <c r="Q588" s="216"/>
      <c r="R588" s="237">
        <f t="shared" si="33"/>
        <v>0</v>
      </c>
      <c r="S588" s="237">
        <f t="shared" si="34"/>
        <v>0</v>
      </c>
      <c r="T588" s="213"/>
      <c r="U588" s="212"/>
      <c r="V588" s="212"/>
      <c r="W588" s="217"/>
      <c r="X588" s="188">
        <f t="shared" si="32"/>
        <v>0</v>
      </c>
      <c r="Y588" s="188">
        <f t="shared" si="35"/>
        <v>0</v>
      </c>
    </row>
    <row r="589" spans="1:25" x14ac:dyDescent="0.25">
      <c r="A589" s="204"/>
      <c r="B589" s="212"/>
      <c r="C589" s="214"/>
      <c r="D589" s="214"/>
      <c r="E589" s="313"/>
      <c r="F589" s="314"/>
      <c r="G589" s="314"/>
      <c r="H589" s="315"/>
      <c r="I589" s="212"/>
      <c r="J589" s="213"/>
      <c r="K589" s="227"/>
      <c r="L589" s="214"/>
      <c r="M589" s="214"/>
      <c r="N589" s="214"/>
      <c r="O589" s="214"/>
      <c r="P589" s="215"/>
      <c r="Q589" s="216"/>
      <c r="R589" s="237">
        <f t="shared" si="33"/>
        <v>0</v>
      </c>
      <c r="S589" s="237">
        <f t="shared" si="34"/>
        <v>0</v>
      </c>
      <c r="T589" s="213"/>
      <c r="U589" s="212"/>
      <c r="V589" s="212"/>
      <c r="W589" s="217"/>
      <c r="X589" s="188">
        <f t="shared" si="32"/>
        <v>0</v>
      </c>
      <c r="Y589" s="188">
        <f t="shared" si="35"/>
        <v>0</v>
      </c>
    </row>
    <row r="590" spans="1:25" x14ac:dyDescent="0.25">
      <c r="A590" s="204"/>
      <c r="B590" s="212"/>
      <c r="C590" s="214"/>
      <c r="D590" s="214"/>
      <c r="E590" s="313"/>
      <c r="F590" s="314"/>
      <c r="G590" s="314"/>
      <c r="H590" s="315"/>
      <c r="I590" s="212"/>
      <c r="J590" s="213"/>
      <c r="K590" s="227"/>
      <c r="L590" s="214"/>
      <c r="M590" s="214"/>
      <c r="N590" s="214"/>
      <c r="O590" s="214"/>
      <c r="P590" s="215"/>
      <c r="Q590" s="216"/>
      <c r="R590" s="237">
        <f t="shared" si="33"/>
        <v>0</v>
      </c>
      <c r="S590" s="237">
        <f t="shared" si="34"/>
        <v>0</v>
      </c>
      <c r="T590" s="213"/>
      <c r="U590" s="212"/>
      <c r="V590" s="212"/>
      <c r="W590" s="217"/>
      <c r="X590" s="188">
        <f t="shared" si="32"/>
        <v>0</v>
      </c>
      <c r="Y590" s="188">
        <f t="shared" si="35"/>
        <v>0</v>
      </c>
    </row>
    <row r="591" spans="1:25" x14ac:dyDescent="0.25">
      <c r="A591" s="204"/>
      <c r="B591" s="212"/>
      <c r="C591" s="214"/>
      <c r="D591" s="214"/>
      <c r="E591" s="313"/>
      <c r="F591" s="314"/>
      <c r="G591" s="314"/>
      <c r="H591" s="315"/>
      <c r="I591" s="212"/>
      <c r="J591" s="213"/>
      <c r="K591" s="227"/>
      <c r="L591" s="214"/>
      <c r="M591" s="214"/>
      <c r="N591" s="214"/>
      <c r="O591" s="214"/>
      <c r="P591" s="215"/>
      <c r="Q591" s="216"/>
      <c r="R591" s="237">
        <f t="shared" si="33"/>
        <v>0</v>
      </c>
      <c r="S591" s="237">
        <f t="shared" si="34"/>
        <v>0</v>
      </c>
      <c r="T591" s="213"/>
      <c r="U591" s="212"/>
      <c r="V591" s="212"/>
      <c r="W591" s="217"/>
      <c r="X591" s="188">
        <f t="shared" si="32"/>
        <v>0</v>
      </c>
      <c r="Y591" s="188">
        <f t="shared" si="35"/>
        <v>0</v>
      </c>
    </row>
    <row r="592" spans="1:25" x14ac:dyDescent="0.25">
      <c r="A592" s="204"/>
      <c r="B592" s="212"/>
      <c r="C592" s="214"/>
      <c r="D592" s="214"/>
      <c r="E592" s="313"/>
      <c r="F592" s="314"/>
      <c r="G592" s="314"/>
      <c r="H592" s="315"/>
      <c r="I592" s="212"/>
      <c r="J592" s="213"/>
      <c r="K592" s="227"/>
      <c r="L592" s="214"/>
      <c r="M592" s="214"/>
      <c r="N592" s="214"/>
      <c r="O592" s="214"/>
      <c r="P592" s="215"/>
      <c r="Q592" s="216"/>
      <c r="R592" s="237">
        <f t="shared" si="33"/>
        <v>0</v>
      </c>
      <c r="S592" s="237">
        <f t="shared" si="34"/>
        <v>0</v>
      </c>
      <c r="T592" s="213"/>
      <c r="U592" s="212"/>
      <c r="V592" s="212"/>
      <c r="W592" s="217"/>
      <c r="X592" s="188">
        <f t="shared" ref="X592:X655" si="36">+IF(A592="1 Cuenta de Cobro - Activo no Financiero",+J592+K592+L592+M592+N592+O592+P592+Q592,0)</f>
        <v>0</v>
      </c>
      <c r="Y592" s="188">
        <f t="shared" si="35"/>
        <v>0</v>
      </c>
    </row>
    <row r="593" spans="1:25" x14ac:dyDescent="0.25">
      <c r="A593" s="204"/>
      <c r="B593" s="212"/>
      <c r="C593" s="214"/>
      <c r="D593" s="214"/>
      <c r="E593" s="313"/>
      <c r="F593" s="314"/>
      <c r="G593" s="314"/>
      <c r="H593" s="315"/>
      <c r="I593" s="212"/>
      <c r="J593" s="213"/>
      <c r="K593" s="227"/>
      <c r="L593" s="214"/>
      <c r="M593" s="214"/>
      <c r="N593" s="214"/>
      <c r="O593" s="214"/>
      <c r="P593" s="215"/>
      <c r="Q593" s="216"/>
      <c r="R593" s="237">
        <f t="shared" ref="R593:R656" si="37">+IF(OR(A593="1 Cuenta de Cobro - Activo no Financiero", A593="2 Cuenta de Cobro - Instrumento Financiero"),+J593+K593+L593+M593+N593+O593+P593+Q593,0)</f>
        <v>0</v>
      </c>
      <c r="S593" s="237">
        <f t="shared" ref="S593:S656" si="38">+IF(A593="3 Deterioro - Instrumento Financiero",+K593+L593+M593+N593+O593+P593+Q593,0)</f>
        <v>0</v>
      </c>
      <c r="T593" s="213"/>
      <c r="U593" s="212"/>
      <c r="V593" s="212"/>
      <c r="W593" s="217"/>
      <c r="X593" s="188">
        <f t="shared" si="36"/>
        <v>0</v>
      </c>
      <c r="Y593" s="188">
        <f t="shared" ref="Y593:Y656" si="39">+IF(A593="2 Cuenta de Cobro - Instrumento Financiero",+J593+K593+L593+M593+N593+O593+P593+Q593,0)</f>
        <v>0</v>
      </c>
    </row>
    <row r="594" spans="1:25" x14ac:dyDescent="0.25">
      <c r="A594" s="204"/>
      <c r="B594" s="212"/>
      <c r="C594" s="214"/>
      <c r="D594" s="214"/>
      <c r="E594" s="313"/>
      <c r="F594" s="314"/>
      <c r="G594" s="314"/>
      <c r="H594" s="315"/>
      <c r="I594" s="212"/>
      <c r="J594" s="213"/>
      <c r="K594" s="227"/>
      <c r="L594" s="214"/>
      <c r="M594" s="214"/>
      <c r="N594" s="214"/>
      <c r="O594" s="214"/>
      <c r="P594" s="215"/>
      <c r="Q594" s="216"/>
      <c r="R594" s="237">
        <f t="shared" si="37"/>
        <v>0</v>
      </c>
      <c r="S594" s="237">
        <f t="shared" si="38"/>
        <v>0</v>
      </c>
      <c r="T594" s="213"/>
      <c r="U594" s="212"/>
      <c r="V594" s="212"/>
      <c r="W594" s="217"/>
      <c r="X594" s="188">
        <f t="shared" si="36"/>
        <v>0</v>
      </c>
      <c r="Y594" s="188">
        <f t="shared" si="39"/>
        <v>0</v>
      </c>
    </row>
    <row r="595" spans="1:25" x14ac:dyDescent="0.25">
      <c r="A595" s="204"/>
      <c r="B595" s="212"/>
      <c r="C595" s="214"/>
      <c r="D595" s="214"/>
      <c r="E595" s="313"/>
      <c r="F595" s="314"/>
      <c r="G595" s="314"/>
      <c r="H595" s="315"/>
      <c r="I595" s="212"/>
      <c r="J595" s="213"/>
      <c r="K595" s="227"/>
      <c r="L595" s="214"/>
      <c r="M595" s="214"/>
      <c r="N595" s="214"/>
      <c r="O595" s="214"/>
      <c r="P595" s="215"/>
      <c r="Q595" s="216"/>
      <c r="R595" s="237">
        <f t="shared" si="37"/>
        <v>0</v>
      </c>
      <c r="S595" s="237">
        <f t="shared" si="38"/>
        <v>0</v>
      </c>
      <c r="T595" s="213"/>
      <c r="U595" s="212"/>
      <c r="V595" s="212"/>
      <c r="W595" s="217"/>
      <c r="X595" s="188">
        <f t="shared" si="36"/>
        <v>0</v>
      </c>
      <c r="Y595" s="188">
        <f t="shared" si="39"/>
        <v>0</v>
      </c>
    </row>
    <row r="596" spans="1:25" x14ac:dyDescent="0.25">
      <c r="A596" s="204"/>
      <c r="B596" s="212"/>
      <c r="C596" s="214"/>
      <c r="D596" s="214"/>
      <c r="E596" s="313"/>
      <c r="F596" s="314"/>
      <c r="G596" s="314"/>
      <c r="H596" s="315"/>
      <c r="I596" s="212"/>
      <c r="J596" s="213"/>
      <c r="K596" s="227"/>
      <c r="L596" s="214"/>
      <c r="M596" s="214"/>
      <c r="N596" s="214"/>
      <c r="O596" s="214"/>
      <c r="P596" s="215"/>
      <c r="Q596" s="216"/>
      <c r="R596" s="237">
        <f t="shared" si="37"/>
        <v>0</v>
      </c>
      <c r="S596" s="237">
        <f t="shared" si="38"/>
        <v>0</v>
      </c>
      <c r="T596" s="213"/>
      <c r="U596" s="212"/>
      <c r="V596" s="212"/>
      <c r="W596" s="217"/>
      <c r="X596" s="188">
        <f t="shared" si="36"/>
        <v>0</v>
      </c>
      <c r="Y596" s="188">
        <f t="shared" si="39"/>
        <v>0</v>
      </c>
    </row>
    <row r="597" spans="1:25" x14ac:dyDescent="0.25">
      <c r="A597" s="204"/>
      <c r="B597" s="212"/>
      <c r="C597" s="214"/>
      <c r="D597" s="214"/>
      <c r="E597" s="313"/>
      <c r="F597" s="314"/>
      <c r="G597" s="314"/>
      <c r="H597" s="315"/>
      <c r="I597" s="212"/>
      <c r="J597" s="213"/>
      <c r="K597" s="227"/>
      <c r="L597" s="214"/>
      <c r="M597" s="214"/>
      <c r="N597" s="214"/>
      <c r="O597" s="214"/>
      <c r="P597" s="215"/>
      <c r="Q597" s="216"/>
      <c r="R597" s="237">
        <f t="shared" si="37"/>
        <v>0</v>
      </c>
      <c r="S597" s="237">
        <f t="shared" si="38"/>
        <v>0</v>
      </c>
      <c r="T597" s="213"/>
      <c r="U597" s="212"/>
      <c r="V597" s="212"/>
      <c r="W597" s="217"/>
      <c r="X597" s="188">
        <f t="shared" si="36"/>
        <v>0</v>
      </c>
      <c r="Y597" s="188">
        <f t="shared" si="39"/>
        <v>0</v>
      </c>
    </row>
    <row r="598" spans="1:25" x14ac:dyDescent="0.25">
      <c r="A598" s="204"/>
      <c r="B598" s="212"/>
      <c r="C598" s="214"/>
      <c r="D598" s="214"/>
      <c r="E598" s="313"/>
      <c r="F598" s="314"/>
      <c r="G598" s="314"/>
      <c r="H598" s="315"/>
      <c r="I598" s="212"/>
      <c r="J598" s="213"/>
      <c r="K598" s="227"/>
      <c r="L598" s="214"/>
      <c r="M598" s="214"/>
      <c r="N598" s="214"/>
      <c r="O598" s="214"/>
      <c r="P598" s="215"/>
      <c r="Q598" s="216"/>
      <c r="R598" s="237">
        <f t="shared" si="37"/>
        <v>0</v>
      </c>
      <c r="S598" s="237">
        <f t="shared" si="38"/>
        <v>0</v>
      </c>
      <c r="T598" s="213"/>
      <c r="U598" s="212"/>
      <c r="V598" s="212"/>
      <c r="W598" s="217"/>
      <c r="X598" s="188">
        <f t="shared" si="36"/>
        <v>0</v>
      </c>
      <c r="Y598" s="188">
        <f t="shared" si="39"/>
        <v>0</v>
      </c>
    </row>
    <row r="599" spans="1:25" x14ac:dyDescent="0.25">
      <c r="A599" s="204"/>
      <c r="B599" s="212"/>
      <c r="C599" s="214"/>
      <c r="D599" s="214"/>
      <c r="E599" s="313"/>
      <c r="F599" s="314"/>
      <c r="G599" s="314"/>
      <c r="H599" s="315"/>
      <c r="I599" s="212"/>
      <c r="J599" s="213"/>
      <c r="K599" s="227"/>
      <c r="L599" s="214"/>
      <c r="M599" s="214"/>
      <c r="N599" s="214"/>
      <c r="O599" s="214"/>
      <c r="P599" s="215"/>
      <c r="Q599" s="216"/>
      <c r="R599" s="237">
        <f t="shared" si="37"/>
        <v>0</v>
      </c>
      <c r="S599" s="237">
        <f t="shared" si="38"/>
        <v>0</v>
      </c>
      <c r="T599" s="213"/>
      <c r="U599" s="212"/>
      <c r="V599" s="212"/>
      <c r="W599" s="217"/>
      <c r="X599" s="188">
        <f t="shared" si="36"/>
        <v>0</v>
      </c>
      <c r="Y599" s="188">
        <f t="shared" si="39"/>
        <v>0</v>
      </c>
    </row>
    <row r="600" spans="1:25" x14ac:dyDescent="0.25">
      <c r="A600" s="204"/>
      <c r="B600" s="212"/>
      <c r="C600" s="214"/>
      <c r="D600" s="214"/>
      <c r="E600" s="313"/>
      <c r="F600" s="314"/>
      <c r="G600" s="314"/>
      <c r="H600" s="315"/>
      <c r="I600" s="212"/>
      <c r="J600" s="213"/>
      <c r="K600" s="227"/>
      <c r="L600" s="214"/>
      <c r="M600" s="214"/>
      <c r="N600" s="214"/>
      <c r="O600" s="214"/>
      <c r="P600" s="215"/>
      <c r="Q600" s="216"/>
      <c r="R600" s="237">
        <f t="shared" si="37"/>
        <v>0</v>
      </c>
      <c r="S600" s="237">
        <f t="shared" si="38"/>
        <v>0</v>
      </c>
      <c r="T600" s="213"/>
      <c r="U600" s="212"/>
      <c r="V600" s="212"/>
      <c r="W600" s="217"/>
      <c r="X600" s="188">
        <f t="shared" si="36"/>
        <v>0</v>
      </c>
      <c r="Y600" s="188">
        <f t="shared" si="39"/>
        <v>0</v>
      </c>
    </row>
    <row r="601" spans="1:25" x14ac:dyDescent="0.25">
      <c r="A601" s="204"/>
      <c r="B601" s="212"/>
      <c r="C601" s="214"/>
      <c r="D601" s="214"/>
      <c r="E601" s="313"/>
      <c r="F601" s="314"/>
      <c r="G601" s="314"/>
      <c r="H601" s="315"/>
      <c r="I601" s="212"/>
      <c r="J601" s="213"/>
      <c r="K601" s="227"/>
      <c r="L601" s="214"/>
      <c r="M601" s="214"/>
      <c r="N601" s="214"/>
      <c r="O601" s="214"/>
      <c r="P601" s="215"/>
      <c r="Q601" s="216"/>
      <c r="R601" s="237">
        <f t="shared" si="37"/>
        <v>0</v>
      </c>
      <c r="S601" s="237">
        <f t="shared" si="38"/>
        <v>0</v>
      </c>
      <c r="T601" s="213"/>
      <c r="U601" s="212"/>
      <c r="V601" s="212"/>
      <c r="W601" s="217"/>
      <c r="X601" s="188">
        <f t="shared" si="36"/>
        <v>0</v>
      </c>
      <c r="Y601" s="188">
        <f t="shared" si="39"/>
        <v>0</v>
      </c>
    </row>
    <row r="602" spans="1:25" x14ac:dyDescent="0.25">
      <c r="A602" s="204"/>
      <c r="B602" s="212"/>
      <c r="C602" s="214"/>
      <c r="D602" s="214"/>
      <c r="E602" s="313"/>
      <c r="F602" s="314"/>
      <c r="G602" s="314"/>
      <c r="H602" s="315"/>
      <c r="I602" s="212"/>
      <c r="J602" s="213"/>
      <c r="K602" s="227"/>
      <c r="L602" s="214"/>
      <c r="M602" s="214"/>
      <c r="N602" s="214"/>
      <c r="O602" s="214"/>
      <c r="P602" s="215"/>
      <c r="Q602" s="216"/>
      <c r="R602" s="237">
        <f t="shared" si="37"/>
        <v>0</v>
      </c>
      <c r="S602" s="237">
        <f t="shared" si="38"/>
        <v>0</v>
      </c>
      <c r="T602" s="213"/>
      <c r="U602" s="212"/>
      <c r="V602" s="212"/>
      <c r="W602" s="217"/>
      <c r="X602" s="188">
        <f t="shared" si="36"/>
        <v>0</v>
      </c>
      <c r="Y602" s="188">
        <f t="shared" si="39"/>
        <v>0</v>
      </c>
    </row>
    <row r="603" spans="1:25" x14ac:dyDescent="0.25">
      <c r="A603" s="204"/>
      <c r="B603" s="212"/>
      <c r="C603" s="214"/>
      <c r="D603" s="214"/>
      <c r="E603" s="313"/>
      <c r="F603" s="314"/>
      <c r="G603" s="314"/>
      <c r="H603" s="315"/>
      <c r="I603" s="212"/>
      <c r="J603" s="213"/>
      <c r="K603" s="227"/>
      <c r="L603" s="214"/>
      <c r="M603" s="214"/>
      <c r="N603" s="214"/>
      <c r="O603" s="214"/>
      <c r="P603" s="215"/>
      <c r="Q603" s="216"/>
      <c r="R603" s="237">
        <f t="shared" si="37"/>
        <v>0</v>
      </c>
      <c r="S603" s="237">
        <f t="shared" si="38"/>
        <v>0</v>
      </c>
      <c r="T603" s="213"/>
      <c r="U603" s="212"/>
      <c r="V603" s="212"/>
      <c r="W603" s="217"/>
      <c r="X603" s="188">
        <f t="shared" si="36"/>
        <v>0</v>
      </c>
      <c r="Y603" s="188">
        <f t="shared" si="39"/>
        <v>0</v>
      </c>
    </row>
    <row r="604" spans="1:25" x14ac:dyDescent="0.25">
      <c r="A604" s="204"/>
      <c r="B604" s="212"/>
      <c r="C604" s="214"/>
      <c r="D604" s="214"/>
      <c r="E604" s="313"/>
      <c r="F604" s="314"/>
      <c r="G604" s="314"/>
      <c r="H604" s="315"/>
      <c r="I604" s="212"/>
      <c r="J604" s="213"/>
      <c r="K604" s="227"/>
      <c r="L604" s="214"/>
      <c r="M604" s="214"/>
      <c r="N604" s="214"/>
      <c r="O604" s="214"/>
      <c r="P604" s="215"/>
      <c r="Q604" s="216"/>
      <c r="R604" s="237">
        <f t="shared" si="37"/>
        <v>0</v>
      </c>
      <c r="S604" s="237">
        <f t="shared" si="38"/>
        <v>0</v>
      </c>
      <c r="T604" s="213"/>
      <c r="U604" s="212"/>
      <c r="V604" s="212"/>
      <c r="W604" s="217"/>
      <c r="X604" s="188">
        <f t="shared" si="36"/>
        <v>0</v>
      </c>
      <c r="Y604" s="188">
        <f t="shared" si="39"/>
        <v>0</v>
      </c>
    </row>
    <row r="605" spans="1:25" x14ac:dyDescent="0.25">
      <c r="A605" s="204"/>
      <c r="B605" s="212"/>
      <c r="C605" s="214"/>
      <c r="D605" s="214"/>
      <c r="E605" s="313"/>
      <c r="F605" s="314"/>
      <c r="G605" s="314"/>
      <c r="H605" s="315"/>
      <c r="I605" s="212"/>
      <c r="J605" s="213"/>
      <c r="K605" s="227"/>
      <c r="L605" s="214"/>
      <c r="M605" s="214"/>
      <c r="N605" s="214"/>
      <c r="O605" s="214"/>
      <c r="P605" s="215"/>
      <c r="Q605" s="216"/>
      <c r="R605" s="237">
        <f t="shared" si="37"/>
        <v>0</v>
      </c>
      <c r="S605" s="237">
        <f t="shared" si="38"/>
        <v>0</v>
      </c>
      <c r="T605" s="213"/>
      <c r="U605" s="212"/>
      <c r="V605" s="212"/>
      <c r="W605" s="217"/>
      <c r="X605" s="188">
        <f t="shared" si="36"/>
        <v>0</v>
      </c>
      <c r="Y605" s="188">
        <f t="shared" si="39"/>
        <v>0</v>
      </c>
    </row>
    <row r="606" spans="1:25" x14ac:dyDescent="0.25">
      <c r="A606" s="204"/>
      <c r="B606" s="212"/>
      <c r="C606" s="214"/>
      <c r="D606" s="214"/>
      <c r="E606" s="313"/>
      <c r="F606" s="314"/>
      <c r="G606" s="314"/>
      <c r="H606" s="315"/>
      <c r="I606" s="212"/>
      <c r="J606" s="213"/>
      <c r="K606" s="227"/>
      <c r="L606" s="214"/>
      <c r="M606" s="214"/>
      <c r="N606" s="214"/>
      <c r="O606" s="214"/>
      <c r="P606" s="215"/>
      <c r="Q606" s="216"/>
      <c r="R606" s="237">
        <f t="shared" si="37"/>
        <v>0</v>
      </c>
      <c r="S606" s="237">
        <f t="shared" si="38"/>
        <v>0</v>
      </c>
      <c r="T606" s="213"/>
      <c r="U606" s="212"/>
      <c r="V606" s="212"/>
      <c r="W606" s="217"/>
      <c r="X606" s="188">
        <f t="shared" si="36"/>
        <v>0</v>
      </c>
      <c r="Y606" s="188">
        <f t="shared" si="39"/>
        <v>0</v>
      </c>
    </row>
    <row r="607" spans="1:25" x14ac:dyDescent="0.25">
      <c r="A607" s="204"/>
      <c r="B607" s="212"/>
      <c r="C607" s="214"/>
      <c r="D607" s="214"/>
      <c r="E607" s="313"/>
      <c r="F607" s="314"/>
      <c r="G607" s="314"/>
      <c r="H607" s="315"/>
      <c r="I607" s="212"/>
      <c r="J607" s="213"/>
      <c r="K607" s="227"/>
      <c r="L607" s="214"/>
      <c r="M607" s="214"/>
      <c r="N607" s="214"/>
      <c r="O607" s="214"/>
      <c r="P607" s="215"/>
      <c r="Q607" s="216"/>
      <c r="R607" s="237">
        <f t="shared" si="37"/>
        <v>0</v>
      </c>
      <c r="S607" s="237">
        <f t="shared" si="38"/>
        <v>0</v>
      </c>
      <c r="T607" s="213"/>
      <c r="U607" s="212"/>
      <c r="V607" s="212"/>
      <c r="W607" s="217"/>
      <c r="X607" s="188">
        <f t="shared" si="36"/>
        <v>0</v>
      </c>
      <c r="Y607" s="188">
        <f t="shared" si="39"/>
        <v>0</v>
      </c>
    </row>
    <row r="608" spans="1:25" x14ac:dyDescent="0.25">
      <c r="A608" s="204"/>
      <c r="B608" s="212"/>
      <c r="C608" s="214"/>
      <c r="D608" s="214"/>
      <c r="E608" s="313"/>
      <c r="F608" s="314"/>
      <c r="G608" s="314"/>
      <c r="H608" s="315"/>
      <c r="I608" s="212"/>
      <c r="J608" s="213"/>
      <c r="K608" s="227"/>
      <c r="L608" s="214"/>
      <c r="M608" s="214"/>
      <c r="N608" s="214"/>
      <c r="O608" s="214"/>
      <c r="P608" s="215"/>
      <c r="Q608" s="216"/>
      <c r="R608" s="237">
        <f t="shared" si="37"/>
        <v>0</v>
      </c>
      <c r="S608" s="237">
        <f t="shared" si="38"/>
        <v>0</v>
      </c>
      <c r="T608" s="213"/>
      <c r="U608" s="212"/>
      <c r="V608" s="212"/>
      <c r="W608" s="217"/>
      <c r="X608" s="188">
        <f t="shared" si="36"/>
        <v>0</v>
      </c>
      <c r="Y608" s="188">
        <f t="shared" si="39"/>
        <v>0</v>
      </c>
    </row>
    <row r="609" spans="1:25" x14ac:dyDescent="0.25">
      <c r="A609" s="204"/>
      <c r="B609" s="212"/>
      <c r="C609" s="214"/>
      <c r="D609" s="214"/>
      <c r="E609" s="313"/>
      <c r="F609" s="314"/>
      <c r="G609" s="314"/>
      <c r="H609" s="315"/>
      <c r="I609" s="212"/>
      <c r="J609" s="213"/>
      <c r="K609" s="227"/>
      <c r="L609" s="214"/>
      <c r="M609" s="214"/>
      <c r="N609" s="214"/>
      <c r="O609" s="214"/>
      <c r="P609" s="215"/>
      <c r="Q609" s="216"/>
      <c r="R609" s="237">
        <f t="shared" si="37"/>
        <v>0</v>
      </c>
      <c r="S609" s="237">
        <f t="shared" si="38"/>
        <v>0</v>
      </c>
      <c r="T609" s="213"/>
      <c r="U609" s="212"/>
      <c r="V609" s="212"/>
      <c r="W609" s="217"/>
      <c r="X609" s="188">
        <f t="shared" si="36"/>
        <v>0</v>
      </c>
      <c r="Y609" s="188">
        <f t="shared" si="39"/>
        <v>0</v>
      </c>
    </row>
    <row r="610" spans="1:25" x14ac:dyDescent="0.25">
      <c r="A610" s="204"/>
      <c r="B610" s="212"/>
      <c r="C610" s="214"/>
      <c r="D610" s="214"/>
      <c r="E610" s="313"/>
      <c r="F610" s="314"/>
      <c r="G610" s="314"/>
      <c r="H610" s="315"/>
      <c r="I610" s="212"/>
      <c r="J610" s="213"/>
      <c r="K610" s="227"/>
      <c r="L610" s="214"/>
      <c r="M610" s="214"/>
      <c r="N610" s="214"/>
      <c r="O610" s="214"/>
      <c r="P610" s="215"/>
      <c r="Q610" s="216"/>
      <c r="R610" s="237">
        <f t="shared" si="37"/>
        <v>0</v>
      </c>
      <c r="S610" s="237">
        <f t="shared" si="38"/>
        <v>0</v>
      </c>
      <c r="T610" s="213"/>
      <c r="U610" s="212"/>
      <c r="V610" s="212"/>
      <c r="W610" s="217"/>
      <c r="X610" s="188">
        <f t="shared" si="36"/>
        <v>0</v>
      </c>
      <c r="Y610" s="188">
        <f t="shared" si="39"/>
        <v>0</v>
      </c>
    </row>
    <row r="611" spans="1:25" x14ac:dyDescent="0.25">
      <c r="A611" s="204"/>
      <c r="B611" s="212"/>
      <c r="C611" s="214"/>
      <c r="D611" s="214"/>
      <c r="E611" s="313"/>
      <c r="F611" s="314"/>
      <c r="G611" s="314"/>
      <c r="H611" s="315"/>
      <c r="I611" s="212"/>
      <c r="J611" s="213"/>
      <c r="K611" s="227"/>
      <c r="L611" s="214"/>
      <c r="M611" s="214"/>
      <c r="N611" s="214"/>
      <c r="O611" s="214"/>
      <c r="P611" s="215"/>
      <c r="Q611" s="216"/>
      <c r="R611" s="237">
        <f t="shared" si="37"/>
        <v>0</v>
      </c>
      <c r="S611" s="237">
        <f t="shared" si="38"/>
        <v>0</v>
      </c>
      <c r="T611" s="213"/>
      <c r="U611" s="212"/>
      <c r="V611" s="212"/>
      <c r="W611" s="217"/>
      <c r="X611" s="188">
        <f t="shared" si="36"/>
        <v>0</v>
      </c>
      <c r="Y611" s="188">
        <f t="shared" si="39"/>
        <v>0</v>
      </c>
    </row>
    <row r="612" spans="1:25" x14ac:dyDescent="0.25">
      <c r="A612" s="204"/>
      <c r="B612" s="212"/>
      <c r="C612" s="214"/>
      <c r="D612" s="214"/>
      <c r="E612" s="313"/>
      <c r="F612" s="314"/>
      <c r="G612" s="314"/>
      <c r="H612" s="315"/>
      <c r="I612" s="212"/>
      <c r="J612" s="213"/>
      <c r="K612" s="227"/>
      <c r="L612" s="214"/>
      <c r="M612" s="214"/>
      <c r="N612" s="214"/>
      <c r="O612" s="214"/>
      <c r="P612" s="215"/>
      <c r="Q612" s="216"/>
      <c r="R612" s="237">
        <f t="shared" si="37"/>
        <v>0</v>
      </c>
      <c r="S612" s="237">
        <f t="shared" si="38"/>
        <v>0</v>
      </c>
      <c r="T612" s="213"/>
      <c r="U612" s="212"/>
      <c r="V612" s="212"/>
      <c r="W612" s="217"/>
      <c r="X612" s="188">
        <f t="shared" si="36"/>
        <v>0</v>
      </c>
      <c r="Y612" s="188">
        <f t="shared" si="39"/>
        <v>0</v>
      </c>
    </row>
    <row r="613" spans="1:25" x14ac:dyDescent="0.25">
      <c r="A613" s="204"/>
      <c r="B613" s="212"/>
      <c r="C613" s="214"/>
      <c r="D613" s="214"/>
      <c r="E613" s="313"/>
      <c r="F613" s="314"/>
      <c r="G613" s="314"/>
      <c r="H613" s="315"/>
      <c r="I613" s="212"/>
      <c r="J613" s="213"/>
      <c r="K613" s="227"/>
      <c r="L613" s="214"/>
      <c r="M613" s="214"/>
      <c r="N613" s="214"/>
      <c r="O613" s="214"/>
      <c r="P613" s="215"/>
      <c r="Q613" s="216"/>
      <c r="R613" s="237">
        <f t="shared" si="37"/>
        <v>0</v>
      </c>
      <c r="S613" s="237">
        <f t="shared" si="38"/>
        <v>0</v>
      </c>
      <c r="T613" s="213"/>
      <c r="U613" s="212"/>
      <c r="V613" s="212"/>
      <c r="W613" s="217"/>
      <c r="X613" s="188">
        <f t="shared" si="36"/>
        <v>0</v>
      </c>
      <c r="Y613" s="188">
        <f t="shared" si="39"/>
        <v>0</v>
      </c>
    </row>
    <row r="614" spans="1:25" x14ac:dyDescent="0.25">
      <c r="A614" s="204"/>
      <c r="B614" s="212"/>
      <c r="C614" s="214"/>
      <c r="D614" s="214"/>
      <c r="E614" s="313"/>
      <c r="F614" s="314"/>
      <c r="G614" s="314"/>
      <c r="H614" s="315"/>
      <c r="I614" s="212"/>
      <c r="J614" s="213"/>
      <c r="K614" s="227"/>
      <c r="L614" s="214"/>
      <c r="M614" s="214"/>
      <c r="N614" s="214"/>
      <c r="O614" s="214"/>
      <c r="P614" s="215"/>
      <c r="Q614" s="216"/>
      <c r="R614" s="237">
        <f t="shared" si="37"/>
        <v>0</v>
      </c>
      <c r="S614" s="237">
        <f t="shared" si="38"/>
        <v>0</v>
      </c>
      <c r="T614" s="213"/>
      <c r="U614" s="212"/>
      <c r="V614" s="212"/>
      <c r="W614" s="217"/>
      <c r="X614" s="188">
        <f t="shared" si="36"/>
        <v>0</v>
      </c>
      <c r="Y614" s="188">
        <f t="shared" si="39"/>
        <v>0</v>
      </c>
    </row>
    <row r="615" spans="1:25" x14ac:dyDescent="0.25">
      <c r="A615" s="204"/>
      <c r="B615" s="212"/>
      <c r="C615" s="214"/>
      <c r="D615" s="214"/>
      <c r="E615" s="313"/>
      <c r="F615" s="314"/>
      <c r="G615" s="314"/>
      <c r="H615" s="315"/>
      <c r="I615" s="212"/>
      <c r="J615" s="213"/>
      <c r="K615" s="227"/>
      <c r="L615" s="214"/>
      <c r="M615" s="214"/>
      <c r="N615" s="214"/>
      <c r="O615" s="214"/>
      <c r="P615" s="215"/>
      <c r="Q615" s="216"/>
      <c r="R615" s="237">
        <f t="shared" si="37"/>
        <v>0</v>
      </c>
      <c r="S615" s="237">
        <f t="shared" si="38"/>
        <v>0</v>
      </c>
      <c r="T615" s="213"/>
      <c r="U615" s="212"/>
      <c r="V615" s="212"/>
      <c r="W615" s="217"/>
      <c r="X615" s="188">
        <f t="shared" si="36"/>
        <v>0</v>
      </c>
      <c r="Y615" s="188">
        <f t="shared" si="39"/>
        <v>0</v>
      </c>
    </row>
    <row r="616" spans="1:25" x14ac:dyDescent="0.25">
      <c r="A616" s="204"/>
      <c r="B616" s="212"/>
      <c r="C616" s="214"/>
      <c r="D616" s="214"/>
      <c r="E616" s="313"/>
      <c r="F616" s="314"/>
      <c r="G616" s="314"/>
      <c r="H616" s="315"/>
      <c r="I616" s="212"/>
      <c r="J616" s="213"/>
      <c r="K616" s="227"/>
      <c r="L616" s="214"/>
      <c r="M616" s="214"/>
      <c r="N616" s="214"/>
      <c r="O616" s="214"/>
      <c r="P616" s="215"/>
      <c r="Q616" s="216"/>
      <c r="R616" s="237">
        <f t="shared" si="37"/>
        <v>0</v>
      </c>
      <c r="S616" s="237">
        <f t="shared" si="38"/>
        <v>0</v>
      </c>
      <c r="T616" s="213"/>
      <c r="U616" s="212"/>
      <c r="V616" s="212"/>
      <c r="W616" s="217"/>
      <c r="X616" s="188">
        <f t="shared" si="36"/>
        <v>0</v>
      </c>
      <c r="Y616" s="188">
        <f t="shared" si="39"/>
        <v>0</v>
      </c>
    </row>
    <row r="617" spans="1:25" x14ac:dyDescent="0.25">
      <c r="A617" s="204"/>
      <c r="B617" s="212"/>
      <c r="C617" s="214"/>
      <c r="D617" s="214"/>
      <c r="E617" s="313"/>
      <c r="F617" s="314"/>
      <c r="G617" s="314"/>
      <c r="H617" s="315"/>
      <c r="I617" s="212"/>
      <c r="J617" s="213"/>
      <c r="K617" s="227"/>
      <c r="L617" s="214"/>
      <c r="M617" s="214"/>
      <c r="N617" s="214"/>
      <c r="O617" s="214"/>
      <c r="P617" s="215"/>
      <c r="Q617" s="216"/>
      <c r="R617" s="237">
        <f t="shared" si="37"/>
        <v>0</v>
      </c>
      <c r="S617" s="237">
        <f t="shared" si="38"/>
        <v>0</v>
      </c>
      <c r="T617" s="213"/>
      <c r="U617" s="212"/>
      <c r="V617" s="212"/>
      <c r="W617" s="217"/>
      <c r="X617" s="188">
        <f t="shared" si="36"/>
        <v>0</v>
      </c>
      <c r="Y617" s="188">
        <f t="shared" si="39"/>
        <v>0</v>
      </c>
    </row>
    <row r="618" spans="1:25" x14ac:dyDescent="0.25">
      <c r="A618" s="204"/>
      <c r="B618" s="212"/>
      <c r="C618" s="214"/>
      <c r="D618" s="214"/>
      <c r="E618" s="313"/>
      <c r="F618" s="314"/>
      <c r="G618" s="314"/>
      <c r="H618" s="315"/>
      <c r="I618" s="212"/>
      <c r="J618" s="213"/>
      <c r="K618" s="227"/>
      <c r="L618" s="214"/>
      <c r="M618" s="214"/>
      <c r="N618" s="214"/>
      <c r="O618" s="214"/>
      <c r="P618" s="215"/>
      <c r="Q618" s="216"/>
      <c r="R618" s="237">
        <f t="shared" si="37"/>
        <v>0</v>
      </c>
      <c r="S618" s="237">
        <f t="shared" si="38"/>
        <v>0</v>
      </c>
      <c r="T618" s="213"/>
      <c r="U618" s="212"/>
      <c r="V618" s="212"/>
      <c r="W618" s="217"/>
      <c r="X618" s="188">
        <f t="shared" si="36"/>
        <v>0</v>
      </c>
      <c r="Y618" s="188">
        <f t="shared" si="39"/>
        <v>0</v>
      </c>
    </row>
    <row r="619" spans="1:25" x14ac:dyDescent="0.25">
      <c r="A619" s="204"/>
      <c r="B619" s="212"/>
      <c r="C619" s="214"/>
      <c r="D619" s="214"/>
      <c r="E619" s="313"/>
      <c r="F619" s="314"/>
      <c r="G619" s="314"/>
      <c r="H619" s="315"/>
      <c r="I619" s="212"/>
      <c r="J619" s="213"/>
      <c r="K619" s="227"/>
      <c r="L619" s="214"/>
      <c r="M619" s="214"/>
      <c r="N619" s="214"/>
      <c r="O619" s="214"/>
      <c r="P619" s="215"/>
      <c r="Q619" s="216"/>
      <c r="R619" s="237">
        <f t="shared" si="37"/>
        <v>0</v>
      </c>
      <c r="S619" s="237">
        <f t="shared" si="38"/>
        <v>0</v>
      </c>
      <c r="T619" s="213"/>
      <c r="U619" s="212"/>
      <c r="V619" s="212"/>
      <c r="W619" s="217"/>
      <c r="X619" s="188">
        <f t="shared" si="36"/>
        <v>0</v>
      </c>
      <c r="Y619" s="188">
        <f t="shared" si="39"/>
        <v>0</v>
      </c>
    </row>
    <row r="620" spans="1:25" x14ac:dyDescent="0.25">
      <c r="A620" s="204"/>
      <c r="B620" s="212"/>
      <c r="C620" s="214"/>
      <c r="D620" s="214"/>
      <c r="E620" s="313"/>
      <c r="F620" s="314"/>
      <c r="G620" s="314"/>
      <c r="H620" s="315"/>
      <c r="I620" s="212"/>
      <c r="J620" s="213"/>
      <c r="K620" s="227"/>
      <c r="L620" s="214"/>
      <c r="M620" s="214"/>
      <c r="N620" s="214"/>
      <c r="O620" s="214"/>
      <c r="P620" s="215"/>
      <c r="Q620" s="216"/>
      <c r="R620" s="237">
        <f t="shared" si="37"/>
        <v>0</v>
      </c>
      <c r="S620" s="237">
        <f t="shared" si="38"/>
        <v>0</v>
      </c>
      <c r="T620" s="213"/>
      <c r="U620" s="212"/>
      <c r="V620" s="212"/>
      <c r="W620" s="217"/>
      <c r="X620" s="188">
        <f t="shared" si="36"/>
        <v>0</v>
      </c>
      <c r="Y620" s="188">
        <f t="shared" si="39"/>
        <v>0</v>
      </c>
    </row>
    <row r="621" spans="1:25" x14ac:dyDescent="0.25">
      <c r="A621" s="204"/>
      <c r="B621" s="212"/>
      <c r="C621" s="214"/>
      <c r="D621" s="214"/>
      <c r="E621" s="313"/>
      <c r="F621" s="314"/>
      <c r="G621" s="314"/>
      <c r="H621" s="315"/>
      <c r="I621" s="212"/>
      <c r="J621" s="213"/>
      <c r="K621" s="227"/>
      <c r="L621" s="214"/>
      <c r="M621" s="214"/>
      <c r="N621" s="214"/>
      <c r="O621" s="214"/>
      <c r="P621" s="215"/>
      <c r="Q621" s="216"/>
      <c r="R621" s="237">
        <f t="shared" si="37"/>
        <v>0</v>
      </c>
      <c r="S621" s="237">
        <f t="shared" si="38"/>
        <v>0</v>
      </c>
      <c r="T621" s="213"/>
      <c r="U621" s="212"/>
      <c r="V621" s="212"/>
      <c r="W621" s="217"/>
      <c r="X621" s="188">
        <f t="shared" si="36"/>
        <v>0</v>
      </c>
      <c r="Y621" s="188">
        <f t="shared" si="39"/>
        <v>0</v>
      </c>
    </row>
    <row r="622" spans="1:25" x14ac:dyDescent="0.25">
      <c r="A622" s="204"/>
      <c r="B622" s="212"/>
      <c r="C622" s="214"/>
      <c r="D622" s="214"/>
      <c r="E622" s="313"/>
      <c r="F622" s="314"/>
      <c r="G622" s="314"/>
      <c r="H622" s="315"/>
      <c r="I622" s="212"/>
      <c r="J622" s="213"/>
      <c r="K622" s="227"/>
      <c r="L622" s="214"/>
      <c r="M622" s="214"/>
      <c r="N622" s="214"/>
      <c r="O622" s="214"/>
      <c r="P622" s="215"/>
      <c r="Q622" s="216"/>
      <c r="R622" s="237">
        <f t="shared" si="37"/>
        <v>0</v>
      </c>
      <c r="S622" s="237">
        <f t="shared" si="38"/>
        <v>0</v>
      </c>
      <c r="T622" s="213"/>
      <c r="U622" s="212"/>
      <c r="V622" s="212"/>
      <c r="W622" s="217"/>
      <c r="X622" s="188">
        <f t="shared" si="36"/>
        <v>0</v>
      </c>
      <c r="Y622" s="188">
        <f t="shared" si="39"/>
        <v>0</v>
      </c>
    </row>
    <row r="623" spans="1:25" x14ac:dyDescent="0.25">
      <c r="A623" s="204"/>
      <c r="B623" s="212"/>
      <c r="C623" s="214"/>
      <c r="D623" s="214"/>
      <c r="E623" s="313"/>
      <c r="F623" s="314"/>
      <c r="G623" s="314"/>
      <c r="H623" s="315"/>
      <c r="I623" s="212"/>
      <c r="J623" s="213"/>
      <c r="K623" s="227"/>
      <c r="L623" s="214"/>
      <c r="M623" s="214"/>
      <c r="N623" s="214"/>
      <c r="O623" s="214"/>
      <c r="P623" s="215"/>
      <c r="Q623" s="216"/>
      <c r="R623" s="237">
        <f t="shared" si="37"/>
        <v>0</v>
      </c>
      <c r="S623" s="237">
        <f t="shared" si="38"/>
        <v>0</v>
      </c>
      <c r="T623" s="213"/>
      <c r="U623" s="212"/>
      <c r="V623" s="212"/>
      <c r="W623" s="217"/>
      <c r="X623" s="188">
        <f t="shared" si="36"/>
        <v>0</v>
      </c>
      <c r="Y623" s="188">
        <f t="shared" si="39"/>
        <v>0</v>
      </c>
    </row>
    <row r="624" spans="1:25" x14ac:dyDescent="0.25">
      <c r="A624" s="204"/>
      <c r="B624" s="212"/>
      <c r="C624" s="214"/>
      <c r="D624" s="214"/>
      <c r="E624" s="313"/>
      <c r="F624" s="314"/>
      <c r="G624" s="314"/>
      <c r="H624" s="315"/>
      <c r="I624" s="212"/>
      <c r="J624" s="213"/>
      <c r="K624" s="227"/>
      <c r="L624" s="214"/>
      <c r="M624" s="214"/>
      <c r="N624" s="214"/>
      <c r="O624" s="214"/>
      <c r="P624" s="215"/>
      <c r="Q624" s="216"/>
      <c r="R624" s="237">
        <f t="shared" si="37"/>
        <v>0</v>
      </c>
      <c r="S624" s="237">
        <f t="shared" si="38"/>
        <v>0</v>
      </c>
      <c r="T624" s="213"/>
      <c r="U624" s="212"/>
      <c r="V624" s="212"/>
      <c r="W624" s="217"/>
      <c r="X624" s="188">
        <f t="shared" si="36"/>
        <v>0</v>
      </c>
      <c r="Y624" s="188">
        <f t="shared" si="39"/>
        <v>0</v>
      </c>
    </row>
    <row r="625" spans="1:25" x14ac:dyDescent="0.25">
      <c r="A625" s="204"/>
      <c r="B625" s="212"/>
      <c r="C625" s="214"/>
      <c r="D625" s="214"/>
      <c r="E625" s="313"/>
      <c r="F625" s="314"/>
      <c r="G625" s="314"/>
      <c r="H625" s="315"/>
      <c r="I625" s="212"/>
      <c r="J625" s="213"/>
      <c r="K625" s="227"/>
      <c r="L625" s="214"/>
      <c r="M625" s="214"/>
      <c r="N625" s="214"/>
      <c r="O625" s="214"/>
      <c r="P625" s="215"/>
      <c r="Q625" s="216"/>
      <c r="R625" s="237">
        <f t="shared" si="37"/>
        <v>0</v>
      </c>
      <c r="S625" s="237">
        <f t="shared" si="38"/>
        <v>0</v>
      </c>
      <c r="T625" s="213"/>
      <c r="U625" s="212"/>
      <c r="V625" s="212"/>
      <c r="W625" s="217"/>
      <c r="X625" s="188">
        <f t="shared" si="36"/>
        <v>0</v>
      </c>
      <c r="Y625" s="188">
        <f t="shared" si="39"/>
        <v>0</v>
      </c>
    </row>
    <row r="626" spans="1:25" x14ac:dyDescent="0.25">
      <c r="A626" s="204"/>
      <c r="B626" s="212"/>
      <c r="C626" s="214"/>
      <c r="D626" s="214"/>
      <c r="E626" s="313"/>
      <c r="F626" s="314"/>
      <c r="G626" s="314"/>
      <c r="H626" s="315"/>
      <c r="I626" s="212"/>
      <c r="J626" s="213"/>
      <c r="K626" s="227"/>
      <c r="L626" s="214"/>
      <c r="M626" s="214"/>
      <c r="N626" s="214"/>
      <c r="O626" s="214"/>
      <c r="P626" s="215"/>
      <c r="Q626" s="216"/>
      <c r="R626" s="237">
        <f t="shared" si="37"/>
        <v>0</v>
      </c>
      <c r="S626" s="237">
        <f t="shared" si="38"/>
        <v>0</v>
      </c>
      <c r="T626" s="213"/>
      <c r="U626" s="212"/>
      <c r="V626" s="212"/>
      <c r="W626" s="217"/>
      <c r="X626" s="188">
        <f t="shared" si="36"/>
        <v>0</v>
      </c>
      <c r="Y626" s="188">
        <f t="shared" si="39"/>
        <v>0</v>
      </c>
    </row>
    <row r="627" spans="1:25" x14ac:dyDescent="0.25">
      <c r="A627" s="204"/>
      <c r="B627" s="212"/>
      <c r="C627" s="214"/>
      <c r="D627" s="214"/>
      <c r="E627" s="313"/>
      <c r="F627" s="314"/>
      <c r="G627" s="314"/>
      <c r="H627" s="315"/>
      <c r="I627" s="212"/>
      <c r="J627" s="213"/>
      <c r="K627" s="227"/>
      <c r="L627" s="214"/>
      <c r="M627" s="214"/>
      <c r="N627" s="214"/>
      <c r="O627" s="214"/>
      <c r="P627" s="215"/>
      <c r="Q627" s="216"/>
      <c r="R627" s="237">
        <f t="shared" si="37"/>
        <v>0</v>
      </c>
      <c r="S627" s="237">
        <f t="shared" si="38"/>
        <v>0</v>
      </c>
      <c r="T627" s="213"/>
      <c r="U627" s="212"/>
      <c r="V627" s="212"/>
      <c r="W627" s="217"/>
      <c r="X627" s="188">
        <f t="shared" si="36"/>
        <v>0</v>
      </c>
      <c r="Y627" s="188">
        <f t="shared" si="39"/>
        <v>0</v>
      </c>
    </row>
    <row r="628" spans="1:25" x14ac:dyDescent="0.25">
      <c r="A628" s="204"/>
      <c r="B628" s="212"/>
      <c r="C628" s="214"/>
      <c r="D628" s="214"/>
      <c r="E628" s="313"/>
      <c r="F628" s="314"/>
      <c r="G628" s="314"/>
      <c r="H628" s="315"/>
      <c r="I628" s="212"/>
      <c r="J628" s="213"/>
      <c r="K628" s="227"/>
      <c r="L628" s="214"/>
      <c r="M628" s="214"/>
      <c r="N628" s="214"/>
      <c r="O628" s="214"/>
      <c r="P628" s="215"/>
      <c r="Q628" s="216"/>
      <c r="R628" s="237">
        <f t="shared" si="37"/>
        <v>0</v>
      </c>
      <c r="S628" s="237">
        <f t="shared" si="38"/>
        <v>0</v>
      </c>
      <c r="T628" s="213"/>
      <c r="U628" s="212"/>
      <c r="V628" s="212"/>
      <c r="W628" s="217"/>
      <c r="X628" s="188">
        <f t="shared" si="36"/>
        <v>0</v>
      </c>
      <c r="Y628" s="188">
        <f t="shared" si="39"/>
        <v>0</v>
      </c>
    </row>
    <row r="629" spans="1:25" x14ac:dyDescent="0.25">
      <c r="A629" s="204"/>
      <c r="B629" s="212"/>
      <c r="C629" s="214"/>
      <c r="D629" s="214"/>
      <c r="E629" s="313"/>
      <c r="F629" s="314"/>
      <c r="G629" s="314"/>
      <c r="H629" s="315"/>
      <c r="I629" s="212"/>
      <c r="J629" s="213"/>
      <c r="K629" s="227"/>
      <c r="L629" s="214"/>
      <c r="M629" s="214"/>
      <c r="N629" s="214"/>
      <c r="O629" s="214"/>
      <c r="P629" s="215"/>
      <c r="Q629" s="216"/>
      <c r="R629" s="237">
        <f t="shared" si="37"/>
        <v>0</v>
      </c>
      <c r="S629" s="237">
        <f t="shared" si="38"/>
        <v>0</v>
      </c>
      <c r="T629" s="213"/>
      <c r="U629" s="212"/>
      <c r="V629" s="212"/>
      <c r="W629" s="217"/>
      <c r="X629" s="188">
        <f t="shared" si="36"/>
        <v>0</v>
      </c>
      <c r="Y629" s="188">
        <f t="shared" si="39"/>
        <v>0</v>
      </c>
    </row>
    <row r="630" spans="1:25" x14ac:dyDescent="0.25">
      <c r="A630" s="204"/>
      <c r="B630" s="212"/>
      <c r="C630" s="214"/>
      <c r="D630" s="214"/>
      <c r="E630" s="313"/>
      <c r="F630" s="314"/>
      <c r="G630" s="314"/>
      <c r="H630" s="315"/>
      <c r="I630" s="212"/>
      <c r="J630" s="213"/>
      <c r="K630" s="227"/>
      <c r="L630" s="214"/>
      <c r="M630" s="214"/>
      <c r="N630" s="214"/>
      <c r="O630" s="214"/>
      <c r="P630" s="215"/>
      <c r="Q630" s="216"/>
      <c r="R630" s="237">
        <f t="shared" si="37"/>
        <v>0</v>
      </c>
      <c r="S630" s="237">
        <f t="shared" si="38"/>
        <v>0</v>
      </c>
      <c r="T630" s="213"/>
      <c r="U630" s="212"/>
      <c r="V630" s="212"/>
      <c r="W630" s="217"/>
      <c r="X630" s="188">
        <f t="shared" si="36"/>
        <v>0</v>
      </c>
      <c r="Y630" s="188">
        <f t="shared" si="39"/>
        <v>0</v>
      </c>
    </row>
    <row r="631" spans="1:25" x14ac:dyDescent="0.25">
      <c r="A631" s="204"/>
      <c r="B631" s="212"/>
      <c r="C631" s="214"/>
      <c r="D631" s="214"/>
      <c r="E631" s="313"/>
      <c r="F631" s="314"/>
      <c r="G631" s="314"/>
      <c r="H631" s="315"/>
      <c r="I631" s="212"/>
      <c r="J631" s="213"/>
      <c r="K631" s="227"/>
      <c r="L631" s="214"/>
      <c r="M631" s="214"/>
      <c r="N631" s="214"/>
      <c r="O631" s="214"/>
      <c r="P631" s="215"/>
      <c r="Q631" s="216"/>
      <c r="R631" s="237">
        <f t="shared" si="37"/>
        <v>0</v>
      </c>
      <c r="S631" s="237">
        <f t="shared" si="38"/>
        <v>0</v>
      </c>
      <c r="T631" s="213"/>
      <c r="U631" s="212"/>
      <c r="V631" s="212"/>
      <c r="W631" s="217"/>
      <c r="X631" s="188">
        <f t="shared" si="36"/>
        <v>0</v>
      </c>
      <c r="Y631" s="188">
        <f t="shared" si="39"/>
        <v>0</v>
      </c>
    </row>
    <row r="632" spans="1:25" x14ac:dyDescent="0.25">
      <c r="A632" s="204"/>
      <c r="B632" s="212"/>
      <c r="C632" s="214"/>
      <c r="D632" s="214"/>
      <c r="E632" s="313"/>
      <c r="F632" s="314"/>
      <c r="G632" s="314"/>
      <c r="H632" s="315"/>
      <c r="I632" s="212"/>
      <c r="J632" s="213"/>
      <c r="K632" s="227"/>
      <c r="L632" s="214"/>
      <c r="M632" s="214"/>
      <c r="N632" s="214"/>
      <c r="O632" s="214"/>
      <c r="P632" s="215"/>
      <c r="Q632" s="216"/>
      <c r="R632" s="237">
        <f t="shared" si="37"/>
        <v>0</v>
      </c>
      <c r="S632" s="237">
        <f t="shared" si="38"/>
        <v>0</v>
      </c>
      <c r="T632" s="213"/>
      <c r="U632" s="212"/>
      <c r="V632" s="212"/>
      <c r="W632" s="217"/>
      <c r="X632" s="188">
        <f t="shared" si="36"/>
        <v>0</v>
      </c>
      <c r="Y632" s="188">
        <f t="shared" si="39"/>
        <v>0</v>
      </c>
    </row>
    <row r="633" spans="1:25" x14ac:dyDescent="0.25">
      <c r="A633" s="204"/>
      <c r="B633" s="212"/>
      <c r="C633" s="214"/>
      <c r="D633" s="214"/>
      <c r="E633" s="313"/>
      <c r="F633" s="314"/>
      <c r="G633" s="314"/>
      <c r="H633" s="315"/>
      <c r="I633" s="212"/>
      <c r="J633" s="213"/>
      <c r="K633" s="227"/>
      <c r="L633" s="214"/>
      <c r="M633" s="214"/>
      <c r="N633" s="214"/>
      <c r="O633" s="214"/>
      <c r="P633" s="215"/>
      <c r="Q633" s="216"/>
      <c r="R633" s="237">
        <f t="shared" si="37"/>
        <v>0</v>
      </c>
      <c r="S633" s="237">
        <f t="shared" si="38"/>
        <v>0</v>
      </c>
      <c r="T633" s="213"/>
      <c r="U633" s="212"/>
      <c r="V633" s="212"/>
      <c r="W633" s="217"/>
      <c r="X633" s="188">
        <f t="shared" si="36"/>
        <v>0</v>
      </c>
      <c r="Y633" s="188">
        <f t="shared" si="39"/>
        <v>0</v>
      </c>
    </row>
    <row r="634" spans="1:25" x14ac:dyDescent="0.25">
      <c r="A634" s="204"/>
      <c r="B634" s="212"/>
      <c r="C634" s="214"/>
      <c r="D634" s="214"/>
      <c r="E634" s="313"/>
      <c r="F634" s="314"/>
      <c r="G634" s="314"/>
      <c r="H634" s="315"/>
      <c r="I634" s="212"/>
      <c r="J634" s="213"/>
      <c r="K634" s="227"/>
      <c r="L634" s="214"/>
      <c r="M634" s="214"/>
      <c r="N634" s="214"/>
      <c r="O634" s="214"/>
      <c r="P634" s="215"/>
      <c r="Q634" s="216"/>
      <c r="R634" s="237">
        <f t="shared" si="37"/>
        <v>0</v>
      </c>
      <c r="S634" s="237">
        <f t="shared" si="38"/>
        <v>0</v>
      </c>
      <c r="T634" s="213"/>
      <c r="U634" s="212"/>
      <c r="V634" s="212"/>
      <c r="W634" s="217"/>
      <c r="X634" s="188">
        <f t="shared" si="36"/>
        <v>0</v>
      </c>
      <c r="Y634" s="188">
        <f t="shared" si="39"/>
        <v>0</v>
      </c>
    </row>
    <row r="635" spans="1:25" x14ac:dyDescent="0.25">
      <c r="A635" s="204"/>
      <c r="B635" s="212"/>
      <c r="C635" s="214"/>
      <c r="D635" s="214"/>
      <c r="E635" s="313"/>
      <c r="F635" s="314"/>
      <c r="G635" s="314"/>
      <c r="H635" s="315"/>
      <c r="I635" s="212"/>
      <c r="J635" s="213"/>
      <c r="K635" s="227"/>
      <c r="L635" s="214"/>
      <c r="M635" s="214"/>
      <c r="N635" s="214"/>
      <c r="O635" s="214"/>
      <c r="P635" s="215"/>
      <c r="Q635" s="216"/>
      <c r="R635" s="237">
        <f t="shared" si="37"/>
        <v>0</v>
      </c>
      <c r="S635" s="237">
        <f t="shared" si="38"/>
        <v>0</v>
      </c>
      <c r="T635" s="213"/>
      <c r="U635" s="212"/>
      <c r="V635" s="212"/>
      <c r="W635" s="217"/>
      <c r="X635" s="188">
        <f t="shared" si="36"/>
        <v>0</v>
      </c>
      <c r="Y635" s="188">
        <f t="shared" si="39"/>
        <v>0</v>
      </c>
    </row>
    <row r="636" spans="1:25" x14ac:dyDescent="0.25">
      <c r="A636" s="204"/>
      <c r="B636" s="212"/>
      <c r="C636" s="214"/>
      <c r="D636" s="214"/>
      <c r="E636" s="313"/>
      <c r="F636" s="314"/>
      <c r="G636" s="314"/>
      <c r="H636" s="315"/>
      <c r="I636" s="212"/>
      <c r="J636" s="213"/>
      <c r="K636" s="227"/>
      <c r="L636" s="214"/>
      <c r="M636" s="214"/>
      <c r="N636" s="214"/>
      <c r="O636" s="214"/>
      <c r="P636" s="215"/>
      <c r="Q636" s="216"/>
      <c r="R636" s="237">
        <f t="shared" si="37"/>
        <v>0</v>
      </c>
      <c r="S636" s="237">
        <f t="shared" si="38"/>
        <v>0</v>
      </c>
      <c r="T636" s="213"/>
      <c r="U636" s="212"/>
      <c r="V636" s="212"/>
      <c r="W636" s="217"/>
      <c r="X636" s="188">
        <f t="shared" si="36"/>
        <v>0</v>
      </c>
      <c r="Y636" s="188">
        <f t="shared" si="39"/>
        <v>0</v>
      </c>
    </row>
    <row r="637" spans="1:25" x14ac:dyDescent="0.25">
      <c r="A637" s="204"/>
      <c r="B637" s="212"/>
      <c r="C637" s="214"/>
      <c r="D637" s="214"/>
      <c r="E637" s="313"/>
      <c r="F637" s="314"/>
      <c r="G637" s="314"/>
      <c r="H637" s="315"/>
      <c r="I637" s="212"/>
      <c r="J637" s="213"/>
      <c r="K637" s="227"/>
      <c r="L637" s="214"/>
      <c r="M637" s="214"/>
      <c r="N637" s="214"/>
      <c r="O637" s="214"/>
      <c r="P637" s="215"/>
      <c r="Q637" s="216"/>
      <c r="R637" s="237">
        <f t="shared" si="37"/>
        <v>0</v>
      </c>
      <c r="S637" s="237">
        <f t="shared" si="38"/>
        <v>0</v>
      </c>
      <c r="T637" s="213"/>
      <c r="U637" s="212"/>
      <c r="V637" s="212"/>
      <c r="W637" s="217"/>
      <c r="X637" s="188">
        <f t="shared" si="36"/>
        <v>0</v>
      </c>
      <c r="Y637" s="188">
        <f t="shared" si="39"/>
        <v>0</v>
      </c>
    </row>
    <row r="638" spans="1:25" x14ac:dyDescent="0.25">
      <c r="A638" s="204"/>
      <c r="B638" s="212"/>
      <c r="C638" s="214"/>
      <c r="D638" s="214"/>
      <c r="E638" s="313"/>
      <c r="F638" s="314"/>
      <c r="G638" s="314"/>
      <c r="H638" s="315"/>
      <c r="I638" s="212"/>
      <c r="J638" s="213"/>
      <c r="K638" s="227"/>
      <c r="L638" s="214"/>
      <c r="M638" s="214"/>
      <c r="N638" s="214"/>
      <c r="O638" s="214"/>
      <c r="P638" s="215"/>
      <c r="Q638" s="216"/>
      <c r="R638" s="237">
        <f t="shared" si="37"/>
        <v>0</v>
      </c>
      <c r="S638" s="237">
        <f t="shared" si="38"/>
        <v>0</v>
      </c>
      <c r="T638" s="213"/>
      <c r="U638" s="212"/>
      <c r="V638" s="212"/>
      <c r="W638" s="217"/>
      <c r="X638" s="188">
        <f t="shared" si="36"/>
        <v>0</v>
      </c>
      <c r="Y638" s="188">
        <f t="shared" si="39"/>
        <v>0</v>
      </c>
    </row>
    <row r="639" spans="1:25" x14ac:dyDescent="0.25">
      <c r="A639" s="204"/>
      <c r="B639" s="212"/>
      <c r="C639" s="214"/>
      <c r="D639" s="214"/>
      <c r="E639" s="313"/>
      <c r="F639" s="314"/>
      <c r="G639" s="314"/>
      <c r="H639" s="315"/>
      <c r="I639" s="212"/>
      <c r="J639" s="213"/>
      <c r="K639" s="227"/>
      <c r="L639" s="214"/>
      <c r="M639" s="214"/>
      <c r="N639" s="214"/>
      <c r="O639" s="214"/>
      <c r="P639" s="215"/>
      <c r="Q639" s="216"/>
      <c r="R639" s="237">
        <f t="shared" si="37"/>
        <v>0</v>
      </c>
      <c r="S639" s="237">
        <f t="shared" si="38"/>
        <v>0</v>
      </c>
      <c r="T639" s="213"/>
      <c r="U639" s="212"/>
      <c r="V639" s="212"/>
      <c r="W639" s="217"/>
      <c r="X639" s="188">
        <f t="shared" si="36"/>
        <v>0</v>
      </c>
      <c r="Y639" s="188">
        <f t="shared" si="39"/>
        <v>0</v>
      </c>
    </row>
    <row r="640" spans="1:25" x14ac:dyDescent="0.25">
      <c r="A640" s="204"/>
      <c r="B640" s="212"/>
      <c r="C640" s="214"/>
      <c r="D640" s="214"/>
      <c r="E640" s="313"/>
      <c r="F640" s="314"/>
      <c r="G640" s="314"/>
      <c r="H640" s="315"/>
      <c r="I640" s="212"/>
      <c r="J640" s="213"/>
      <c r="K640" s="227"/>
      <c r="L640" s="214"/>
      <c r="M640" s="214"/>
      <c r="N640" s="214"/>
      <c r="O640" s="214"/>
      <c r="P640" s="215"/>
      <c r="Q640" s="216"/>
      <c r="R640" s="237">
        <f t="shared" si="37"/>
        <v>0</v>
      </c>
      <c r="S640" s="237">
        <f t="shared" si="38"/>
        <v>0</v>
      </c>
      <c r="T640" s="213"/>
      <c r="U640" s="212"/>
      <c r="V640" s="212"/>
      <c r="W640" s="217"/>
      <c r="X640" s="188">
        <f t="shared" si="36"/>
        <v>0</v>
      </c>
      <c r="Y640" s="188">
        <f t="shared" si="39"/>
        <v>0</v>
      </c>
    </row>
    <row r="641" spans="1:25" x14ac:dyDescent="0.25">
      <c r="A641" s="204"/>
      <c r="B641" s="212"/>
      <c r="C641" s="214"/>
      <c r="D641" s="214"/>
      <c r="E641" s="313"/>
      <c r="F641" s="314"/>
      <c r="G641" s="314"/>
      <c r="H641" s="315"/>
      <c r="I641" s="212"/>
      <c r="J641" s="213"/>
      <c r="K641" s="227"/>
      <c r="L641" s="214"/>
      <c r="M641" s="214"/>
      <c r="N641" s="214"/>
      <c r="O641" s="214"/>
      <c r="P641" s="215"/>
      <c r="Q641" s="216"/>
      <c r="R641" s="237">
        <f t="shared" si="37"/>
        <v>0</v>
      </c>
      <c r="S641" s="237">
        <f t="shared" si="38"/>
        <v>0</v>
      </c>
      <c r="T641" s="213"/>
      <c r="U641" s="212"/>
      <c r="V641" s="212"/>
      <c r="W641" s="217"/>
      <c r="X641" s="188">
        <f t="shared" si="36"/>
        <v>0</v>
      </c>
      <c r="Y641" s="188">
        <f t="shared" si="39"/>
        <v>0</v>
      </c>
    </row>
    <row r="642" spans="1:25" x14ac:dyDescent="0.25">
      <c r="A642" s="204"/>
      <c r="B642" s="212"/>
      <c r="C642" s="214"/>
      <c r="D642" s="214"/>
      <c r="E642" s="313"/>
      <c r="F642" s="314"/>
      <c r="G642" s="314"/>
      <c r="H642" s="315"/>
      <c r="I642" s="212"/>
      <c r="J642" s="213"/>
      <c r="K642" s="227"/>
      <c r="L642" s="214"/>
      <c r="M642" s="214"/>
      <c r="N642" s="214"/>
      <c r="O642" s="214"/>
      <c r="P642" s="215"/>
      <c r="Q642" s="216"/>
      <c r="R642" s="237">
        <f t="shared" si="37"/>
        <v>0</v>
      </c>
      <c r="S642" s="237">
        <f t="shared" si="38"/>
        <v>0</v>
      </c>
      <c r="T642" s="213"/>
      <c r="U642" s="212"/>
      <c r="V642" s="212"/>
      <c r="W642" s="217"/>
      <c r="X642" s="188">
        <f t="shared" si="36"/>
        <v>0</v>
      </c>
      <c r="Y642" s="188">
        <f t="shared" si="39"/>
        <v>0</v>
      </c>
    </row>
    <row r="643" spans="1:25" x14ac:dyDescent="0.25">
      <c r="A643" s="204"/>
      <c r="B643" s="212"/>
      <c r="C643" s="214"/>
      <c r="D643" s="214"/>
      <c r="E643" s="313"/>
      <c r="F643" s="314"/>
      <c r="G643" s="314"/>
      <c r="H643" s="315"/>
      <c r="I643" s="212"/>
      <c r="J643" s="213"/>
      <c r="K643" s="227"/>
      <c r="L643" s="214"/>
      <c r="M643" s="214"/>
      <c r="N643" s="214"/>
      <c r="O643" s="214"/>
      <c r="P643" s="215"/>
      <c r="Q643" s="216"/>
      <c r="R643" s="237">
        <f t="shared" si="37"/>
        <v>0</v>
      </c>
      <c r="S643" s="237">
        <f t="shared" si="38"/>
        <v>0</v>
      </c>
      <c r="T643" s="213"/>
      <c r="U643" s="212"/>
      <c r="V643" s="212"/>
      <c r="W643" s="217"/>
      <c r="X643" s="188">
        <f t="shared" si="36"/>
        <v>0</v>
      </c>
      <c r="Y643" s="188">
        <f t="shared" si="39"/>
        <v>0</v>
      </c>
    </row>
    <row r="644" spans="1:25" x14ac:dyDescent="0.25">
      <c r="A644" s="204"/>
      <c r="B644" s="212"/>
      <c r="C644" s="214"/>
      <c r="D644" s="214"/>
      <c r="E644" s="313"/>
      <c r="F644" s="314"/>
      <c r="G644" s="314"/>
      <c r="H644" s="315"/>
      <c r="I644" s="212"/>
      <c r="J644" s="213"/>
      <c r="K644" s="227"/>
      <c r="L644" s="214"/>
      <c r="M644" s="214"/>
      <c r="N644" s="214"/>
      <c r="O644" s="214"/>
      <c r="P644" s="215"/>
      <c r="Q644" s="216"/>
      <c r="R644" s="237">
        <f t="shared" si="37"/>
        <v>0</v>
      </c>
      <c r="S644" s="237">
        <f t="shared" si="38"/>
        <v>0</v>
      </c>
      <c r="T644" s="213"/>
      <c r="U644" s="212"/>
      <c r="V644" s="212"/>
      <c r="W644" s="217"/>
      <c r="X644" s="188">
        <f t="shared" si="36"/>
        <v>0</v>
      </c>
      <c r="Y644" s="188">
        <f t="shared" si="39"/>
        <v>0</v>
      </c>
    </row>
    <row r="645" spans="1:25" x14ac:dyDescent="0.25">
      <c r="A645" s="204"/>
      <c r="B645" s="212"/>
      <c r="C645" s="214"/>
      <c r="D645" s="214"/>
      <c r="E645" s="313"/>
      <c r="F645" s="314"/>
      <c r="G645" s="314"/>
      <c r="H645" s="315"/>
      <c r="I645" s="212"/>
      <c r="J645" s="213"/>
      <c r="K645" s="227"/>
      <c r="L645" s="214"/>
      <c r="M645" s="214"/>
      <c r="N645" s="214"/>
      <c r="O645" s="214"/>
      <c r="P645" s="215"/>
      <c r="Q645" s="216"/>
      <c r="R645" s="237">
        <f t="shared" si="37"/>
        <v>0</v>
      </c>
      <c r="S645" s="237">
        <f t="shared" si="38"/>
        <v>0</v>
      </c>
      <c r="T645" s="213"/>
      <c r="U645" s="212"/>
      <c r="V645" s="212"/>
      <c r="W645" s="217"/>
      <c r="X645" s="188">
        <f t="shared" si="36"/>
        <v>0</v>
      </c>
      <c r="Y645" s="188">
        <f t="shared" si="39"/>
        <v>0</v>
      </c>
    </row>
    <row r="646" spans="1:25" x14ac:dyDescent="0.25">
      <c r="A646" s="204"/>
      <c r="B646" s="212"/>
      <c r="C646" s="214"/>
      <c r="D646" s="214"/>
      <c r="E646" s="313"/>
      <c r="F646" s="314"/>
      <c r="G646" s="314"/>
      <c r="H646" s="315"/>
      <c r="I646" s="212"/>
      <c r="J646" s="213"/>
      <c r="K646" s="227"/>
      <c r="L646" s="214"/>
      <c r="M646" s="214"/>
      <c r="N646" s="214"/>
      <c r="O646" s="214"/>
      <c r="P646" s="215"/>
      <c r="Q646" s="216"/>
      <c r="R646" s="237">
        <f t="shared" si="37"/>
        <v>0</v>
      </c>
      <c r="S646" s="237">
        <f t="shared" si="38"/>
        <v>0</v>
      </c>
      <c r="T646" s="213"/>
      <c r="U646" s="212"/>
      <c r="V646" s="212"/>
      <c r="W646" s="217"/>
      <c r="X646" s="188">
        <f t="shared" si="36"/>
        <v>0</v>
      </c>
      <c r="Y646" s="188">
        <f t="shared" si="39"/>
        <v>0</v>
      </c>
    </row>
    <row r="647" spans="1:25" x14ac:dyDescent="0.25">
      <c r="A647" s="204"/>
      <c r="B647" s="212"/>
      <c r="C647" s="214"/>
      <c r="D647" s="214"/>
      <c r="E647" s="313"/>
      <c r="F647" s="314"/>
      <c r="G647" s="314"/>
      <c r="H647" s="315"/>
      <c r="I647" s="212"/>
      <c r="J647" s="213"/>
      <c r="K647" s="227"/>
      <c r="L647" s="214"/>
      <c r="M647" s="214"/>
      <c r="N647" s="214"/>
      <c r="O647" s="214"/>
      <c r="P647" s="215"/>
      <c r="Q647" s="216"/>
      <c r="R647" s="237">
        <f t="shared" si="37"/>
        <v>0</v>
      </c>
      <c r="S647" s="237">
        <f t="shared" si="38"/>
        <v>0</v>
      </c>
      <c r="T647" s="213"/>
      <c r="U647" s="212"/>
      <c r="V647" s="212"/>
      <c r="W647" s="217"/>
      <c r="X647" s="188">
        <f t="shared" si="36"/>
        <v>0</v>
      </c>
      <c r="Y647" s="188">
        <f t="shared" si="39"/>
        <v>0</v>
      </c>
    </row>
    <row r="648" spans="1:25" x14ac:dyDescent="0.25">
      <c r="A648" s="204"/>
      <c r="B648" s="212"/>
      <c r="C648" s="214"/>
      <c r="D648" s="214"/>
      <c r="E648" s="313"/>
      <c r="F648" s="314"/>
      <c r="G648" s="314"/>
      <c r="H648" s="315"/>
      <c r="I648" s="212"/>
      <c r="J648" s="213"/>
      <c r="K648" s="227"/>
      <c r="L648" s="214"/>
      <c r="M648" s="214"/>
      <c r="N648" s="214"/>
      <c r="O648" s="214"/>
      <c r="P648" s="215"/>
      <c r="Q648" s="216"/>
      <c r="R648" s="237">
        <f t="shared" si="37"/>
        <v>0</v>
      </c>
      <c r="S648" s="237">
        <f t="shared" si="38"/>
        <v>0</v>
      </c>
      <c r="T648" s="213"/>
      <c r="U648" s="212"/>
      <c r="V648" s="212"/>
      <c r="W648" s="217"/>
      <c r="X648" s="188">
        <f t="shared" si="36"/>
        <v>0</v>
      </c>
      <c r="Y648" s="188">
        <f t="shared" si="39"/>
        <v>0</v>
      </c>
    </row>
    <row r="649" spans="1:25" x14ac:dyDescent="0.25">
      <c r="A649" s="204"/>
      <c r="B649" s="212"/>
      <c r="C649" s="214"/>
      <c r="D649" s="214"/>
      <c r="E649" s="313"/>
      <c r="F649" s="314"/>
      <c r="G649" s="314"/>
      <c r="H649" s="315"/>
      <c r="I649" s="212"/>
      <c r="J649" s="213"/>
      <c r="K649" s="227"/>
      <c r="L649" s="214"/>
      <c r="M649" s="214"/>
      <c r="N649" s="214"/>
      <c r="O649" s="214"/>
      <c r="P649" s="215"/>
      <c r="Q649" s="216"/>
      <c r="R649" s="237">
        <f t="shared" si="37"/>
        <v>0</v>
      </c>
      <c r="S649" s="237">
        <f t="shared" si="38"/>
        <v>0</v>
      </c>
      <c r="T649" s="213"/>
      <c r="U649" s="212"/>
      <c r="V649" s="212"/>
      <c r="W649" s="217"/>
      <c r="X649" s="188">
        <f t="shared" si="36"/>
        <v>0</v>
      </c>
      <c r="Y649" s="188">
        <f t="shared" si="39"/>
        <v>0</v>
      </c>
    </row>
    <row r="650" spans="1:25" x14ac:dyDescent="0.25">
      <c r="A650" s="204"/>
      <c r="B650" s="212"/>
      <c r="C650" s="214"/>
      <c r="D650" s="214"/>
      <c r="E650" s="313"/>
      <c r="F650" s="314"/>
      <c r="G650" s="314"/>
      <c r="H650" s="315"/>
      <c r="I650" s="212"/>
      <c r="J650" s="213"/>
      <c r="K650" s="227"/>
      <c r="L650" s="214"/>
      <c r="M650" s="214"/>
      <c r="N650" s="214"/>
      <c r="O650" s="214"/>
      <c r="P650" s="215"/>
      <c r="Q650" s="216"/>
      <c r="R650" s="237">
        <f t="shared" si="37"/>
        <v>0</v>
      </c>
      <c r="S650" s="237">
        <f t="shared" si="38"/>
        <v>0</v>
      </c>
      <c r="T650" s="213"/>
      <c r="U650" s="212"/>
      <c r="V650" s="212"/>
      <c r="W650" s="217"/>
      <c r="X650" s="188">
        <f t="shared" si="36"/>
        <v>0</v>
      </c>
      <c r="Y650" s="188">
        <f t="shared" si="39"/>
        <v>0</v>
      </c>
    </row>
    <row r="651" spans="1:25" x14ac:dyDescent="0.25">
      <c r="A651" s="204"/>
      <c r="B651" s="212"/>
      <c r="C651" s="214"/>
      <c r="D651" s="214"/>
      <c r="E651" s="313"/>
      <c r="F651" s="314"/>
      <c r="G651" s="314"/>
      <c r="H651" s="315"/>
      <c r="I651" s="212"/>
      <c r="J651" s="213"/>
      <c r="K651" s="227"/>
      <c r="L651" s="214"/>
      <c r="M651" s="214"/>
      <c r="N651" s="214"/>
      <c r="O651" s="214"/>
      <c r="P651" s="215"/>
      <c r="Q651" s="216"/>
      <c r="R651" s="237">
        <f t="shared" si="37"/>
        <v>0</v>
      </c>
      <c r="S651" s="237">
        <f t="shared" si="38"/>
        <v>0</v>
      </c>
      <c r="T651" s="213"/>
      <c r="U651" s="212"/>
      <c r="V651" s="212"/>
      <c r="W651" s="217"/>
      <c r="X651" s="188">
        <f t="shared" si="36"/>
        <v>0</v>
      </c>
      <c r="Y651" s="188">
        <f t="shared" si="39"/>
        <v>0</v>
      </c>
    </row>
    <row r="652" spans="1:25" x14ac:dyDescent="0.25">
      <c r="A652" s="204"/>
      <c r="B652" s="212"/>
      <c r="C652" s="214"/>
      <c r="D652" s="214"/>
      <c r="E652" s="313"/>
      <c r="F652" s="314"/>
      <c r="G652" s="314"/>
      <c r="H652" s="315"/>
      <c r="I652" s="212"/>
      <c r="J652" s="213"/>
      <c r="K652" s="227"/>
      <c r="L652" s="214"/>
      <c r="M652" s="214"/>
      <c r="N652" s="214"/>
      <c r="O652" s="214"/>
      <c r="P652" s="215"/>
      <c r="Q652" s="216"/>
      <c r="R652" s="237">
        <f t="shared" si="37"/>
        <v>0</v>
      </c>
      <c r="S652" s="237">
        <f t="shared" si="38"/>
        <v>0</v>
      </c>
      <c r="T652" s="213"/>
      <c r="U652" s="212"/>
      <c r="V652" s="212"/>
      <c r="W652" s="217"/>
      <c r="X652" s="188">
        <f t="shared" si="36"/>
        <v>0</v>
      </c>
      <c r="Y652" s="188">
        <f t="shared" si="39"/>
        <v>0</v>
      </c>
    </row>
    <row r="653" spans="1:25" x14ac:dyDescent="0.25">
      <c r="A653" s="204"/>
      <c r="B653" s="212"/>
      <c r="C653" s="214"/>
      <c r="D653" s="214"/>
      <c r="E653" s="313"/>
      <c r="F653" s="314"/>
      <c r="G653" s="314"/>
      <c r="H653" s="315"/>
      <c r="I653" s="212"/>
      <c r="J653" s="213"/>
      <c r="K653" s="227"/>
      <c r="L653" s="214"/>
      <c r="M653" s="214"/>
      <c r="N653" s="214"/>
      <c r="O653" s="214"/>
      <c r="P653" s="215"/>
      <c r="Q653" s="216"/>
      <c r="R653" s="237">
        <f t="shared" si="37"/>
        <v>0</v>
      </c>
      <c r="S653" s="237">
        <f t="shared" si="38"/>
        <v>0</v>
      </c>
      <c r="T653" s="213"/>
      <c r="U653" s="212"/>
      <c r="V653" s="212"/>
      <c r="W653" s="217"/>
      <c r="X653" s="188">
        <f t="shared" si="36"/>
        <v>0</v>
      </c>
      <c r="Y653" s="188">
        <f t="shared" si="39"/>
        <v>0</v>
      </c>
    </row>
    <row r="654" spans="1:25" x14ac:dyDescent="0.25">
      <c r="A654" s="204"/>
      <c r="B654" s="212"/>
      <c r="C654" s="214"/>
      <c r="D654" s="214"/>
      <c r="E654" s="313"/>
      <c r="F654" s="314"/>
      <c r="G654" s="314"/>
      <c r="H654" s="315"/>
      <c r="I654" s="212"/>
      <c r="J654" s="213"/>
      <c r="K654" s="227"/>
      <c r="L654" s="214"/>
      <c r="M654" s="214"/>
      <c r="N654" s="214"/>
      <c r="O654" s="214"/>
      <c r="P654" s="215"/>
      <c r="Q654" s="216"/>
      <c r="R654" s="237">
        <f t="shared" si="37"/>
        <v>0</v>
      </c>
      <c r="S654" s="237">
        <f t="shared" si="38"/>
        <v>0</v>
      </c>
      <c r="T654" s="213"/>
      <c r="U654" s="212"/>
      <c r="V654" s="212"/>
      <c r="W654" s="217"/>
      <c r="X654" s="188">
        <f t="shared" si="36"/>
        <v>0</v>
      </c>
      <c r="Y654" s="188">
        <f t="shared" si="39"/>
        <v>0</v>
      </c>
    </row>
    <row r="655" spans="1:25" x14ac:dyDescent="0.25">
      <c r="A655" s="204"/>
      <c r="B655" s="212"/>
      <c r="C655" s="214"/>
      <c r="D655" s="214"/>
      <c r="E655" s="313"/>
      <c r="F655" s="314"/>
      <c r="G655" s="314"/>
      <c r="H655" s="315"/>
      <c r="I655" s="212"/>
      <c r="J655" s="213"/>
      <c r="K655" s="227"/>
      <c r="L655" s="214"/>
      <c r="M655" s="214"/>
      <c r="N655" s="214"/>
      <c r="O655" s="214"/>
      <c r="P655" s="215"/>
      <c r="Q655" s="216"/>
      <c r="R655" s="237">
        <f t="shared" si="37"/>
        <v>0</v>
      </c>
      <c r="S655" s="237">
        <f t="shared" si="38"/>
        <v>0</v>
      </c>
      <c r="T655" s="213"/>
      <c r="U655" s="212"/>
      <c r="V655" s="212"/>
      <c r="W655" s="217"/>
      <c r="X655" s="188">
        <f t="shared" si="36"/>
        <v>0</v>
      </c>
      <c r="Y655" s="188">
        <f t="shared" si="39"/>
        <v>0</v>
      </c>
    </row>
    <row r="656" spans="1:25" x14ac:dyDescent="0.25">
      <c r="A656" s="204"/>
      <c r="B656" s="212"/>
      <c r="C656" s="214"/>
      <c r="D656" s="214"/>
      <c r="E656" s="313"/>
      <c r="F656" s="314"/>
      <c r="G656" s="314"/>
      <c r="H656" s="315"/>
      <c r="I656" s="212"/>
      <c r="J656" s="213"/>
      <c r="K656" s="227"/>
      <c r="L656" s="214"/>
      <c r="M656" s="214"/>
      <c r="N656" s="214"/>
      <c r="O656" s="214"/>
      <c r="P656" s="215"/>
      <c r="Q656" s="216"/>
      <c r="R656" s="237">
        <f t="shared" si="37"/>
        <v>0</v>
      </c>
      <c r="S656" s="237">
        <f t="shared" si="38"/>
        <v>0</v>
      </c>
      <c r="T656" s="213"/>
      <c r="U656" s="212"/>
      <c r="V656" s="212"/>
      <c r="W656" s="217"/>
      <c r="X656" s="188">
        <f t="shared" ref="X656:X719" si="40">+IF(A656="1 Cuenta de Cobro - Activo no Financiero",+J656+K656+L656+M656+N656+O656+P656+Q656,0)</f>
        <v>0</v>
      </c>
      <c r="Y656" s="188">
        <f t="shared" si="39"/>
        <v>0</v>
      </c>
    </row>
    <row r="657" spans="1:25" x14ac:dyDescent="0.25">
      <c r="A657" s="204"/>
      <c r="B657" s="212"/>
      <c r="C657" s="214"/>
      <c r="D657" s="214"/>
      <c r="E657" s="313"/>
      <c r="F657" s="314"/>
      <c r="G657" s="314"/>
      <c r="H657" s="315"/>
      <c r="I657" s="212"/>
      <c r="J657" s="213"/>
      <c r="K657" s="227"/>
      <c r="L657" s="214"/>
      <c r="M657" s="214"/>
      <c r="N657" s="214"/>
      <c r="O657" s="214"/>
      <c r="P657" s="215"/>
      <c r="Q657" s="216"/>
      <c r="R657" s="237">
        <f t="shared" ref="R657:R720" si="41">+IF(OR(A657="1 Cuenta de Cobro - Activo no Financiero", A657="2 Cuenta de Cobro - Instrumento Financiero"),+J657+K657+L657+M657+N657+O657+P657+Q657,0)</f>
        <v>0</v>
      </c>
      <c r="S657" s="237">
        <f t="shared" ref="S657:S720" si="42">+IF(A657="3 Deterioro - Instrumento Financiero",+K657+L657+M657+N657+O657+P657+Q657,0)</f>
        <v>0</v>
      </c>
      <c r="T657" s="213"/>
      <c r="U657" s="212"/>
      <c r="V657" s="212"/>
      <c r="W657" s="217"/>
      <c r="X657" s="188">
        <f t="shared" si="40"/>
        <v>0</v>
      </c>
      <c r="Y657" s="188">
        <f t="shared" ref="Y657:Y720" si="43">+IF(A657="2 Cuenta de Cobro - Instrumento Financiero",+J657+K657+L657+M657+N657+O657+P657+Q657,0)</f>
        <v>0</v>
      </c>
    </row>
    <row r="658" spans="1:25" x14ac:dyDescent="0.25">
      <c r="A658" s="204"/>
      <c r="B658" s="212"/>
      <c r="C658" s="214"/>
      <c r="D658" s="214"/>
      <c r="E658" s="313"/>
      <c r="F658" s="314"/>
      <c r="G658" s="314"/>
      <c r="H658" s="315"/>
      <c r="I658" s="212"/>
      <c r="J658" s="213"/>
      <c r="K658" s="227"/>
      <c r="L658" s="214"/>
      <c r="M658" s="214"/>
      <c r="N658" s="214"/>
      <c r="O658" s="214"/>
      <c r="P658" s="215"/>
      <c r="Q658" s="216"/>
      <c r="R658" s="237">
        <f t="shared" si="41"/>
        <v>0</v>
      </c>
      <c r="S658" s="237">
        <f t="shared" si="42"/>
        <v>0</v>
      </c>
      <c r="T658" s="213"/>
      <c r="U658" s="212"/>
      <c r="V658" s="212"/>
      <c r="W658" s="217"/>
      <c r="X658" s="188">
        <f t="shared" si="40"/>
        <v>0</v>
      </c>
      <c r="Y658" s="188">
        <f t="shared" si="43"/>
        <v>0</v>
      </c>
    </row>
    <row r="659" spans="1:25" x14ac:dyDescent="0.25">
      <c r="A659" s="204"/>
      <c r="B659" s="212"/>
      <c r="C659" s="214"/>
      <c r="D659" s="214"/>
      <c r="E659" s="313"/>
      <c r="F659" s="314"/>
      <c r="G659" s="314"/>
      <c r="H659" s="315"/>
      <c r="I659" s="212"/>
      <c r="J659" s="213"/>
      <c r="K659" s="227"/>
      <c r="L659" s="214"/>
      <c r="M659" s="214"/>
      <c r="N659" s="214"/>
      <c r="O659" s="214"/>
      <c r="P659" s="215"/>
      <c r="Q659" s="216"/>
      <c r="R659" s="237">
        <f t="shared" si="41"/>
        <v>0</v>
      </c>
      <c r="S659" s="237">
        <f t="shared" si="42"/>
        <v>0</v>
      </c>
      <c r="T659" s="213"/>
      <c r="U659" s="212"/>
      <c r="V659" s="212"/>
      <c r="W659" s="217"/>
      <c r="X659" s="188">
        <f t="shared" si="40"/>
        <v>0</v>
      </c>
      <c r="Y659" s="188">
        <f t="shared" si="43"/>
        <v>0</v>
      </c>
    </row>
    <row r="660" spans="1:25" x14ac:dyDescent="0.25">
      <c r="A660" s="204"/>
      <c r="B660" s="212"/>
      <c r="C660" s="214"/>
      <c r="D660" s="214"/>
      <c r="E660" s="313"/>
      <c r="F660" s="314"/>
      <c r="G660" s="314"/>
      <c r="H660" s="315"/>
      <c r="I660" s="212"/>
      <c r="J660" s="213"/>
      <c r="K660" s="227"/>
      <c r="L660" s="214"/>
      <c r="M660" s="214"/>
      <c r="N660" s="214"/>
      <c r="O660" s="214"/>
      <c r="P660" s="215"/>
      <c r="Q660" s="216"/>
      <c r="R660" s="237">
        <f t="shared" si="41"/>
        <v>0</v>
      </c>
      <c r="S660" s="237">
        <f t="shared" si="42"/>
        <v>0</v>
      </c>
      <c r="T660" s="213"/>
      <c r="U660" s="212"/>
      <c r="V660" s="212"/>
      <c r="W660" s="217"/>
      <c r="X660" s="188">
        <f t="shared" si="40"/>
        <v>0</v>
      </c>
      <c r="Y660" s="188">
        <f t="shared" si="43"/>
        <v>0</v>
      </c>
    </row>
    <row r="661" spans="1:25" x14ac:dyDescent="0.25">
      <c r="A661" s="204"/>
      <c r="B661" s="212"/>
      <c r="C661" s="214"/>
      <c r="D661" s="214"/>
      <c r="E661" s="313"/>
      <c r="F661" s="314"/>
      <c r="G661" s="314"/>
      <c r="H661" s="315"/>
      <c r="I661" s="212"/>
      <c r="J661" s="213"/>
      <c r="K661" s="227"/>
      <c r="L661" s="214"/>
      <c r="M661" s="214"/>
      <c r="N661" s="214"/>
      <c r="O661" s="214"/>
      <c r="P661" s="215"/>
      <c r="Q661" s="216"/>
      <c r="R661" s="237">
        <f t="shared" si="41"/>
        <v>0</v>
      </c>
      <c r="S661" s="237">
        <f t="shared" si="42"/>
        <v>0</v>
      </c>
      <c r="T661" s="213"/>
      <c r="U661" s="212"/>
      <c r="V661" s="212"/>
      <c r="W661" s="217"/>
      <c r="X661" s="188">
        <f t="shared" si="40"/>
        <v>0</v>
      </c>
      <c r="Y661" s="188">
        <f t="shared" si="43"/>
        <v>0</v>
      </c>
    </row>
    <row r="662" spans="1:25" x14ac:dyDescent="0.25">
      <c r="A662" s="204"/>
      <c r="B662" s="212"/>
      <c r="C662" s="214"/>
      <c r="D662" s="214"/>
      <c r="E662" s="313"/>
      <c r="F662" s="314"/>
      <c r="G662" s="314"/>
      <c r="H662" s="315"/>
      <c r="I662" s="212"/>
      <c r="J662" s="213"/>
      <c r="K662" s="227"/>
      <c r="L662" s="214"/>
      <c r="M662" s="214"/>
      <c r="N662" s="214"/>
      <c r="O662" s="214"/>
      <c r="P662" s="215"/>
      <c r="Q662" s="216"/>
      <c r="R662" s="237">
        <f t="shared" si="41"/>
        <v>0</v>
      </c>
      <c r="S662" s="237">
        <f t="shared" si="42"/>
        <v>0</v>
      </c>
      <c r="T662" s="213"/>
      <c r="U662" s="212"/>
      <c r="V662" s="212"/>
      <c r="W662" s="217"/>
      <c r="X662" s="188">
        <f t="shared" si="40"/>
        <v>0</v>
      </c>
      <c r="Y662" s="188">
        <f t="shared" si="43"/>
        <v>0</v>
      </c>
    </row>
    <row r="663" spans="1:25" x14ac:dyDescent="0.25">
      <c r="A663" s="204"/>
      <c r="B663" s="212"/>
      <c r="C663" s="214"/>
      <c r="D663" s="214"/>
      <c r="E663" s="313"/>
      <c r="F663" s="314"/>
      <c r="G663" s="314"/>
      <c r="H663" s="315"/>
      <c r="I663" s="212"/>
      <c r="J663" s="213"/>
      <c r="K663" s="227"/>
      <c r="L663" s="214"/>
      <c r="M663" s="214"/>
      <c r="N663" s="214"/>
      <c r="O663" s="214"/>
      <c r="P663" s="215"/>
      <c r="Q663" s="216"/>
      <c r="R663" s="237">
        <f t="shared" si="41"/>
        <v>0</v>
      </c>
      <c r="S663" s="237">
        <f t="shared" si="42"/>
        <v>0</v>
      </c>
      <c r="T663" s="213"/>
      <c r="U663" s="212"/>
      <c r="V663" s="212"/>
      <c r="W663" s="217"/>
      <c r="X663" s="188">
        <f t="shared" si="40"/>
        <v>0</v>
      </c>
      <c r="Y663" s="188">
        <f t="shared" si="43"/>
        <v>0</v>
      </c>
    </row>
    <row r="664" spans="1:25" x14ac:dyDescent="0.25">
      <c r="A664" s="204"/>
      <c r="B664" s="212"/>
      <c r="C664" s="214"/>
      <c r="D664" s="214"/>
      <c r="E664" s="313"/>
      <c r="F664" s="314"/>
      <c r="G664" s="314"/>
      <c r="H664" s="315"/>
      <c r="I664" s="212"/>
      <c r="J664" s="213"/>
      <c r="K664" s="227"/>
      <c r="L664" s="214"/>
      <c r="M664" s="214"/>
      <c r="N664" s="214"/>
      <c r="O664" s="214"/>
      <c r="P664" s="215"/>
      <c r="Q664" s="216"/>
      <c r="R664" s="237">
        <f t="shared" si="41"/>
        <v>0</v>
      </c>
      <c r="S664" s="237">
        <f t="shared" si="42"/>
        <v>0</v>
      </c>
      <c r="T664" s="213"/>
      <c r="U664" s="212"/>
      <c r="V664" s="212"/>
      <c r="W664" s="217"/>
      <c r="X664" s="188">
        <f t="shared" si="40"/>
        <v>0</v>
      </c>
      <c r="Y664" s="188">
        <f t="shared" si="43"/>
        <v>0</v>
      </c>
    </row>
    <row r="665" spans="1:25" x14ac:dyDescent="0.25">
      <c r="A665" s="204"/>
      <c r="B665" s="212"/>
      <c r="C665" s="214"/>
      <c r="D665" s="214"/>
      <c r="E665" s="313"/>
      <c r="F665" s="314"/>
      <c r="G665" s="314"/>
      <c r="H665" s="315"/>
      <c r="I665" s="212"/>
      <c r="J665" s="213"/>
      <c r="K665" s="227"/>
      <c r="L665" s="214"/>
      <c r="M665" s="214"/>
      <c r="N665" s="214"/>
      <c r="O665" s="214"/>
      <c r="P665" s="215"/>
      <c r="Q665" s="216"/>
      <c r="R665" s="237">
        <f t="shared" si="41"/>
        <v>0</v>
      </c>
      <c r="S665" s="237">
        <f t="shared" si="42"/>
        <v>0</v>
      </c>
      <c r="T665" s="213"/>
      <c r="U665" s="212"/>
      <c r="V665" s="212"/>
      <c r="W665" s="217"/>
      <c r="X665" s="188">
        <f t="shared" si="40"/>
        <v>0</v>
      </c>
      <c r="Y665" s="188">
        <f t="shared" si="43"/>
        <v>0</v>
      </c>
    </row>
    <row r="666" spans="1:25" x14ac:dyDescent="0.25">
      <c r="A666" s="204"/>
      <c r="B666" s="212"/>
      <c r="C666" s="214"/>
      <c r="D666" s="214"/>
      <c r="E666" s="313"/>
      <c r="F666" s="314"/>
      <c r="G666" s="314"/>
      <c r="H666" s="315"/>
      <c r="I666" s="212"/>
      <c r="J666" s="213"/>
      <c r="K666" s="227"/>
      <c r="L666" s="214"/>
      <c r="M666" s="214"/>
      <c r="N666" s="214"/>
      <c r="O666" s="214"/>
      <c r="P666" s="215"/>
      <c r="Q666" s="216"/>
      <c r="R666" s="237">
        <f t="shared" si="41"/>
        <v>0</v>
      </c>
      <c r="S666" s="237">
        <f t="shared" si="42"/>
        <v>0</v>
      </c>
      <c r="T666" s="213"/>
      <c r="U666" s="212"/>
      <c r="V666" s="212"/>
      <c r="W666" s="217"/>
      <c r="X666" s="188">
        <f t="shared" si="40"/>
        <v>0</v>
      </c>
      <c r="Y666" s="188">
        <f t="shared" si="43"/>
        <v>0</v>
      </c>
    </row>
    <row r="667" spans="1:25" x14ac:dyDescent="0.25">
      <c r="A667" s="204"/>
      <c r="B667" s="212"/>
      <c r="C667" s="214"/>
      <c r="D667" s="214"/>
      <c r="E667" s="313"/>
      <c r="F667" s="314"/>
      <c r="G667" s="314"/>
      <c r="H667" s="315"/>
      <c r="I667" s="212"/>
      <c r="J667" s="213"/>
      <c r="K667" s="227"/>
      <c r="L667" s="214"/>
      <c r="M667" s="214"/>
      <c r="N667" s="214"/>
      <c r="O667" s="214"/>
      <c r="P667" s="215"/>
      <c r="Q667" s="216"/>
      <c r="R667" s="237">
        <f t="shared" si="41"/>
        <v>0</v>
      </c>
      <c r="S667" s="237">
        <f t="shared" si="42"/>
        <v>0</v>
      </c>
      <c r="T667" s="213"/>
      <c r="U667" s="212"/>
      <c r="V667" s="212"/>
      <c r="W667" s="217"/>
      <c r="X667" s="188">
        <f t="shared" si="40"/>
        <v>0</v>
      </c>
      <c r="Y667" s="188">
        <f t="shared" si="43"/>
        <v>0</v>
      </c>
    </row>
    <row r="668" spans="1:25" x14ac:dyDescent="0.25">
      <c r="A668" s="204"/>
      <c r="B668" s="212"/>
      <c r="C668" s="214"/>
      <c r="D668" s="214"/>
      <c r="E668" s="313"/>
      <c r="F668" s="314"/>
      <c r="G668" s="314"/>
      <c r="H668" s="315"/>
      <c r="I668" s="212"/>
      <c r="J668" s="213"/>
      <c r="K668" s="227"/>
      <c r="L668" s="214"/>
      <c r="M668" s="214"/>
      <c r="N668" s="214"/>
      <c r="O668" s="214"/>
      <c r="P668" s="215"/>
      <c r="Q668" s="216"/>
      <c r="R668" s="237">
        <f t="shared" si="41"/>
        <v>0</v>
      </c>
      <c r="S668" s="237">
        <f t="shared" si="42"/>
        <v>0</v>
      </c>
      <c r="T668" s="213"/>
      <c r="U668" s="212"/>
      <c r="V668" s="212"/>
      <c r="W668" s="217"/>
      <c r="X668" s="188">
        <f t="shared" si="40"/>
        <v>0</v>
      </c>
      <c r="Y668" s="188">
        <f t="shared" si="43"/>
        <v>0</v>
      </c>
    </row>
    <row r="669" spans="1:25" x14ac:dyDescent="0.25">
      <c r="A669" s="204"/>
      <c r="B669" s="212"/>
      <c r="C669" s="214"/>
      <c r="D669" s="214"/>
      <c r="E669" s="313"/>
      <c r="F669" s="314"/>
      <c r="G669" s="314"/>
      <c r="H669" s="315"/>
      <c r="I669" s="212"/>
      <c r="J669" s="213"/>
      <c r="K669" s="227"/>
      <c r="L669" s="214"/>
      <c r="M669" s="214"/>
      <c r="N669" s="214"/>
      <c r="O669" s="214"/>
      <c r="P669" s="215"/>
      <c r="Q669" s="216"/>
      <c r="R669" s="237">
        <f t="shared" si="41"/>
        <v>0</v>
      </c>
      <c r="S669" s="237">
        <f t="shared" si="42"/>
        <v>0</v>
      </c>
      <c r="T669" s="213"/>
      <c r="U669" s="212"/>
      <c r="V669" s="212"/>
      <c r="W669" s="217"/>
      <c r="X669" s="188">
        <f t="shared" si="40"/>
        <v>0</v>
      </c>
      <c r="Y669" s="188">
        <f t="shared" si="43"/>
        <v>0</v>
      </c>
    </row>
    <row r="670" spans="1:25" x14ac:dyDescent="0.25">
      <c r="A670" s="204"/>
      <c r="B670" s="212"/>
      <c r="C670" s="214"/>
      <c r="D670" s="214"/>
      <c r="E670" s="313"/>
      <c r="F670" s="314"/>
      <c r="G670" s="314"/>
      <c r="H670" s="315"/>
      <c r="I670" s="212"/>
      <c r="J670" s="213"/>
      <c r="K670" s="227"/>
      <c r="L670" s="214"/>
      <c r="M670" s="214"/>
      <c r="N670" s="214"/>
      <c r="O670" s="214"/>
      <c r="P670" s="215"/>
      <c r="Q670" s="216"/>
      <c r="R670" s="237">
        <f t="shared" si="41"/>
        <v>0</v>
      </c>
      <c r="S670" s="237">
        <f t="shared" si="42"/>
        <v>0</v>
      </c>
      <c r="T670" s="213"/>
      <c r="U670" s="212"/>
      <c r="V670" s="212"/>
      <c r="W670" s="217"/>
      <c r="X670" s="188">
        <f t="shared" si="40"/>
        <v>0</v>
      </c>
      <c r="Y670" s="188">
        <f t="shared" si="43"/>
        <v>0</v>
      </c>
    </row>
    <row r="671" spans="1:25" x14ac:dyDescent="0.25">
      <c r="A671" s="204"/>
      <c r="B671" s="212"/>
      <c r="C671" s="214"/>
      <c r="D671" s="214"/>
      <c r="E671" s="313"/>
      <c r="F671" s="314"/>
      <c r="G671" s="314"/>
      <c r="H671" s="315"/>
      <c r="I671" s="212"/>
      <c r="J671" s="213"/>
      <c r="K671" s="227"/>
      <c r="L671" s="214"/>
      <c r="M671" s="214"/>
      <c r="N671" s="214"/>
      <c r="O671" s="214"/>
      <c r="P671" s="215"/>
      <c r="Q671" s="216"/>
      <c r="R671" s="237">
        <f t="shared" si="41"/>
        <v>0</v>
      </c>
      <c r="S671" s="237">
        <f t="shared" si="42"/>
        <v>0</v>
      </c>
      <c r="T671" s="213"/>
      <c r="U671" s="212"/>
      <c r="V671" s="212"/>
      <c r="W671" s="217"/>
      <c r="X671" s="188">
        <f t="shared" si="40"/>
        <v>0</v>
      </c>
      <c r="Y671" s="188">
        <f t="shared" si="43"/>
        <v>0</v>
      </c>
    </row>
    <row r="672" spans="1:25" x14ac:dyDescent="0.25">
      <c r="A672" s="204"/>
      <c r="B672" s="212"/>
      <c r="C672" s="214"/>
      <c r="D672" s="214"/>
      <c r="E672" s="313"/>
      <c r="F672" s="314"/>
      <c r="G672" s="314"/>
      <c r="H672" s="315"/>
      <c r="I672" s="212"/>
      <c r="J672" s="213"/>
      <c r="K672" s="227"/>
      <c r="L672" s="214"/>
      <c r="M672" s="214"/>
      <c r="N672" s="214"/>
      <c r="O672" s="214"/>
      <c r="P672" s="215"/>
      <c r="Q672" s="216"/>
      <c r="R672" s="237">
        <f t="shared" si="41"/>
        <v>0</v>
      </c>
      <c r="S672" s="237">
        <f t="shared" si="42"/>
        <v>0</v>
      </c>
      <c r="T672" s="213"/>
      <c r="U672" s="212"/>
      <c r="V672" s="212"/>
      <c r="W672" s="217"/>
      <c r="X672" s="188">
        <f t="shared" si="40"/>
        <v>0</v>
      </c>
      <c r="Y672" s="188">
        <f t="shared" si="43"/>
        <v>0</v>
      </c>
    </row>
    <row r="673" spans="1:25" x14ac:dyDescent="0.25">
      <c r="A673" s="204"/>
      <c r="B673" s="212"/>
      <c r="C673" s="214"/>
      <c r="D673" s="214"/>
      <c r="E673" s="313"/>
      <c r="F673" s="314"/>
      <c r="G673" s="314"/>
      <c r="H673" s="315"/>
      <c r="I673" s="212"/>
      <c r="J673" s="213"/>
      <c r="K673" s="227"/>
      <c r="L673" s="214"/>
      <c r="M673" s="214"/>
      <c r="N673" s="214"/>
      <c r="O673" s="214"/>
      <c r="P673" s="215"/>
      <c r="Q673" s="216"/>
      <c r="R673" s="237">
        <f t="shared" si="41"/>
        <v>0</v>
      </c>
      <c r="S673" s="237">
        <f t="shared" si="42"/>
        <v>0</v>
      </c>
      <c r="T673" s="213"/>
      <c r="U673" s="212"/>
      <c r="V673" s="212"/>
      <c r="W673" s="217"/>
      <c r="X673" s="188">
        <f t="shared" si="40"/>
        <v>0</v>
      </c>
      <c r="Y673" s="188">
        <f t="shared" si="43"/>
        <v>0</v>
      </c>
    </row>
    <row r="674" spans="1:25" x14ac:dyDescent="0.25">
      <c r="A674" s="204"/>
      <c r="B674" s="212"/>
      <c r="C674" s="214"/>
      <c r="D674" s="214"/>
      <c r="E674" s="313"/>
      <c r="F674" s="314"/>
      <c r="G674" s="314"/>
      <c r="H674" s="315"/>
      <c r="I674" s="212"/>
      <c r="J674" s="213"/>
      <c r="K674" s="227"/>
      <c r="L674" s="214"/>
      <c r="M674" s="214"/>
      <c r="N674" s="214"/>
      <c r="O674" s="214"/>
      <c r="P674" s="215"/>
      <c r="Q674" s="216"/>
      <c r="R674" s="237">
        <f t="shared" si="41"/>
        <v>0</v>
      </c>
      <c r="S674" s="237">
        <f t="shared" si="42"/>
        <v>0</v>
      </c>
      <c r="T674" s="213"/>
      <c r="U674" s="212"/>
      <c r="V674" s="212"/>
      <c r="W674" s="217"/>
      <c r="X674" s="188">
        <f t="shared" si="40"/>
        <v>0</v>
      </c>
      <c r="Y674" s="188">
        <f t="shared" si="43"/>
        <v>0</v>
      </c>
    </row>
    <row r="675" spans="1:25" x14ac:dyDescent="0.25">
      <c r="A675" s="204"/>
      <c r="B675" s="212"/>
      <c r="C675" s="214"/>
      <c r="D675" s="214"/>
      <c r="E675" s="313"/>
      <c r="F675" s="314"/>
      <c r="G675" s="314"/>
      <c r="H675" s="315"/>
      <c r="I675" s="212"/>
      <c r="J675" s="213"/>
      <c r="K675" s="227"/>
      <c r="L675" s="214"/>
      <c r="M675" s="214"/>
      <c r="N675" s="214"/>
      <c r="O675" s="214"/>
      <c r="P675" s="215"/>
      <c r="Q675" s="216"/>
      <c r="R675" s="237">
        <f t="shared" si="41"/>
        <v>0</v>
      </c>
      <c r="S675" s="237">
        <f t="shared" si="42"/>
        <v>0</v>
      </c>
      <c r="T675" s="213"/>
      <c r="U675" s="212"/>
      <c r="V675" s="212"/>
      <c r="W675" s="217"/>
      <c r="X675" s="188">
        <f t="shared" si="40"/>
        <v>0</v>
      </c>
      <c r="Y675" s="188">
        <f t="shared" si="43"/>
        <v>0</v>
      </c>
    </row>
    <row r="676" spans="1:25" x14ac:dyDescent="0.25">
      <c r="A676" s="204"/>
      <c r="B676" s="212"/>
      <c r="C676" s="214"/>
      <c r="D676" s="214"/>
      <c r="E676" s="313"/>
      <c r="F676" s="314"/>
      <c r="G676" s="314"/>
      <c r="H676" s="315"/>
      <c r="I676" s="212"/>
      <c r="J676" s="213"/>
      <c r="K676" s="227"/>
      <c r="L676" s="214"/>
      <c r="M676" s="214"/>
      <c r="N676" s="214"/>
      <c r="O676" s="214"/>
      <c r="P676" s="215"/>
      <c r="Q676" s="216"/>
      <c r="R676" s="237">
        <f t="shared" si="41"/>
        <v>0</v>
      </c>
      <c r="S676" s="237">
        <f t="shared" si="42"/>
        <v>0</v>
      </c>
      <c r="T676" s="213"/>
      <c r="U676" s="212"/>
      <c r="V676" s="212"/>
      <c r="W676" s="217"/>
      <c r="X676" s="188">
        <f t="shared" si="40"/>
        <v>0</v>
      </c>
      <c r="Y676" s="188">
        <f t="shared" si="43"/>
        <v>0</v>
      </c>
    </row>
    <row r="677" spans="1:25" x14ac:dyDescent="0.25">
      <c r="A677" s="204"/>
      <c r="B677" s="212"/>
      <c r="C677" s="214"/>
      <c r="D677" s="214"/>
      <c r="E677" s="313"/>
      <c r="F677" s="314"/>
      <c r="G677" s="314"/>
      <c r="H677" s="315"/>
      <c r="I677" s="212"/>
      <c r="J677" s="213"/>
      <c r="K677" s="227"/>
      <c r="L677" s="214"/>
      <c r="M677" s="214"/>
      <c r="N677" s="214"/>
      <c r="O677" s="214"/>
      <c r="P677" s="215"/>
      <c r="Q677" s="216"/>
      <c r="R677" s="237">
        <f t="shared" si="41"/>
        <v>0</v>
      </c>
      <c r="S677" s="237">
        <f t="shared" si="42"/>
        <v>0</v>
      </c>
      <c r="T677" s="213"/>
      <c r="U677" s="212"/>
      <c r="V677" s="212"/>
      <c r="W677" s="217"/>
      <c r="X677" s="188">
        <f t="shared" si="40"/>
        <v>0</v>
      </c>
      <c r="Y677" s="188">
        <f t="shared" si="43"/>
        <v>0</v>
      </c>
    </row>
    <row r="678" spans="1:25" x14ac:dyDescent="0.25">
      <c r="A678" s="204"/>
      <c r="B678" s="212"/>
      <c r="C678" s="214"/>
      <c r="D678" s="214"/>
      <c r="E678" s="313"/>
      <c r="F678" s="314"/>
      <c r="G678" s="314"/>
      <c r="H678" s="315"/>
      <c r="I678" s="212"/>
      <c r="J678" s="213"/>
      <c r="K678" s="227"/>
      <c r="L678" s="214"/>
      <c r="M678" s="214"/>
      <c r="N678" s="214"/>
      <c r="O678" s="214"/>
      <c r="P678" s="215"/>
      <c r="Q678" s="216"/>
      <c r="R678" s="237">
        <f t="shared" si="41"/>
        <v>0</v>
      </c>
      <c r="S678" s="237">
        <f t="shared" si="42"/>
        <v>0</v>
      </c>
      <c r="T678" s="213"/>
      <c r="U678" s="212"/>
      <c r="V678" s="212"/>
      <c r="W678" s="217"/>
      <c r="X678" s="188">
        <f t="shared" si="40"/>
        <v>0</v>
      </c>
      <c r="Y678" s="188">
        <f t="shared" si="43"/>
        <v>0</v>
      </c>
    </row>
    <row r="679" spans="1:25" x14ac:dyDescent="0.25">
      <c r="A679" s="204"/>
      <c r="B679" s="212"/>
      <c r="C679" s="214"/>
      <c r="D679" s="214"/>
      <c r="E679" s="313"/>
      <c r="F679" s="314"/>
      <c r="G679" s="314"/>
      <c r="H679" s="315"/>
      <c r="I679" s="212"/>
      <c r="J679" s="213"/>
      <c r="K679" s="227"/>
      <c r="L679" s="214"/>
      <c r="M679" s="214"/>
      <c r="N679" s="214"/>
      <c r="O679" s="214"/>
      <c r="P679" s="215"/>
      <c r="Q679" s="216"/>
      <c r="R679" s="237">
        <f t="shared" si="41"/>
        <v>0</v>
      </c>
      <c r="S679" s="237">
        <f t="shared" si="42"/>
        <v>0</v>
      </c>
      <c r="T679" s="213"/>
      <c r="U679" s="212"/>
      <c r="V679" s="212"/>
      <c r="W679" s="217"/>
      <c r="X679" s="188">
        <f t="shared" si="40"/>
        <v>0</v>
      </c>
      <c r="Y679" s="188">
        <f t="shared" si="43"/>
        <v>0</v>
      </c>
    </row>
    <row r="680" spans="1:25" x14ac:dyDescent="0.25">
      <c r="A680" s="204"/>
      <c r="B680" s="212"/>
      <c r="C680" s="214"/>
      <c r="D680" s="214"/>
      <c r="E680" s="313"/>
      <c r="F680" s="314"/>
      <c r="G680" s="314"/>
      <c r="H680" s="315"/>
      <c r="I680" s="212"/>
      <c r="J680" s="213"/>
      <c r="K680" s="227"/>
      <c r="L680" s="214"/>
      <c r="M680" s="214"/>
      <c r="N680" s="214"/>
      <c r="O680" s="214"/>
      <c r="P680" s="215"/>
      <c r="Q680" s="216"/>
      <c r="R680" s="237">
        <f t="shared" si="41"/>
        <v>0</v>
      </c>
      <c r="S680" s="237">
        <f t="shared" si="42"/>
        <v>0</v>
      </c>
      <c r="T680" s="213"/>
      <c r="U680" s="212"/>
      <c r="V680" s="212"/>
      <c r="W680" s="217"/>
      <c r="X680" s="188">
        <f t="shared" si="40"/>
        <v>0</v>
      </c>
      <c r="Y680" s="188">
        <f t="shared" si="43"/>
        <v>0</v>
      </c>
    </row>
    <row r="681" spans="1:25" x14ac:dyDescent="0.25">
      <c r="A681" s="204"/>
      <c r="B681" s="212"/>
      <c r="C681" s="214"/>
      <c r="D681" s="214"/>
      <c r="E681" s="313"/>
      <c r="F681" s="314"/>
      <c r="G681" s="314"/>
      <c r="H681" s="315"/>
      <c r="I681" s="212"/>
      <c r="J681" s="213"/>
      <c r="K681" s="227"/>
      <c r="L681" s="214"/>
      <c r="M681" s="214"/>
      <c r="N681" s="214"/>
      <c r="O681" s="214"/>
      <c r="P681" s="215"/>
      <c r="Q681" s="216"/>
      <c r="R681" s="237">
        <f t="shared" si="41"/>
        <v>0</v>
      </c>
      <c r="S681" s="237">
        <f t="shared" si="42"/>
        <v>0</v>
      </c>
      <c r="T681" s="213"/>
      <c r="U681" s="212"/>
      <c r="V681" s="212"/>
      <c r="W681" s="217"/>
      <c r="X681" s="188">
        <f t="shared" si="40"/>
        <v>0</v>
      </c>
      <c r="Y681" s="188">
        <f t="shared" si="43"/>
        <v>0</v>
      </c>
    </row>
    <row r="682" spans="1:25" x14ac:dyDescent="0.25">
      <c r="A682" s="204"/>
      <c r="B682" s="212"/>
      <c r="C682" s="214"/>
      <c r="D682" s="214"/>
      <c r="E682" s="313"/>
      <c r="F682" s="314"/>
      <c r="G682" s="314"/>
      <c r="H682" s="315"/>
      <c r="I682" s="212"/>
      <c r="J682" s="213"/>
      <c r="K682" s="227"/>
      <c r="L682" s="214"/>
      <c r="M682" s="214"/>
      <c r="N682" s="214"/>
      <c r="O682" s="214"/>
      <c r="P682" s="215"/>
      <c r="Q682" s="216"/>
      <c r="R682" s="237">
        <f t="shared" si="41"/>
        <v>0</v>
      </c>
      <c r="S682" s="237">
        <f t="shared" si="42"/>
        <v>0</v>
      </c>
      <c r="T682" s="213"/>
      <c r="U682" s="212"/>
      <c r="V682" s="212"/>
      <c r="W682" s="217"/>
      <c r="X682" s="188">
        <f t="shared" si="40"/>
        <v>0</v>
      </c>
      <c r="Y682" s="188">
        <f t="shared" si="43"/>
        <v>0</v>
      </c>
    </row>
    <row r="683" spans="1:25" x14ac:dyDescent="0.25">
      <c r="A683" s="204"/>
      <c r="B683" s="212"/>
      <c r="C683" s="214"/>
      <c r="D683" s="214"/>
      <c r="E683" s="313"/>
      <c r="F683" s="314"/>
      <c r="G683" s="314"/>
      <c r="H683" s="315"/>
      <c r="I683" s="212"/>
      <c r="J683" s="213"/>
      <c r="K683" s="227"/>
      <c r="L683" s="214"/>
      <c r="M683" s="214"/>
      <c r="N683" s="214"/>
      <c r="O683" s="214"/>
      <c r="P683" s="215"/>
      <c r="Q683" s="216"/>
      <c r="R683" s="237">
        <f t="shared" si="41"/>
        <v>0</v>
      </c>
      <c r="S683" s="237">
        <f t="shared" si="42"/>
        <v>0</v>
      </c>
      <c r="T683" s="213"/>
      <c r="U683" s="212"/>
      <c r="V683" s="212"/>
      <c r="W683" s="217"/>
      <c r="X683" s="188">
        <f t="shared" si="40"/>
        <v>0</v>
      </c>
      <c r="Y683" s="188">
        <f t="shared" si="43"/>
        <v>0</v>
      </c>
    </row>
    <row r="684" spans="1:25" x14ac:dyDescent="0.25">
      <c r="A684" s="204"/>
      <c r="B684" s="212"/>
      <c r="C684" s="214"/>
      <c r="D684" s="214"/>
      <c r="E684" s="313"/>
      <c r="F684" s="314"/>
      <c r="G684" s="314"/>
      <c r="H684" s="315"/>
      <c r="I684" s="212"/>
      <c r="J684" s="213"/>
      <c r="K684" s="227"/>
      <c r="L684" s="214"/>
      <c r="M684" s="214"/>
      <c r="N684" s="214"/>
      <c r="O684" s="214"/>
      <c r="P684" s="215"/>
      <c r="Q684" s="216"/>
      <c r="R684" s="237">
        <f t="shared" si="41"/>
        <v>0</v>
      </c>
      <c r="S684" s="237">
        <f t="shared" si="42"/>
        <v>0</v>
      </c>
      <c r="T684" s="213"/>
      <c r="U684" s="212"/>
      <c r="V684" s="212"/>
      <c r="W684" s="217"/>
      <c r="X684" s="188">
        <f t="shared" si="40"/>
        <v>0</v>
      </c>
      <c r="Y684" s="188">
        <f t="shared" si="43"/>
        <v>0</v>
      </c>
    </row>
    <row r="685" spans="1:25" x14ac:dyDescent="0.25">
      <c r="A685" s="204"/>
      <c r="B685" s="212"/>
      <c r="C685" s="214"/>
      <c r="D685" s="214"/>
      <c r="E685" s="313"/>
      <c r="F685" s="314"/>
      <c r="G685" s="314"/>
      <c r="H685" s="315"/>
      <c r="I685" s="212"/>
      <c r="J685" s="213"/>
      <c r="K685" s="227"/>
      <c r="L685" s="214"/>
      <c r="M685" s="214"/>
      <c r="N685" s="214"/>
      <c r="O685" s="214"/>
      <c r="P685" s="215"/>
      <c r="Q685" s="216"/>
      <c r="R685" s="237">
        <f t="shared" si="41"/>
        <v>0</v>
      </c>
      <c r="S685" s="237">
        <f t="shared" si="42"/>
        <v>0</v>
      </c>
      <c r="T685" s="213"/>
      <c r="U685" s="212"/>
      <c r="V685" s="212"/>
      <c r="W685" s="217"/>
      <c r="X685" s="188">
        <f t="shared" si="40"/>
        <v>0</v>
      </c>
      <c r="Y685" s="188">
        <f t="shared" si="43"/>
        <v>0</v>
      </c>
    </row>
    <row r="686" spans="1:25" x14ac:dyDescent="0.25">
      <c r="A686" s="204"/>
      <c r="B686" s="212"/>
      <c r="C686" s="214"/>
      <c r="D686" s="214"/>
      <c r="E686" s="313"/>
      <c r="F686" s="314"/>
      <c r="G686" s="314"/>
      <c r="H686" s="315"/>
      <c r="I686" s="212"/>
      <c r="J686" s="213"/>
      <c r="K686" s="227"/>
      <c r="L686" s="214"/>
      <c r="M686" s="214"/>
      <c r="N686" s="214"/>
      <c r="O686" s="214"/>
      <c r="P686" s="215"/>
      <c r="Q686" s="216"/>
      <c r="R686" s="237">
        <f t="shared" si="41"/>
        <v>0</v>
      </c>
      <c r="S686" s="237">
        <f t="shared" si="42"/>
        <v>0</v>
      </c>
      <c r="T686" s="213"/>
      <c r="U686" s="212"/>
      <c r="V686" s="212"/>
      <c r="W686" s="217"/>
      <c r="X686" s="188">
        <f t="shared" si="40"/>
        <v>0</v>
      </c>
      <c r="Y686" s="188">
        <f t="shared" si="43"/>
        <v>0</v>
      </c>
    </row>
    <row r="687" spans="1:25" x14ac:dyDescent="0.25">
      <c r="A687" s="204"/>
      <c r="B687" s="212"/>
      <c r="C687" s="214"/>
      <c r="D687" s="214"/>
      <c r="E687" s="313"/>
      <c r="F687" s="314"/>
      <c r="G687" s="314"/>
      <c r="H687" s="315"/>
      <c r="I687" s="212"/>
      <c r="J687" s="213"/>
      <c r="K687" s="227"/>
      <c r="L687" s="214"/>
      <c r="M687" s="214"/>
      <c r="N687" s="214"/>
      <c r="O687" s="214"/>
      <c r="P687" s="215"/>
      <c r="Q687" s="216"/>
      <c r="R687" s="237">
        <f t="shared" si="41"/>
        <v>0</v>
      </c>
      <c r="S687" s="237">
        <f t="shared" si="42"/>
        <v>0</v>
      </c>
      <c r="T687" s="213"/>
      <c r="U687" s="212"/>
      <c r="V687" s="212"/>
      <c r="W687" s="217"/>
      <c r="X687" s="188">
        <f t="shared" si="40"/>
        <v>0</v>
      </c>
      <c r="Y687" s="188">
        <f t="shared" si="43"/>
        <v>0</v>
      </c>
    </row>
    <row r="688" spans="1:25" x14ac:dyDescent="0.25">
      <c r="A688" s="204"/>
      <c r="B688" s="212"/>
      <c r="C688" s="214"/>
      <c r="D688" s="214"/>
      <c r="E688" s="313"/>
      <c r="F688" s="314"/>
      <c r="G688" s="314"/>
      <c r="H688" s="315"/>
      <c r="I688" s="212"/>
      <c r="J688" s="213"/>
      <c r="K688" s="227"/>
      <c r="L688" s="214"/>
      <c r="M688" s="214"/>
      <c r="N688" s="214"/>
      <c r="O688" s="214"/>
      <c r="P688" s="215"/>
      <c r="Q688" s="216"/>
      <c r="R688" s="237">
        <f t="shared" si="41"/>
        <v>0</v>
      </c>
      <c r="S688" s="237">
        <f t="shared" si="42"/>
        <v>0</v>
      </c>
      <c r="T688" s="213"/>
      <c r="U688" s="212"/>
      <c r="V688" s="212"/>
      <c r="W688" s="217"/>
      <c r="X688" s="188">
        <f t="shared" si="40"/>
        <v>0</v>
      </c>
      <c r="Y688" s="188">
        <f t="shared" si="43"/>
        <v>0</v>
      </c>
    </row>
    <row r="689" spans="1:25" x14ac:dyDescent="0.25">
      <c r="A689" s="204"/>
      <c r="B689" s="212"/>
      <c r="C689" s="214"/>
      <c r="D689" s="214"/>
      <c r="E689" s="313"/>
      <c r="F689" s="314"/>
      <c r="G689" s="314"/>
      <c r="H689" s="315"/>
      <c r="I689" s="212"/>
      <c r="J689" s="213"/>
      <c r="K689" s="227"/>
      <c r="L689" s="214"/>
      <c r="M689" s="214"/>
      <c r="N689" s="214"/>
      <c r="O689" s="214"/>
      <c r="P689" s="215"/>
      <c r="Q689" s="216"/>
      <c r="R689" s="237">
        <f t="shared" si="41"/>
        <v>0</v>
      </c>
      <c r="S689" s="237">
        <f t="shared" si="42"/>
        <v>0</v>
      </c>
      <c r="T689" s="213"/>
      <c r="U689" s="212"/>
      <c r="V689" s="212"/>
      <c r="W689" s="217"/>
      <c r="X689" s="188">
        <f t="shared" si="40"/>
        <v>0</v>
      </c>
      <c r="Y689" s="188">
        <f t="shared" si="43"/>
        <v>0</v>
      </c>
    </row>
    <row r="690" spans="1:25" x14ac:dyDescent="0.25">
      <c r="A690" s="204"/>
      <c r="B690" s="212"/>
      <c r="C690" s="214"/>
      <c r="D690" s="214"/>
      <c r="E690" s="313"/>
      <c r="F690" s="314"/>
      <c r="G690" s="314"/>
      <c r="H690" s="315"/>
      <c r="I690" s="212"/>
      <c r="J690" s="213"/>
      <c r="K690" s="227"/>
      <c r="L690" s="214"/>
      <c r="M690" s="214"/>
      <c r="N690" s="214"/>
      <c r="O690" s="214"/>
      <c r="P690" s="215"/>
      <c r="Q690" s="216"/>
      <c r="R690" s="237">
        <f t="shared" si="41"/>
        <v>0</v>
      </c>
      <c r="S690" s="237">
        <f t="shared" si="42"/>
        <v>0</v>
      </c>
      <c r="T690" s="213"/>
      <c r="U690" s="212"/>
      <c r="V690" s="212"/>
      <c r="W690" s="217"/>
      <c r="X690" s="188">
        <f t="shared" si="40"/>
        <v>0</v>
      </c>
      <c r="Y690" s="188">
        <f t="shared" si="43"/>
        <v>0</v>
      </c>
    </row>
    <row r="691" spans="1:25" x14ac:dyDescent="0.25">
      <c r="A691" s="204"/>
      <c r="B691" s="212"/>
      <c r="C691" s="214"/>
      <c r="D691" s="214"/>
      <c r="E691" s="313"/>
      <c r="F691" s="314"/>
      <c r="G691" s="314"/>
      <c r="H691" s="315"/>
      <c r="I691" s="212"/>
      <c r="J691" s="213"/>
      <c r="K691" s="227"/>
      <c r="L691" s="214"/>
      <c r="M691" s="214"/>
      <c r="N691" s="214"/>
      <c r="O691" s="214"/>
      <c r="P691" s="215"/>
      <c r="Q691" s="216"/>
      <c r="R691" s="237">
        <f t="shared" si="41"/>
        <v>0</v>
      </c>
      <c r="S691" s="237">
        <f t="shared" si="42"/>
        <v>0</v>
      </c>
      <c r="T691" s="213"/>
      <c r="U691" s="212"/>
      <c r="V691" s="212"/>
      <c r="W691" s="217"/>
      <c r="X691" s="188">
        <f t="shared" si="40"/>
        <v>0</v>
      </c>
      <c r="Y691" s="188">
        <f t="shared" si="43"/>
        <v>0</v>
      </c>
    </row>
    <row r="692" spans="1:25" x14ac:dyDescent="0.25">
      <c r="A692" s="204"/>
      <c r="B692" s="212"/>
      <c r="C692" s="214"/>
      <c r="D692" s="214"/>
      <c r="E692" s="313"/>
      <c r="F692" s="314"/>
      <c r="G692" s="314"/>
      <c r="H692" s="315"/>
      <c r="I692" s="212"/>
      <c r="J692" s="213"/>
      <c r="K692" s="227"/>
      <c r="L692" s="214"/>
      <c r="M692" s="214"/>
      <c r="N692" s="214"/>
      <c r="O692" s="214"/>
      <c r="P692" s="215"/>
      <c r="Q692" s="216"/>
      <c r="R692" s="237">
        <f t="shared" si="41"/>
        <v>0</v>
      </c>
      <c r="S692" s="237">
        <f t="shared" si="42"/>
        <v>0</v>
      </c>
      <c r="T692" s="213"/>
      <c r="U692" s="212"/>
      <c r="V692" s="212"/>
      <c r="W692" s="217"/>
      <c r="X692" s="188">
        <f t="shared" si="40"/>
        <v>0</v>
      </c>
      <c r="Y692" s="188">
        <f t="shared" si="43"/>
        <v>0</v>
      </c>
    </row>
    <row r="693" spans="1:25" x14ac:dyDescent="0.25">
      <c r="A693" s="204"/>
      <c r="B693" s="212"/>
      <c r="C693" s="214"/>
      <c r="D693" s="214"/>
      <c r="E693" s="313"/>
      <c r="F693" s="314"/>
      <c r="G693" s="314"/>
      <c r="H693" s="315"/>
      <c r="I693" s="212"/>
      <c r="J693" s="213"/>
      <c r="K693" s="227"/>
      <c r="L693" s="214"/>
      <c r="M693" s="214"/>
      <c r="N693" s="214"/>
      <c r="O693" s="214"/>
      <c r="P693" s="215"/>
      <c r="Q693" s="216"/>
      <c r="R693" s="237">
        <f t="shared" si="41"/>
        <v>0</v>
      </c>
      <c r="S693" s="237">
        <f t="shared" si="42"/>
        <v>0</v>
      </c>
      <c r="T693" s="213"/>
      <c r="U693" s="212"/>
      <c r="V693" s="212"/>
      <c r="W693" s="217"/>
      <c r="X693" s="188">
        <f t="shared" si="40"/>
        <v>0</v>
      </c>
      <c r="Y693" s="188">
        <f t="shared" si="43"/>
        <v>0</v>
      </c>
    </row>
    <row r="694" spans="1:25" x14ac:dyDescent="0.25">
      <c r="A694" s="204"/>
      <c r="B694" s="212"/>
      <c r="C694" s="214"/>
      <c r="D694" s="214"/>
      <c r="E694" s="313"/>
      <c r="F694" s="314"/>
      <c r="G694" s="314"/>
      <c r="H694" s="315"/>
      <c r="I694" s="212"/>
      <c r="J694" s="213"/>
      <c r="K694" s="227"/>
      <c r="L694" s="214"/>
      <c r="M694" s="214"/>
      <c r="N694" s="214"/>
      <c r="O694" s="214"/>
      <c r="P694" s="215"/>
      <c r="Q694" s="216"/>
      <c r="R694" s="237">
        <f t="shared" si="41"/>
        <v>0</v>
      </c>
      <c r="S694" s="237">
        <f t="shared" si="42"/>
        <v>0</v>
      </c>
      <c r="T694" s="213"/>
      <c r="U694" s="212"/>
      <c r="V694" s="212"/>
      <c r="W694" s="217"/>
      <c r="X694" s="188">
        <f t="shared" si="40"/>
        <v>0</v>
      </c>
      <c r="Y694" s="188">
        <f t="shared" si="43"/>
        <v>0</v>
      </c>
    </row>
    <row r="695" spans="1:25" x14ac:dyDescent="0.25">
      <c r="A695" s="204"/>
      <c r="B695" s="212"/>
      <c r="C695" s="214"/>
      <c r="D695" s="214"/>
      <c r="E695" s="313"/>
      <c r="F695" s="314"/>
      <c r="G695" s="314"/>
      <c r="H695" s="315"/>
      <c r="I695" s="212"/>
      <c r="J695" s="213"/>
      <c r="K695" s="227"/>
      <c r="L695" s="214"/>
      <c r="M695" s="214"/>
      <c r="N695" s="214"/>
      <c r="O695" s="214"/>
      <c r="P695" s="215"/>
      <c r="Q695" s="216"/>
      <c r="R695" s="237">
        <f t="shared" si="41"/>
        <v>0</v>
      </c>
      <c r="S695" s="237">
        <f t="shared" si="42"/>
        <v>0</v>
      </c>
      <c r="T695" s="213"/>
      <c r="U695" s="212"/>
      <c r="V695" s="212"/>
      <c r="W695" s="217"/>
      <c r="X695" s="188">
        <f t="shared" si="40"/>
        <v>0</v>
      </c>
      <c r="Y695" s="188">
        <f t="shared" si="43"/>
        <v>0</v>
      </c>
    </row>
    <row r="696" spans="1:25" x14ac:dyDescent="0.25">
      <c r="A696" s="204"/>
      <c r="B696" s="212"/>
      <c r="C696" s="214"/>
      <c r="D696" s="214"/>
      <c r="E696" s="313"/>
      <c r="F696" s="314"/>
      <c r="G696" s="314"/>
      <c r="H696" s="315"/>
      <c r="I696" s="212"/>
      <c r="J696" s="213"/>
      <c r="K696" s="227"/>
      <c r="L696" s="214"/>
      <c r="M696" s="214"/>
      <c r="N696" s="214"/>
      <c r="O696" s="214"/>
      <c r="P696" s="215"/>
      <c r="Q696" s="216"/>
      <c r="R696" s="237">
        <f t="shared" si="41"/>
        <v>0</v>
      </c>
      <c r="S696" s="237">
        <f t="shared" si="42"/>
        <v>0</v>
      </c>
      <c r="T696" s="213"/>
      <c r="U696" s="212"/>
      <c r="V696" s="212"/>
      <c r="W696" s="217"/>
      <c r="X696" s="188">
        <f t="shared" si="40"/>
        <v>0</v>
      </c>
      <c r="Y696" s="188">
        <f t="shared" si="43"/>
        <v>0</v>
      </c>
    </row>
    <row r="697" spans="1:25" x14ac:dyDescent="0.25">
      <c r="A697" s="204"/>
      <c r="B697" s="212"/>
      <c r="C697" s="214"/>
      <c r="D697" s="214"/>
      <c r="E697" s="313"/>
      <c r="F697" s="314"/>
      <c r="G697" s="314"/>
      <c r="H697" s="315"/>
      <c r="I697" s="212"/>
      <c r="J697" s="213"/>
      <c r="K697" s="227"/>
      <c r="L697" s="214"/>
      <c r="M697" s="214"/>
      <c r="N697" s="214"/>
      <c r="O697" s="214"/>
      <c r="P697" s="215"/>
      <c r="Q697" s="216"/>
      <c r="R697" s="237">
        <f t="shared" si="41"/>
        <v>0</v>
      </c>
      <c r="S697" s="237">
        <f t="shared" si="42"/>
        <v>0</v>
      </c>
      <c r="T697" s="213"/>
      <c r="U697" s="212"/>
      <c r="V697" s="212"/>
      <c r="W697" s="217"/>
      <c r="X697" s="188">
        <f t="shared" si="40"/>
        <v>0</v>
      </c>
      <c r="Y697" s="188">
        <f t="shared" si="43"/>
        <v>0</v>
      </c>
    </row>
    <row r="698" spans="1:25" x14ac:dyDescent="0.25">
      <c r="A698" s="204"/>
      <c r="B698" s="212"/>
      <c r="C698" s="214"/>
      <c r="D698" s="214"/>
      <c r="E698" s="313"/>
      <c r="F698" s="314"/>
      <c r="G698" s="314"/>
      <c r="H698" s="315"/>
      <c r="I698" s="212"/>
      <c r="J698" s="213"/>
      <c r="K698" s="227"/>
      <c r="L698" s="214"/>
      <c r="M698" s="214"/>
      <c r="N698" s="214"/>
      <c r="O698" s="214"/>
      <c r="P698" s="215"/>
      <c r="Q698" s="216"/>
      <c r="R698" s="237">
        <f t="shared" si="41"/>
        <v>0</v>
      </c>
      <c r="S698" s="237">
        <f t="shared" si="42"/>
        <v>0</v>
      </c>
      <c r="T698" s="213"/>
      <c r="U698" s="212"/>
      <c r="V698" s="212"/>
      <c r="W698" s="217"/>
      <c r="X698" s="188">
        <f t="shared" si="40"/>
        <v>0</v>
      </c>
      <c r="Y698" s="188">
        <f t="shared" si="43"/>
        <v>0</v>
      </c>
    </row>
    <row r="699" spans="1:25" x14ac:dyDescent="0.25">
      <c r="A699" s="204"/>
      <c r="B699" s="212"/>
      <c r="C699" s="214"/>
      <c r="D699" s="214"/>
      <c r="E699" s="313"/>
      <c r="F699" s="314"/>
      <c r="G699" s="314"/>
      <c r="H699" s="315"/>
      <c r="I699" s="212"/>
      <c r="J699" s="213"/>
      <c r="K699" s="227"/>
      <c r="L699" s="214"/>
      <c r="M699" s="214"/>
      <c r="N699" s="214"/>
      <c r="O699" s="214"/>
      <c r="P699" s="215"/>
      <c r="Q699" s="216"/>
      <c r="R699" s="237">
        <f t="shared" si="41"/>
        <v>0</v>
      </c>
      <c r="S699" s="237">
        <f t="shared" si="42"/>
        <v>0</v>
      </c>
      <c r="T699" s="213"/>
      <c r="U699" s="212"/>
      <c r="V699" s="212"/>
      <c r="W699" s="217"/>
      <c r="X699" s="188">
        <f t="shared" si="40"/>
        <v>0</v>
      </c>
      <c r="Y699" s="188">
        <f t="shared" si="43"/>
        <v>0</v>
      </c>
    </row>
    <row r="700" spans="1:25" x14ac:dyDescent="0.25">
      <c r="A700" s="204"/>
      <c r="B700" s="212"/>
      <c r="C700" s="214"/>
      <c r="D700" s="214"/>
      <c r="E700" s="313"/>
      <c r="F700" s="314"/>
      <c r="G700" s="314"/>
      <c r="H700" s="315"/>
      <c r="I700" s="212"/>
      <c r="J700" s="213"/>
      <c r="K700" s="227"/>
      <c r="L700" s="214"/>
      <c r="M700" s="214"/>
      <c r="N700" s="214"/>
      <c r="O700" s="214"/>
      <c r="P700" s="215"/>
      <c r="Q700" s="216"/>
      <c r="R700" s="237">
        <f t="shared" si="41"/>
        <v>0</v>
      </c>
      <c r="S700" s="237">
        <f t="shared" si="42"/>
        <v>0</v>
      </c>
      <c r="T700" s="213"/>
      <c r="U700" s="212"/>
      <c r="V700" s="212"/>
      <c r="W700" s="217"/>
      <c r="X700" s="188">
        <f t="shared" si="40"/>
        <v>0</v>
      </c>
      <c r="Y700" s="188">
        <f t="shared" si="43"/>
        <v>0</v>
      </c>
    </row>
    <row r="701" spans="1:25" x14ac:dyDescent="0.25">
      <c r="A701" s="204"/>
      <c r="B701" s="212"/>
      <c r="C701" s="214"/>
      <c r="D701" s="214"/>
      <c r="E701" s="313"/>
      <c r="F701" s="314"/>
      <c r="G701" s="314"/>
      <c r="H701" s="315"/>
      <c r="I701" s="212"/>
      <c r="J701" s="213"/>
      <c r="K701" s="227"/>
      <c r="L701" s="214"/>
      <c r="M701" s="214"/>
      <c r="N701" s="214"/>
      <c r="O701" s="214"/>
      <c r="P701" s="215"/>
      <c r="Q701" s="216"/>
      <c r="R701" s="237">
        <f t="shared" si="41"/>
        <v>0</v>
      </c>
      <c r="S701" s="237">
        <f t="shared" si="42"/>
        <v>0</v>
      </c>
      <c r="T701" s="213"/>
      <c r="U701" s="212"/>
      <c r="V701" s="212"/>
      <c r="W701" s="217"/>
      <c r="X701" s="188">
        <f t="shared" si="40"/>
        <v>0</v>
      </c>
      <c r="Y701" s="188">
        <f t="shared" si="43"/>
        <v>0</v>
      </c>
    </row>
    <row r="702" spans="1:25" x14ac:dyDescent="0.25">
      <c r="A702" s="204"/>
      <c r="B702" s="212"/>
      <c r="C702" s="214"/>
      <c r="D702" s="214"/>
      <c r="E702" s="313"/>
      <c r="F702" s="314"/>
      <c r="G702" s="314"/>
      <c r="H702" s="315"/>
      <c r="I702" s="212"/>
      <c r="J702" s="213"/>
      <c r="K702" s="227"/>
      <c r="L702" s="214"/>
      <c r="M702" s="214"/>
      <c r="N702" s="214"/>
      <c r="O702" s="214"/>
      <c r="P702" s="215"/>
      <c r="Q702" s="216"/>
      <c r="R702" s="237">
        <f t="shared" si="41"/>
        <v>0</v>
      </c>
      <c r="S702" s="237">
        <f t="shared" si="42"/>
        <v>0</v>
      </c>
      <c r="T702" s="213"/>
      <c r="U702" s="212"/>
      <c r="V702" s="212"/>
      <c r="W702" s="217"/>
      <c r="X702" s="188">
        <f t="shared" si="40"/>
        <v>0</v>
      </c>
      <c r="Y702" s="188">
        <f t="shared" si="43"/>
        <v>0</v>
      </c>
    </row>
    <row r="703" spans="1:25" x14ac:dyDescent="0.25">
      <c r="A703" s="204"/>
      <c r="B703" s="212"/>
      <c r="C703" s="214"/>
      <c r="D703" s="214"/>
      <c r="E703" s="313"/>
      <c r="F703" s="314"/>
      <c r="G703" s="314"/>
      <c r="H703" s="315"/>
      <c r="I703" s="212"/>
      <c r="J703" s="213"/>
      <c r="K703" s="227"/>
      <c r="L703" s="214"/>
      <c r="M703" s="214"/>
      <c r="N703" s="214"/>
      <c r="O703" s="214"/>
      <c r="P703" s="215"/>
      <c r="Q703" s="216"/>
      <c r="R703" s="237">
        <f t="shared" si="41"/>
        <v>0</v>
      </c>
      <c r="S703" s="237">
        <f t="shared" si="42"/>
        <v>0</v>
      </c>
      <c r="T703" s="213"/>
      <c r="U703" s="212"/>
      <c r="V703" s="212"/>
      <c r="W703" s="217"/>
      <c r="X703" s="188">
        <f t="shared" si="40"/>
        <v>0</v>
      </c>
      <c r="Y703" s="188">
        <f t="shared" si="43"/>
        <v>0</v>
      </c>
    </row>
    <row r="704" spans="1:25" x14ac:dyDescent="0.25">
      <c r="A704" s="204"/>
      <c r="B704" s="212"/>
      <c r="C704" s="214"/>
      <c r="D704" s="214"/>
      <c r="E704" s="313"/>
      <c r="F704" s="314"/>
      <c r="G704" s="314"/>
      <c r="H704" s="315"/>
      <c r="I704" s="212"/>
      <c r="J704" s="213"/>
      <c r="K704" s="227"/>
      <c r="L704" s="214"/>
      <c r="M704" s="214"/>
      <c r="N704" s="214"/>
      <c r="O704" s="214"/>
      <c r="P704" s="215"/>
      <c r="Q704" s="216"/>
      <c r="R704" s="237">
        <f t="shared" si="41"/>
        <v>0</v>
      </c>
      <c r="S704" s="237">
        <f t="shared" si="42"/>
        <v>0</v>
      </c>
      <c r="T704" s="213"/>
      <c r="U704" s="212"/>
      <c r="V704" s="212"/>
      <c r="W704" s="217"/>
      <c r="X704" s="188">
        <f t="shared" si="40"/>
        <v>0</v>
      </c>
      <c r="Y704" s="188">
        <f t="shared" si="43"/>
        <v>0</v>
      </c>
    </row>
    <row r="705" spans="1:25" x14ac:dyDescent="0.25">
      <c r="A705" s="204"/>
      <c r="B705" s="212"/>
      <c r="C705" s="214"/>
      <c r="D705" s="214"/>
      <c r="E705" s="313"/>
      <c r="F705" s="314"/>
      <c r="G705" s="314"/>
      <c r="H705" s="315"/>
      <c r="I705" s="212"/>
      <c r="J705" s="213"/>
      <c r="K705" s="227"/>
      <c r="L705" s="214"/>
      <c r="M705" s="214"/>
      <c r="N705" s="214"/>
      <c r="O705" s="214"/>
      <c r="P705" s="215"/>
      <c r="Q705" s="216"/>
      <c r="R705" s="237">
        <f t="shared" si="41"/>
        <v>0</v>
      </c>
      <c r="S705" s="237">
        <f t="shared" si="42"/>
        <v>0</v>
      </c>
      <c r="T705" s="213"/>
      <c r="U705" s="212"/>
      <c r="V705" s="212"/>
      <c r="W705" s="217"/>
      <c r="X705" s="188">
        <f t="shared" si="40"/>
        <v>0</v>
      </c>
      <c r="Y705" s="188">
        <f t="shared" si="43"/>
        <v>0</v>
      </c>
    </row>
    <row r="706" spans="1:25" x14ac:dyDescent="0.25">
      <c r="A706" s="204"/>
      <c r="B706" s="212"/>
      <c r="C706" s="214"/>
      <c r="D706" s="214"/>
      <c r="E706" s="313"/>
      <c r="F706" s="314"/>
      <c r="G706" s="314"/>
      <c r="H706" s="315"/>
      <c r="I706" s="212"/>
      <c r="J706" s="213"/>
      <c r="K706" s="227"/>
      <c r="L706" s="214"/>
      <c r="M706" s="214"/>
      <c r="N706" s="214"/>
      <c r="O706" s="214"/>
      <c r="P706" s="215"/>
      <c r="Q706" s="216"/>
      <c r="R706" s="237">
        <f t="shared" si="41"/>
        <v>0</v>
      </c>
      <c r="S706" s="237">
        <f t="shared" si="42"/>
        <v>0</v>
      </c>
      <c r="T706" s="213"/>
      <c r="U706" s="212"/>
      <c r="V706" s="212"/>
      <c r="W706" s="217"/>
      <c r="X706" s="188">
        <f t="shared" si="40"/>
        <v>0</v>
      </c>
      <c r="Y706" s="188">
        <f t="shared" si="43"/>
        <v>0</v>
      </c>
    </row>
    <row r="707" spans="1:25" x14ac:dyDescent="0.25">
      <c r="A707" s="204"/>
      <c r="B707" s="212"/>
      <c r="C707" s="214"/>
      <c r="D707" s="214"/>
      <c r="E707" s="313"/>
      <c r="F707" s="314"/>
      <c r="G707" s="314"/>
      <c r="H707" s="315"/>
      <c r="I707" s="212"/>
      <c r="J707" s="213"/>
      <c r="K707" s="227"/>
      <c r="L707" s="214"/>
      <c r="M707" s="214"/>
      <c r="N707" s="214"/>
      <c r="O707" s="214"/>
      <c r="P707" s="215"/>
      <c r="Q707" s="216"/>
      <c r="R707" s="237">
        <f t="shared" si="41"/>
        <v>0</v>
      </c>
      <c r="S707" s="237">
        <f t="shared" si="42"/>
        <v>0</v>
      </c>
      <c r="T707" s="213"/>
      <c r="U707" s="212"/>
      <c r="V707" s="212"/>
      <c r="W707" s="217"/>
      <c r="X707" s="188">
        <f t="shared" si="40"/>
        <v>0</v>
      </c>
      <c r="Y707" s="188">
        <f t="shared" si="43"/>
        <v>0</v>
      </c>
    </row>
    <row r="708" spans="1:25" x14ac:dyDescent="0.25">
      <c r="A708" s="204"/>
      <c r="B708" s="212"/>
      <c r="C708" s="214"/>
      <c r="D708" s="214"/>
      <c r="E708" s="313"/>
      <c r="F708" s="314"/>
      <c r="G708" s="314"/>
      <c r="H708" s="315"/>
      <c r="I708" s="212"/>
      <c r="J708" s="213"/>
      <c r="K708" s="227"/>
      <c r="L708" s="214"/>
      <c r="M708" s="214"/>
      <c r="N708" s="214"/>
      <c r="O708" s="214"/>
      <c r="P708" s="215"/>
      <c r="Q708" s="216"/>
      <c r="R708" s="237">
        <f t="shared" si="41"/>
        <v>0</v>
      </c>
      <c r="S708" s="237">
        <f t="shared" si="42"/>
        <v>0</v>
      </c>
      <c r="T708" s="213"/>
      <c r="U708" s="212"/>
      <c r="V708" s="212"/>
      <c r="W708" s="217"/>
      <c r="X708" s="188">
        <f t="shared" si="40"/>
        <v>0</v>
      </c>
      <c r="Y708" s="188">
        <f t="shared" si="43"/>
        <v>0</v>
      </c>
    </row>
    <row r="709" spans="1:25" x14ac:dyDescent="0.25">
      <c r="A709" s="204"/>
      <c r="B709" s="212"/>
      <c r="C709" s="214"/>
      <c r="D709" s="214"/>
      <c r="E709" s="313"/>
      <c r="F709" s="314"/>
      <c r="G709" s="314"/>
      <c r="H709" s="315"/>
      <c r="I709" s="212"/>
      <c r="J709" s="213"/>
      <c r="K709" s="227"/>
      <c r="L709" s="214"/>
      <c r="M709" s="214"/>
      <c r="N709" s="214"/>
      <c r="O709" s="214"/>
      <c r="P709" s="215"/>
      <c r="Q709" s="216"/>
      <c r="R709" s="237">
        <f t="shared" si="41"/>
        <v>0</v>
      </c>
      <c r="S709" s="237">
        <f t="shared" si="42"/>
        <v>0</v>
      </c>
      <c r="T709" s="213"/>
      <c r="U709" s="212"/>
      <c r="V709" s="212"/>
      <c r="W709" s="217"/>
      <c r="X709" s="188">
        <f t="shared" si="40"/>
        <v>0</v>
      </c>
      <c r="Y709" s="188">
        <f t="shared" si="43"/>
        <v>0</v>
      </c>
    </row>
    <row r="710" spans="1:25" x14ac:dyDescent="0.25">
      <c r="A710" s="204"/>
      <c r="B710" s="212"/>
      <c r="C710" s="214"/>
      <c r="D710" s="214"/>
      <c r="E710" s="313"/>
      <c r="F710" s="314"/>
      <c r="G710" s="314"/>
      <c r="H710" s="315"/>
      <c r="I710" s="212"/>
      <c r="J710" s="213"/>
      <c r="K710" s="227"/>
      <c r="L710" s="214"/>
      <c r="M710" s="214"/>
      <c r="N710" s="214"/>
      <c r="O710" s="214"/>
      <c r="P710" s="215"/>
      <c r="Q710" s="216"/>
      <c r="R710" s="237">
        <f t="shared" si="41"/>
        <v>0</v>
      </c>
      <c r="S710" s="237">
        <f t="shared" si="42"/>
        <v>0</v>
      </c>
      <c r="T710" s="213"/>
      <c r="U710" s="212"/>
      <c r="V710" s="212"/>
      <c r="W710" s="217"/>
      <c r="X710" s="188">
        <f t="shared" si="40"/>
        <v>0</v>
      </c>
      <c r="Y710" s="188">
        <f t="shared" si="43"/>
        <v>0</v>
      </c>
    </row>
    <row r="711" spans="1:25" x14ac:dyDescent="0.25">
      <c r="A711" s="204"/>
      <c r="B711" s="212"/>
      <c r="C711" s="214"/>
      <c r="D711" s="214"/>
      <c r="E711" s="313"/>
      <c r="F711" s="314"/>
      <c r="G711" s="314"/>
      <c r="H711" s="315"/>
      <c r="I711" s="212"/>
      <c r="J711" s="213"/>
      <c r="K711" s="227"/>
      <c r="L711" s="214"/>
      <c r="M711" s="214"/>
      <c r="N711" s="214"/>
      <c r="O711" s="214"/>
      <c r="P711" s="215"/>
      <c r="Q711" s="216"/>
      <c r="R711" s="237">
        <f t="shared" si="41"/>
        <v>0</v>
      </c>
      <c r="S711" s="237">
        <f t="shared" si="42"/>
        <v>0</v>
      </c>
      <c r="T711" s="213"/>
      <c r="U711" s="212"/>
      <c r="V711" s="212"/>
      <c r="W711" s="217"/>
      <c r="X711" s="188">
        <f t="shared" si="40"/>
        <v>0</v>
      </c>
      <c r="Y711" s="188">
        <f t="shared" si="43"/>
        <v>0</v>
      </c>
    </row>
    <row r="712" spans="1:25" x14ac:dyDescent="0.25">
      <c r="A712" s="204"/>
      <c r="B712" s="212"/>
      <c r="C712" s="214"/>
      <c r="D712" s="214"/>
      <c r="E712" s="313"/>
      <c r="F712" s="314"/>
      <c r="G712" s="314"/>
      <c r="H712" s="315"/>
      <c r="I712" s="212"/>
      <c r="J712" s="213"/>
      <c r="K712" s="227"/>
      <c r="L712" s="214"/>
      <c r="M712" s="214"/>
      <c r="N712" s="214"/>
      <c r="O712" s="214"/>
      <c r="P712" s="215"/>
      <c r="Q712" s="216"/>
      <c r="R712" s="237">
        <f t="shared" si="41"/>
        <v>0</v>
      </c>
      <c r="S712" s="237">
        <f t="shared" si="42"/>
        <v>0</v>
      </c>
      <c r="T712" s="213"/>
      <c r="U712" s="212"/>
      <c r="V712" s="212"/>
      <c r="W712" s="217"/>
      <c r="X712" s="188">
        <f t="shared" si="40"/>
        <v>0</v>
      </c>
      <c r="Y712" s="188">
        <f t="shared" si="43"/>
        <v>0</v>
      </c>
    </row>
    <row r="713" spans="1:25" x14ac:dyDescent="0.25">
      <c r="A713" s="204"/>
      <c r="B713" s="212"/>
      <c r="C713" s="214"/>
      <c r="D713" s="214"/>
      <c r="E713" s="313"/>
      <c r="F713" s="314"/>
      <c r="G713" s="314"/>
      <c r="H713" s="315"/>
      <c r="I713" s="212"/>
      <c r="J713" s="213"/>
      <c r="K713" s="227"/>
      <c r="L713" s="214"/>
      <c r="M713" s="214"/>
      <c r="N713" s="214"/>
      <c r="O713" s="214"/>
      <c r="P713" s="215"/>
      <c r="Q713" s="216"/>
      <c r="R713" s="237">
        <f t="shared" si="41"/>
        <v>0</v>
      </c>
      <c r="S713" s="237">
        <f t="shared" si="42"/>
        <v>0</v>
      </c>
      <c r="T713" s="213"/>
      <c r="U713" s="212"/>
      <c r="V713" s="212"/>
      <c r="W713" s="217"/>
      <c r="X713" s="188">
        <f t="shared" si="40"/>
        <v>0</v>
      </c>
      <c r="Y713" s="188">
        <f t="shared" si="43"/>
        <v>0</v>
      </c>
    </row>
    <row r="714" spans="1:25" x14ac:dyDescent="0.25">
      <c r="A714" s="204"/>
      <c r="B714" s="212"/>
      <c r="C714" s="214"/>
      <c r="D714" s="214"/>
      <c r="E714" s="313"/>
      <c r="F714" s="314"/>
      <c r="G714" s="314"/>
      <c r="H714" s="315"/>
      <c r="I714" s="212"/>
      <c r="J714" s="213"/>
      <c r="K714" s="227"/>
      <c r="L714" s="214"/>
      <c r="M714" s="214"/>
      <c r="N714" s="214"/>
      <c r="O714" s="214"/>
      <c r="P714" s="215"/>
      <c r="Q714" s="216"/>
      <c r="R714" s="237">
        <f t="shared" si="41"/>
        <v>0</v>
      </c>
      <c r="S714" s="237">
        <f t="shared" si="42"/>
        <v>0</v>
      </c>
      <c r="T714" s="213"/>
      <c r="U714" s="212"/>
      <c r="V714" s="212"/>
      <c r="W714" s="217"/>
      <c r="X714" s="188">
        <f t="shared" si="40"/>
        <v>0</v>
      </c>
      <c r="Y714" s="188">
        <f t="shared" si="43"/>
        <v>0</v>
      </c>
    </row>
    <row r="715" spans="1:25" x14ac:dyDescent="0.25">
      <c r="A715" s="204"/>
      <c r="B715" s="212"/>
      <c r="C715" s="214"/>
      <c r="D715" s="214"/>
      <c r="E715" s="313"/>
      <c r="F715" s="314"/>
      <c r="G715" s="314"/>
      <c r="H715" s="315"/>
      <c r="I715" s="212"/>
      <c r="J715" s="213"/>
      <c r="K715" s="227"/>
      <c r="L715" s="214"/>
      <c r="M715" s="214"/>
      <c r="N715" s="214"/>
      <c r="O715" s="214"/>
      <c r="P715" s="215"/>
      <c r="Q715" s="216"/>
      <c r="R715" s="237">
        <f t="shared" si="41"/>
        <v>0</v>
      </c>
      <c r="S715" s="237">
        <f t="shared" si="42"/>
        <v>0</v>
      </c>
      <c r="T715" s="213"/>
      <c r="U715" s="212"/>
      <c r="V715" s="212"/>
      <c r="W715" s="217"/>
      <c r="X715" s="188">
        <f t="shared" si="40"/>
        <v>0</v>
      </c>
      <c r="Y715" s="188">
        <f t="shared" si="43"/>
        <v>0</v>
      </c>
    </row>
    <row r="716" spans="1:25" x14ac:dyDescent="0.25">
      <c r="A716" s="204"/>
      <c r="B716" s="212"/>
      <c r="C716" s="214"/>
      <c r="D716" s="214"/>
      <c r="E716" s="313"/>
      <c r="F716" s="314"/>
      <c r="G716" s="314"/>
      <c r="H716" s="315"/>
      <c r="I716" s="212"/>
      <c r="J716" s="213"/>
      <c r="K716" s="227"/>
      <c r="L716" s="214"/>
      <c r="M716" s="214"/>
      <c r="N716" s="214"/>
      <c r="O716" s="214"/>
      <c r="P716" s="215"/>
      <c r="Q716" s="216"/>
      <c r="R716" s="237">
        <f t="shared" si="41"/>
        <v>0</v>
      </c>
      <c r="S716" s="237">
        <f t="shared" si="42"/>
        <v>0</v>
      </c>
      <c r="T716" s="213"/>
      <c r="U716" s="212"/>
      <c r="V716" s="212"/>
      <c r="W716" s="217"/>
      <c r="X716" s="188">
        <f t="shared" si="40"/>
        <v>0</v>
      </c>
      <c r="Y716" s="188">
        <f t="shared" si="43"/>
        <v>0</v>
      </c>
    </row>
    <row r="717" spans="1:25" x14ac:dyDescent="0.25">
      <c r="A717" s="204"/>
      <c r="B717" s="212"/>
      <c r="C717" s="214"/>
      <c r="D717" s="214"/>
      <c r="E717" s="313"/>
      <c r="F717" s="314"/>
      <c r="G717" s="314"/>
      <c r="H717" s="315"/>
      <c r="I717" s="212"/>
      <c r="J717" s="213"/>
      <c r="K717" s="227"/>
      <c r="L717" s="214"/>
      <c r="M717" s="214"/>
      <c r="N717" s="214"/>
      <c r="O717" s="214"/>
      <c r="P717" s="215"/>
      <c r="Q717" s="216"/>
      <c r="R717" s="237">
        <f t="shared" si="41"/>
        <v>0</v>
      </c>
      <c r="S717" s="237">
        <f t="shared" si="42"/>
        <v>0</v>
      </c>
      <c r="T717" s="213"/>
      <c r="U717" s="212"/>
      <c r="V717" s="212"/>
      <c r="W717" s="217"/>
      <c r="X717" s="188">
        <f t="shared" si="40"/>
        <v>0</v>
      </c>
      <c r="Y717" s="188">
        <f t="shared" si="43"/>
        <v>0</v>
      </c>
    </row>
    <row r="718" spans="1:25" x14ac:dyDescent="0.25">
      <c r="A718" s="204"/>
      <c r="B718" s="212"/>
      <c r="C718" s="214"/>
      <c r="D718" s="214"/>
      <c r="E718" s="313"/>
      <c r="F718" s="314"/>
      <c r="G718" s="314"/>
      <c r="H718" s="315"/>
      <c r="I718" s="212"/>
      <c r="J718" s="213"/>
      <c r="K718" s="227"/>
      <c r="L718" s="214"/>
      <c r="M718" s="214"/>
      <c r="N718" s="214"/>
      <c r="O718" s="214"/>
      <c r="P718" s="215"/>
      <c r="Q718" s="216"/>
      <c r="R718" s="237">
        <f t="shared" si="41"/>
        <v>0</v>
      </c>
      <c r="S718" s="237">
        <f t="shared" si="42"/>
        <v>0</v>
      </c>
      <c r="T718" s="213"/>
      <c r="U718" s="212"/>
      <c r="V718" s="212"/>
      <c r="W718" s="217"/>
      <c r="X718" s="188">
        <f t="shared" si="40"/>
        <v>0</v>
      </c>
      <c r="Y718" s="188">
        <f t="shared" si="43"/>
        <v>0</v>
      </c>
    </row>
    <row r="719" spans="1:25" x14ac:dyDescent="0.25">
      <c r="A719" s="204"/>
      <c r="B719" s="212"/>
      <c r="C719" s="214"/>
      <c r="D719" s="214"/>
      <c r="E719" s="313"/>
      <c r="F719" s="314"/>
      <c r="G719" s="314"/>
      <c r="H719" s="315"/>
      <c r="I719" s="212"/>
      <c r="J719" s="213"/>
      <c r="K719" s="227"/>
      <c r="L719" s="214"/>
      <c r="M719" s="214"/>
      <c r="N719" s="214"/>
      <c r="O719" s="214"/>
      <c r="P719" s="215"/>
      <c r="Q719" s="216"/>
      <c r="R719" s="237">
        <f t="shared" si="41"/>
        <v>0</v>
      </c>
      <c r="S719" s="237">
        <f t="shared" si="42"/>
        <v>0</v>
      </c>
      <c r="T719" s="213"/>
      <c r="U719" s="212"/>
      <c r="V719" s="212"/>
      <c r="W719" s="217"/>
      <c r="X719" s="188">
        <f t="shared" si="40"/>
        <v>0</v>
      </c>
      <c r="Y719" s="188">
        <f t="shared" si="43"/>
        <v>0</v>
      </c>
    </row>
    <row r="720" spans="1:25" x14ac:dyDescent="0.25">
      <c r="A720" s="204"/>
      <c r="B720" s="212"/>
      <c r="C720" s="214"/>
      <c r="D720" s="214"/>
      <c r="E720" s="313"/>
      <c r="F720" s="314"/>
      <c r="G720" s="314"/>
      <c r="H720" s="315"/>
      <c r="I720" s="212"/>
      <c r="J720" s="213"/>
      <c r="K720" s="227"/>
      <c r="L720" s="214"/>
      <c r="M720" s="214"/>
      <c r="N720" s="214"/>
      <c r="O720" s="214"/>
      <c r="P720" s="215"/>
      <c r="Q720" s="216"/>
      <c r="R720" s="237">
        <f t="shared" si="41"/>
        <v>0</v>
      </c>
      <c r="S720" s="237">
        <f t="shared" si="42"/>
        <v>0</v>
      </c>
      <c r="T720" s="213"/>
      <c r="U720" s="212"/>
      <c r="V720" s="212"/>
      <c r="W720" s="217"/>
      <c r="X720" s="188">
        <f t="shared" ref="X720:X783" si="44">+IF(A720="1 Cuenta de Cobro - Activo no Financiero",+J720+K720+L720+M720+N720+O720+P720+Q720,0)</f>
        <v>0</v>
      </c>
      <c r="Y720" s="188">
        <f t="shared" si="43"/>
        <v>0</v>
      </c>
    </row>
    <row r="721" spans="1:25" x14ac:dyDescent="0.25">
      <c r="A721" s="204"/>
      <c r="B721" s="212"/>
      <c r="C721" s="214"/>
      <c r="D721" s="214"/>
      <c r="E721" s="313"/>
      <c r="F721" s="314"/>
      <c r="G721" s="314"/>
      <c r="H721" s="315"/>
      <c r="I721" s="212"/>
      <c r="J721" s="213"/>
      <c r="K721" s="227"/>
      <c r="L721" s="214"/>
      <c r="M721" s="214"/>
      <c r="N721" s="214"/>
      <c r="O721" s="214"/>
      <c r="P721" s="215"/>
      <c r="Q721" s="216"/>
      <c r="R721" s="237">
        <f t="shared" ref="R721:R784" si="45">+IF(OR(A721="1 Cuenta de Cobro - Activo no Financiero", A721="2 Cuenta de Cobro - Instrumento Financiero"),+J721+K721+L721+M721+N721+O721+P721+Q721,0)</f>
        <v>0</v>
      </c>
      <c r="S721" s="237">
        <f t="shared" ref="S721:S784" si="46">+IF(A721="3 Deterioro - Instrumento Financiero",+K721+L721+M721+N721+O721+P721+Q721,0)</f>
        <v>0</v>
      </c>
      <c r="T721" s="213"/>
      <c r="U721" s="212"/>
      <c r="V721" s="212"/>
      <c r="W721" s="217"/>
      <c r="X721" s="188">
        <f t="shared" si="44"/>
        <v>0</v>
      </c>
      <c r="Y721" s="188">
        <f t="shared" ref="Y721:Y784" si="47">+IF(A721="2 Cuenta de Cobro - Instrumento Financiero",+J721+K721+L721+M721+N721+O721+P721+Q721,0)</f>
        <v>0</v>
      </c>
    </row>
    <row r="722" spans="1:25" x14ac:dyDescent="0.25">
      <c r="A722" s="204"/>
      <c r="B722" s="212"/>
      <c r="C722" s="214"/>
      <c r="D722" s="214"/>
      <c r="E722" s="313"/>
      <c r="F722" s="314"/>
      <c r="G722" s="314"/>
      <c r="H722" s="315"/>
      <c r="I722" s="212"/>
      <c r="J722" s="213"/>
      <c r="K722" s="227"/>
      <c r="L722" s="214"/>
      <c r="M722" s="214"/>
      <c r="N722" s="214"/>
      <c r="O722" s="214"/>
      <c r="P722" s="215"/>
      <c r="Q722" s="216"/>
      <c r="R722" s="237">
        <f t="shared" si="45"/>
        <v>0</v>
      </c>
      <c r="S722" s="237">
        <f t="shared" si="46"/>
        <v>0</v>
      </c>
      <c r="T722" s="213"/>
      <c r="U722" s="212"/>
      <c r="V722" s="212"/>
      <c r="W722" s="217"/>
      <c r="X722" s="188">
        <f t="shared" si="44"/>
        <v>0</v>
      </c>
      <c r="Y722" s="188">
        <f t="shared" si="47"/>
        <v>0</v>
      </c>
    </row>
    <row r="723" spans="1:25" x14ac:dyDescent="0.25">
      <c r="A723" s="204"/>
      <c r="B723" s="212"/>
      <c r="C723" s="214"/>
      <c r="D723" s="214"/>
      <c r="E723" s="313"/>
      <c r="F723" s="314"/>
      <c r="G723" s="314"/>
      <c r="H723" s="315"/>
      <c r="I723" s="212"/>
      <c r="J723" s="213"/>
      <c r="K723" s="227"/>
      <c r="L723" s="214"/>
      <c r="M723" s="214"/>
      <c r="N723" s="214"/>
      <c r="O723" s="214"/>
      <c r="P723" s="215"/>
      <c r="Q723" s="216"/>
      <c r="R723" s="237">
        <f t="shared" si="45"/>
        <v>0</v>
      </c>
      <c r="S723" s="237">
        <f t="shared" si="46"/>
        <v>0</v>
      </c>
      <c r="T723" s="213"/>
      <c r="U723" s="212"/>
      <c r="V723" s="212"/>
      <c r="W723" s="217"/>
      <c r="X723" s="188">
        <f t="shared" si="44"/>
        <v>0</v>
      </c>
      <c r="Y723" s="188">
        <f t="shared" si="47"/>
        <v>0</v>
      </c>
    </row>
    <row r="724" spans="1:25" x14ac:dyDescent="0.25">
      <c r="A724" s="204"/>
      <c r="B724" s="212"/>
      <c r="C724" s="214"/>
      <c r="D724" s="214"/>
      <c r="E724" s="313"/>
      <c r="F724" s="314"/>
      <c r="G724" s="314"/>
      <c r="H724" s="315"/>
      <c r="I724" s="212"/>
      <c r="J724" s="213"/>
      <c r="K724" s="227"/>
      <c r="L724" s="214"/>
      <c r="M724" s="214"/>
      <c r="N724" s="214"/>
      <c r="O724" s="214"/>
      <c r="P724" s="215"/>
      <c r="Q724" s="216"/>
      <c r="R724" s="237">
        <f t="shared" si="45"/>
        <v>0</v>
      </c>
      <c r="S724" s="237">
        <f t="shared" si="46"/>
        <v>0</v>
      </c>
      <c r="T724" s="213"/>
      <c r="U724" s="212"/>
      <c r="V724" s="212"/>
      <c r="W724" s="217"/>
      <c r="X724" s="188">
        <f t="shared" si="44"/>
        <v>0</v>
      </c>
      <c r="Y724" s="188">
        <f t="shared" si="47"/>
        <v>0</v>
      </c>
    </row>
    <row r="725" spans="1:25" x14ac:dyDescent="0.25">
      <c r="A725" s="204"/>
      <c r="B725" s="212"/>
      <c r="C725" s="214"/>
      <c r="D725" s="214"/>
      <c r="E725" s="313"/>
      <c r="F725" s="314"/>
      <c r="G725" s="314"/>
      <c r="H725" s="315"/>
      <c r="I725" s="212"/>
      <c r="J725" s="213"/>
      <c r="K725" s="227"/>
      <c r="L725" s="214"/>
      <c r="M725" s="214"/>
      <c r="N725" s="214"/>
      <c r="O725" s="214"/>
      <c r="P725" s="215"/>
      <c r="Q725" s="216"/>
      <c r="R725" s="237">
        <f t="shared" si="45"/>
        <v>0</v>
      </c>
      <c r="S725" s="237">
        <f t="shared" si="46"/>
        <v>0</v>
      </c>
      <c r="T725" s="213"/>
      <c r="U725" s="212"/>
      <c r="V725" s="212"/>
      <c r="W725" s="217"/>
      <c r="X725" s="188">
        <f t="shared" si="44"/>
        <v>0</v>
      </c>
      <c r="Y725" s="188">
        <f t="shared" si="47"/>
        <v>0</v>
      </c>
    </row>
    <row r="726" spans="1:25" x14ac:dyDescent="0.25">
      <c r="A726" s="204"/>
      <c r="B726" s="212"/>
      <c r="C726" s="214"/>
      <c r="D726" s="214"/>
      <c r="E726" s="313"/>
      <c r="F726" s="314"/>
      <c r="G726" s="314"/>
      <c r="H726" s="315"/>
      <c r="I726" s="212"/>
      <c r="J726" s="213"/>
      <c r="K726" s="227"/>
      <c r="L726" s="214"/>
      <c r="M726" s="214"/>
      <c r="N726" s="214"/>
      <c r="O726" s="214"/>
      <c r="P726" s="215"/>
      <c r="Q726" s="216"/>
      <c r="R726" s="237">
        <f t="shared" si="45"/>
        <v>0</v>
      </c>
      <c r="S726" s="237">
        <f t="shared" si="46"/>
        <v>0</v>
      </c>
      <c r="T726" s="213"/>
      <c r="U726" s="212"/>
      <c r="V726" s="212"/>
      <c r="W726" s="217"/>
      <c r="X726" s="188">
        <f t="shared" si="44"/>
        <v>0</v>
      </c>
      <c r="Y726" s="188">
        <f t="shared" si="47"/>
        <v>0</v>
      </c>
    </row>
    <row r="727" spans="1:25" x14ac:dyDescent="0.25">
      <c r="A727" s="204"/>
      <c r="B727" s="212"/>
      <c r="C727" s="214"/>
      <c r="D727" s="214"/>
      <c r="E727" s="313"/>
      <c r="F727" s="314"/>
      <c r="G727" s="314"/>
      <c r="H727" s="315"/>
      <c r="I727" s="212"/>
      <c r="J727" s="213"/>
      <c r="K727" s="227"/>
      <c r="L727" s="214"/>
      <c r="M727" s="214"/>
      <c r="N727" s="214"/>
      <c r="O727" s="214"/>
      <c r="P727" s="215"/>
      <c r="Q727" s="216"/>
      <c r="R727" s="237">
        <f t="shared" si="45"/>
        <v>0</v>
      </c>
      <c r="S727" s="237">
        <f t="shared" si="46"/>
        <v>0</v>
      </c>
      <c r="T727" s="213"/>
      <c r="U727" s="212"/>
      <c r="V727" s="212"/>
      <c r="W727" s="217"/>
      <c r="X727" s="188">
        <f t="shared" si="44"/>
        <v>0</v>
      </c>
      <c r="Y727" s="188">
        <f t="shared" si="47"/>
        <v>0</v>
      </c>
    </row>
    <row r="728" spans="1:25" x14ac:dyDescent="0.25">
      <c r="A728" s="204"/>
      <c r="B728" s="212"/>
      <c r="C728" s="214"/>
      <c r="D728" s="214"/>
      <c r="E728" s="313"/>
      <c r="F728" s="314"/>
      <c r="G728" s="314"/>
      <c r="H728" s="315"/>
      <c r="I728" s="212"/>
      <c r="J728" s="213"/>
      <c r="K728" s="227"/>
      <c r="L728" s="214"/>
      <c r="M728" s="214"/>
      <c r="N728" s="214"/>
      <c r="O728" s="214"/>
      <c r="P728" s="215"/>
      <c r="Q728" s="216"/>
      <c r="R728" s="237">
        <f t="shared" si="45"/>
        <v>0</v>
      </c>
      <c r="S728" s="237">
        <f t="shared" si="46"/>
        <v>0</v>
      </c>
      <c r="T728" s="213"/>
      <c r="U728" s="212"/>
      <c r="V728" s="212"/>
      <c r="W728" s="217"/>
      <c r="X728" s="188">
        <f t="shared" si="44"/>
        <v>0</v>
      </c>
      <c r="Y728" s="188">
        <f t="shared" si="47"/>
        <v>0</v>
      </c>
    </row>
    <row r="729" spans="1:25" x14ac:dyDescent="0.25">
      <c r="A729" s="204"/>
      <c r="B729" s="212"/>
      <c r="C729" s="214"/>
      <c r="D729" s="214"/>
      <c r="E729" s="313"/>
      <c r="F729" s="314"/>
      <c r="G729" s="314"/>
      <c r="H729" s="315"/>
      <c r="I729" s="212"/>
      <c r="J729" s="213"/>
      <c r="K729" s="227"/>
      <c r="L729" s="214"/>
      <c r="M729" s="214"/>
      <c r="N729" s="214"/>
      <c r="O729" s="214"/>
      <c r="P729" s="215"/>
      <c r="Q729" s="216"/>
      <c r="R729" s="237">
        <f t="shared" si="45"/>
        <v>0</v>
      </c>
      <c r="S729" s="237">
        <f t="shared" si="46"/>
        <v>0</v>
      </c>
      <c r="T729" s="213"/>
      <c r="U729" s="212"/>
      <c r="V729" s="212"/>
      <c r="W729" s="217"/>
      <c r="X729" s="188">
        <f t="shared" si="44"/>
        <v>0</v>
      </c>
      <c r="Y729" s="188">
        <f t="shared" si="47"/>
        <v>0</v>
      </c>
    </row>
    <row r="730" spans="1:25" x14ac:dyDescent="0.25">
      <c r="A730" s="204"/>
      <c r="B730" s="212"/>
      <c r="C730" s="214"/>
      <c r="D730" s="214"/>
      <c r="E730" s="313"/>
      <c r="F730" s="314"/>
      <c r="G730" s="314"/>
      <c r="H730" s="315"/>
      <c r="I730" s="212"/>
      <c r="J730" s="213"/>
      <c r="K730" s="227"/>
      <c r="L730" s="214"/>
      <c r="M730" s="214"/>
      <c r="N730" s="214"/>
      <c r="O730" s="214"/>
      <c r="P730" s="215"/>
      <c r="Q730" s="216"/>
      <c r="R730" s="237">
        <f t="shared" si="45"/>
        <v>0</v>
      </c>
      <c r="S730" s="237">
        <f t="shared" si="46"/>
        <v>0</v>
      </c>
      <c r="T730" s="213"/>
      <c r="U730" s="212"/>
      <c r="V730" s="212"/>
      <c r="W730" s="217"/>
      <c r="X730" s="188">
        <f t="shared" si="44"/>
        <v>0</v>
      </c>
      <c r="Y730" s="188">
        <f t="shared" si="47"/>
        <v>0</v>
      </c>
    </row>
    <row r="731" spans="1:25" x14ac:dyDescent="0.25">
      <c r="A731" s="204"/>
      <c r="B731" s="212"/>
      <c r="C731" s="214"/>
      <c r="D731" s="214"/>
      <c r="E731" s="313"/>
      <c r="F731" s="314"/>
      <c r="G731" s="314"/>
      <c r="H731" s="315"/>
      <c r="I731" s="212"/>
      <c r="J731" s="213"/>
      <c r="K731" s="227"/>
      <c r="L731" s="214"/>
      <c r="M731" s="214"/>
      <c r="N731" s="214"/>
      <c r="O731" s="214"/>
      <c r="P731" s="215"/>
      <c r="Q731" s="216"/>
      <c r="R731" s="237">
        <f t="shared" si="45"/>
        <v>0</v>
      </c>
      <c r="S731" s="237">
        <f t="shared" si="46"/>
        <v>0</v>
      </c>
      <c r="T731" s="213"/>
      <c r="U731" s="212"/>
      <c r="V731" s="212"/>
      <c r="W731" s="217"/>
      <c r="X731" s="188">
        <f t="shared" si="44"/>
        <v>0</v>
      </c>
      <c r="Y731" s="188">
        <f t="shared" si="47"/>
        <v>0</v>
      </c>
    </row>
    <row r="732" spans="1:25" x14ac:dyDescent="0.25">
      <c r="A732" s="204"/>
      <c r="B732" s="212"/>
      <c r="C732" s="214"/>
      <c r="D732" s="214"/>
      <c r="E732" s="313"/>
      <c r="F732" s="314"/>
      <c r="G732" s="314"/>
      <c r="H732" s="315"/>
      <c r="I732" s="212"/>
      <c r="J732" s="213"/>
      <c r="K732" s="227"/>
      <c r="L732" s="214"/>
      <c r="M732" s="214"/>
      <c r="N732" s="214"/>
      <c r="O732" s="214"/>
      <c r="P732" s="215"/>
      <c r="Q732" s="216"/>
      <c r="R732" s="237">
        <f t="shared" si="45"/>
        <v>0</v>
      </c>
      <c r="S732" s="237">
        <f t="shared" si="46"/>
        <v>0</v>
      </c>
      <c r="T732" s="213"/>
      <c r="U732" s="212"/>
      <c r="V732" s="212"/>
      <c r="W732" s="217"/>
      <c r="X732" s="188">
        <f t="shared" si="44"/>
        <v>0</v>
      </c>
      <c r="Y732" s="188">
        <f t="shared" si="47"/>
        <v>0</v>
      </c>
    </row>
    <row r="733" spans="1:25" x14ac:dyDescent="0.25">
      <c r="A733" s="204"/>
      <c r="B733" s="212"/>
      <c r="C733" s="214"/>
      <c r="D733" s="214"/>
      <c r="E733" s="313"/>
      <c r="F733" s="314"/>
      <c r="G733" s="314"/>
      <c r="H733" s="315"/>
      <c r="I733" s="212"/>
      <c r="J733" s="213"/>
      <c r="K733" s="227"/>
      <c r="L733" s="214"/>
      <c r="M733" s="214"/>
      <c r="N733" s="214"/>
      <c r="O733" s="214"/>
      <c r="P733" s="215"/>
      <c r="Q733" s="216"/>
      <c r="R733" s="237">
        <f t="shared" si="45"/>
        <v>0</v>
      </c>
      <c r="S733" s="237">
        <f t="shared" si="46"/>
        <v>0</v>
      </c>
      <c r="T733" s="213"/>
      <c r="U733" s="212"/>
      <c r="V733" s="212"/>
      <c r="W733" s="217"/>
      <c r="X733" s="188">
        <f t="shared" si="44"/>
        <v>0</v>
      </c>
      <c r="Y733" s="188">
        <f t="shared" si="47"/>
        <v>0</v>
      </c>
    </row>
    <row r="734" spans="1:25" x14ac:dyDescent="0.25">
      <c r="A734" s="204"/>
      <c r="B734" s="212"/>
      <c r="C734" s="214"/>
      <c r="D734" s="214"/>
      <c r="E734" s="313"/>
      <c r="F734" s="314"/>
      <c r="G734" s="314"/>
      <c r="H734" s="315"/>
      <c r="I734" s="212"/>
      <c r="J734" s="213"/>
      <c r="K734" s="227"/>
      <c r="L734" s="214"/>
      <c r="M734" s="214"/>
      <c r="N734" s="214"/>
      <c r="O734" s="214"/>
      <c r="P734" s="215"/>
      <c r="Q734" s="216"/>
      <c r="R734" s="237">
        <f t="shared" si="45"/>
        <v>0</v>
      </c>
      <c r="S734" s="237">
        <f t="shared" si="46"/>
        <v>0</v>
      </c>
      <c r="T734" s="213"/>
      <c r="U734" s="212"/>
      <c r="V734" s="212"/>
      <c r="W734" s="217"/>
      <c r="X734" s="188">
        <f t="shared" si="44"/>
        <v>0</v>
      </c>
      <c r="Y734" s="188">
        <f t="shared" si="47"/>
        <v>0</v>
      </c>
    </row>
    <row r="735" spans="1:25" x14ac:dyDescent="0.25">
      <c r="A735" s="204"/>
      <c r="B735" s="212"/>
      <c r="C735" s="214"/>
      <c r="D735" s="214"/>
      <c r="E735" s="313"/>
      <c r="F735" s="314"/>
      <c r="G735" s="314"/>
      <c r="H735" s="315"/>
      <c r="I735" s="212"/>
      <c r="J735" s="213"/>
      <c r="K735" s="227"/>
      <c r="L735" s="214"/>
      <c r="M735" s="214"/>
      <c r="N735" s="214"/>
      <c r="O735" s="214"/>
      <c r="P735" s="215"/>
      <c r="Q735" s="216"/>
      <c r="R735" s="237">
        <f t="shared" si="45"/>
        <v>0</v>
      </c>
      <c r="S735" s="237">
        <f t="shared" si="46"/>
        <v>0</v>
      </c>
      <c r="T735" s="213"/>
      <c r="U735" s="212"/>
      <c r="V735" s="212"/>
      <c r="W735" s="217"/>
      <c r="X735" s="188">
        <f t="shared" si="44"/>
        <v>0</v>
      </c>
      <c r="Y735" s="188">
        <f t="shared" si="47"/>
        <v>0</v>
      </c>
    </row>
    <row r="736" spans="1:25" x14ac:dyDescent="0.25">
      <c r="A736" s="204"/>
      <c r="B736" s="212"/>
      <c r="C736" s="214"/>
      <c r="D736" s="214"/>
      <c r="E736" s="313"/>
      <c r="F736" s="314"/>
      <c r="G736" s="314"/>
      <c r="H736" s="315"/>
      <c r="I736" s="212"/>
      <c r="J736" s="213"/>
      <c r="K736" s="227"/>
      <c r="L736" s="214"/>
      <c r="M736" s="214"/>
      <c r="N736" s="214"/>
      <c r="O736" s="214"/>
      <c r="P736" s="215"/>
      <c r="Q736" s="216"/>
      <c r="R736" s="237">
        <f t="shared" si="45"/>
        <v>0</v>
      </c>
      <c r="S736" s="237">
        <f t="shared" si="46"/>
        <v>0</v>
      </c>
      <c r="T736" s="213"/>
      <c r="U736" s="212"/>
      <c r="V736" s="212"/>
      <c r="W736" s="217"/>
      <c r="X736" s="188">
        <f t="shared" si="44"/>
        <v>0</v>
      </c>
      <c r="Y736" s="188">
        <f t="shared" si="47"/>
        <v>0</v>
      </c>
    </row>
    <row r="737" spans="1:25" x14ac:dyDescent="0.25">
      <c r="A737" s="204"/>
      <c r="B737" s="212"/>
      <c r="C737" s="214"/>
      <c r="D737" s="214"/>
      <c r="E737" s="313"/>
      <c r="F737" s="314"/>
      <c r="G737" s="314"/>
      <c r="H737" s="315"/>
      <c r="I737" s="212"/>
      <c r="J737" s="213"/>
      <c r="K737" s="227"/>
      <c r="L737" s="214"/>
      <c r="M737" s="214"/>
      <c r="N737" s="214"/>
      <c r="O737" s="214"/>
      <c r="P737" s="215"/>
      <c r="Q737" s="216"/>
      <c r="R737" s="237">
        <f t="shared" si="45"/>
        <v>0</v>
      </c>
      <c r="S737" s="237">
        <f t="shared" si="46"/>
        <v>0</v>
      </c>
      <c r="T737" s="213"/>
      <c r="U737" s="212"/>
      <c r="V737" s="212"/>
      <c r="W737" s="217"/>
      <c r="X737" s="188">
        <f t="shared" si="44"/>
        <v>0</v>
      </c>
      <c r="Y737" s="188">
        <f t="shared" si="47"/>
        <v>0</v>
      </c>
    </row>
    <row r="738" spans="1:25" x14ac:dyDescent="0.25">
      <c r="A738" s="204"/>
      <c r="B738" s="212"/>
      <c r="C738" s="214"/>
      <c r="D738" s="214"/>
      <c r="E738" s="313"/>
      <c r="F738" s="314"/>
      <c r="G738" s="314"/>
      <c r="H738" s="315"/>
      <c r="I738" s="212"/>
      <c r="J738" s="213"/>
      <c r="K738" s="227"/>
      <c r="L738" s="214"/>
      <c r="M738" s="214"/>
      <c r="N738" s="214"/>
      <c r="O738" s="214"/>
      <c r="P738" s="215"/>
      <c r="Q738" s="216"/>
      <c r="R738" s="237">
        <f t="shared" si="45"/>
        <v>0</v>
      </c>
      <c r="S738" s="237">
        <f t="shared" si="46"/>
        <v>0</v>
      </c>
      <c r="T738" s="213"/>
      <c r="U738" s="212"/>
      <c r="V738" s="212"/>
      <c r="W738" s="217"/>
      <c r="X738" s="188">
        <f t="shared" si="44"/>
        <v>0</v>
      </c>
      <c r="Y738" s="188">
        <f t="shared" si="47"/>
        <v>0</v>
      </c>
    </row>
    <row r="739" spans="1:25" x14ac:dyDescent="0.25">
      <c r="A739" s="204"/>
      <c r="B739" s="212"/>
      <c r="C739" s="214"/>
      <c r="D739" s="214"/>
      <c r="E739" s="313"/>
      <c r="F739" s="314"/>
      <c r="G739" s="314"/>
      <c r="H739" s="315"/>
      <c r="I739" s="212"/>
      <c r="J739" s="213"/>
      <c r="K739" s="227"/>
      <c r="L739" s="214"/>
      <c r="M739" s="214"/>
      <c r="N739" s="214"/>
      <c r="O739" s="214"/>
      <c r="P739" s="215"/>
      <c r="Q739" s="216"/>
      <c r="R739" s="237">
        <f t="shared" si="45"/>
        <v>0</v>
      </c>
      <c r="S739" s="237">
        <f t="shared" si="46"/>
        <v>0</v>
      </c>
      <c r="T739" s="213"/>
      <c r="U739" s="212"/>
      <c r="V739" s="212"/>
      <c r="W739" s="217"/>
      <c r="X739" s="188">
        <f t="shared" si="44"/>
        <v>0</v>
      </c>
      <c r="Y739" s="188">
        <f t="shared" si="47"/>
        <v>0</v>
      </c>
    </row>
    <row r="740" spans="1:25" x14ac:dyDescent="0.25">
      <c r="A740" s="204"/>
      <c r="B740" s="212"/>
      <c r="C740" s="214"/>
      <c r="D740" s="214"/>
      <c r="E740" s="313"/>
      <c r="F740" s="314"/>
      <c r="G740" s="314"/>
      <c r="H740" s="315"/>
      <c r="I740" s="212"/>
      <c r="J740" s="213"/>
      <c r="K740" s="227"/>
      <c r="L740" s="214"/>
      <c r="M740" s="214"/>
      <c r="N740" s="214"/>
      <c r="O740" s="214"/>
      <c r="P740" s="215"/>
      <c r="Q740" s="216"/>
      <c r="R740" s="237">
        <f t="shared" si="45"/>
        <v>0</v>
      </c>
      <c r="S740" s="237">
        <f t="shared" si="46"/>
        <v>0</v>
      </c>
      <c r="T740" s="213"/>
      <c r="U740" s="212"/>
      <c r="V740" s="212"/>
      <c r="W740" s="217"/>
      <c r="X740" s="188">
        <f t="shared" si="44"/>
        <v>0</v>
      </c>
      <c r="Y740" s="188">
        <f t="shared" si="47"/>
        <v>0</v>
      </c>
    </row>
    <row r="741" spans="1:25" x14ac:dyDescent="0.25">
      <c r="A741" s="204"/>
      <c r="B741" s="212"/>
      <c r="C741" s="214"/>
      <c r="D741" s="214"/>
      <c r="E741" s="313"/>
      <c r="F741" s="314"/>
      <c r="G741" s="314"/>
      <c r="H741" s="315"/>
      <c r="I741" s="212"/>
      <c r="J741" s="213"/>
      <c r="K741" s="227"/>
      <c r="L741" s="214"/>
      <c r="M741" s="214"/>
      <c r="N741" s="214"/>
      <c r="O741" s="214"/>
      <c r="P741" s="215"/>
      <c r="Q741" s="216"/>
      <c r="R741" s="237">
        <f t="shared" si="45"/>
        <v>0</v>
      </c>
      <c r="S741" s="237">
        <f t="shared" si="46"/>
        <v>0</v>
      </c>
      <c r="T741" s="213"/>
      <c r="U741" s="212"/>
      <c r="V741" s="212"/>
      <c r="W741" s="217"/>
      <c r="X741" s="188">
        <f t="shared" si="44"/>
        <v>0</v>
      </c>
      <c r="Y741" s="188">
        <f t="shared" si="47"/>
        <v>0</v>
      </c>
    </row>
    <row r="742" spans="1:25" x14ac:dyDescent="0.25">
      <c r="A742" s="204"/>
      <c r="B742" s="212"/>
      <c r="C742" s="214"/>
      <c r="D742" s="214"/>
      <c r="E742" s="313"/>
      <c r="F742" s="314"/>
      <c r="G742" s="314"/>
      <c r="H742" s="315"/>
      <c r="I742" s="212"/>
      <c r="J742" s="213"/>
      <c r="K742" s="227"/>
      <c r="L742" s="214"/>
      <c r="M742" s="214"/>
      <c r="N742" s="214"/>
      <c r="O742" s="214"/>
      <c r="P742" s="215"/>
      <c r="Q742" s="216"/>
      <c r="R742" s="237">
        <f t="shared" si="45"/>
        <v>0</v>
      </c>
      <c r="S742" s="237">
        <f t="shared" si="46"/>
        <v>0</v>
      </c>
      <c r="T742" s="213"/>
      <c r="U742" s="212"/>
      <c r="V742" s="212"/>
      <c r="W742" s="217"/>
      <c r="X742" s="188">
        <f t="shared" si="44"/>
        <v>0</v>
      </c>
      <c r="Y742" s="188">
        <f t="shared" si="47"/>
        <v>0</v>
      </c>
    </row>
    <row r="743" spans="1:25" x14ac:dyDescent="0.25">
      <c r="A743" s="204"/>
      <c r="B743" s="212"/>
      <c r="C743" s="214"/>
      <c r="D743" s="214"/>
      <c r="E743" s="313"/>
      <c r="F743" s="314"/>
      <c r="G743" s="314"/>
      <c r="H743" s="315"/>
      <c r="I743" s="212"/>
      <c r="J743" s="213"/>
      <c r="K743" s="227"/>
      <c r="L743" s="214"/>
      <c r="M743" s="214"/>
      <c r="N743" s="214"/>
      <c r="O743" s="214"/>
      <c r="P743" s="215"/>
      <c r="Q743" s="216"/>
      <c r="R743" s="237">
        <f t="shared" si="45"/>
        <v>0</v>
      </c>
      <c r="S743" s="237">
        <f t="shared" si="46"/>
        <v>0</v>
      </c>
      <c r="T743" s="213"/>
      <c r="U743" s="212"/>
      <c r="V743" s="212"/>
      <c r="W743" s="217"/>
      <c r="X743" s="188">
        <f t="shared" si="44"/>
        <v>0</v>
      </c>
      <c r="Y743" s="188">
        <f t="shared" si="47"/>
        <v>0</v>
      </c>
    </row>
    <row r="744" spans="1:25" x14ac:dyDescent="0.25">
      <c r="A744" s="204"/>
      <c r="B744" s="212"/>
      <c r="C744" s="214"/>
      <c r="D744" s="214"/>
      <c r="E744" s="313"/>
      <c r="F744" s="314"/>
      <c r="G744" s="314"/>
      <c r="H744" s="315"/>
      <c r="I744" s="212"/>
      <c r="J744" s="213"/>
      <c r="K744" s="227"/>
      <c r="L744" s="214"/>
      <c r="M744" s="214"/>
      <c r="N744" s="214"/>
      <c r="O744" s="214"/>
      <c r="P744" s="215"/>
      <c r="Q744" s="216"/>
      <c r="R744" s="237">
        <f t="shared" si="45"/>
        <v>0</v>
      </c>
      <c r="S744" s="237">
        <f t="shared" si="46"/>
        <v>0</v>
      </c>
      <c r="T744" s="213"/>
      <c r="U744" s="212"/>
      <c r="V744" s="212"/>
      <c r="W744" s="217"/>
      <c r="X744" s="188">
        <f t="shared" si="44"/>
        <v>0</v>
      </c>
      <c r="Y744" s="188">
        <f t="shared" si="47"/>
        <v>0</v>
      </c>
    </row>
    <row r="745" spans="1:25" x14ac:dyDescent="0.25">
      <c r="A745" s="204"/>
      <c r="B745" s="212"/>
      <c r="C745" s="214"/>
      <c r="D745" s="214"/>
      <c r="E745" s="313"/>
      <c r="F745" s="314"/>
      <c r="G745" s="314"/>
      <c r="H745" s="315"/>
      <c r="I745" s="212"/>
      <c r="J745" s="213"/>
      <c r="K745" s="227"/>
      <c r="L745" s="214"/>
      <c r="M745" s="214"/>
      <c r="N745" s="214"/>
      <c r="O745" s="214"/>
      <c r="P745" s="215"/>
      <c r="Q745" s="216"/>
      <c r="R745" s="237">
        <f t="shared" si="45"/>
        <v>0</v>
      </c>
      <c r="S745" s="237">
        <f t="shared" si="46"/>
        <v>0</v>
      </c>
      <c r="T745" s="213"/>
      <c r="U745" s="212"/>
      <c r="V745" s="212"/>
      <c r="W745" s="217"/>
      <c r="X745" s="188">
        <f t="shared" si="44"/>
        <v>0</v>
      </c>
      <c r="Y745" s="188">
        <f t="shared" si="47"/>
        <v>0</v>
      </c>
    </row>
    <row r="746" spans="1:25" x14ac:dyDescent="0.25">
      <c r="A746" s="204"/>
      <c r="B746" s="212"/>
      <c r="C746" s="214"/>
      <c r="D746" s="214"/>
      <c r="E746" s="313"/>
      <c r="F746" s="314"/>
      <c r="G746" s="314"/>
      <c r="H746" s="315"/>
      <c r="I746" s="212"/>
      <c r="J746" s="213"/>
      <c r="K746" s="227"/>
      <c r="L746" s="214"/>
      <c r="M746" s="214"/>
      <c r="N746" s="214"/>
      <c r="O746" s="214"/>
      <c r="P746" s="215"/>
      <c r="Q746" s="216"/>
      <c r="R746" s="237">
        <f t="shared" si="45"/>
        <v>0</v>
      </c>
      <c r="S746" s="237">
        <f t="shared" si="46"/>
        <v>0</v>
      </c>
      <c r="T746" s="213"/>
      <c r="U746" s="212"/>
      <c r="V746" s="212"/>
      <c r="W746" s="217"/>
      <c r="X746" s="188">
        <f t="shared" si="44"/>
        <v>0</v>
      </c>
      <c r="Y746" s="188">
        <f t="shared" si="47"/>
        <v>0</v>
      </c>
    </row>
    <row r="747" spans="1:25" x14ac:dyDescent="0.25">
      <c r="A747" s="204"/>
      <c r="B747" s="212"/>
      <c r="C747" s="214"/>
      <c r="D747" s="214"/>
      <c r="E747" s="313"/>
      <c r="F747" s="314"/>
      <c r="G747" s="314"/>
      <c r="H747" s="315"/>
      <c r="I747" s="212"/>
      <c r="J747" s="213"/>
      <c r="K747" s="227"/>
      <c r="L747" s="214"/>
      <c r="M747" s="214"/>
      <c r="N747" s="214"/>
      <c r="O747" s="214"/>
      <c r="P747" s="215"/>
      <c r="Q747" s="216"/>
      <c r="R747" s="237">
        <f t="shared" si="45"/>
        <v>0</v>
      </c>
      <c r="S747" s="237">
        <f t="shared" si="46"/>
        <v>0</v>
      </c>
      <c r="T747" s="213"/>
      <c r="U747" s="212"/>
      <c r="V747" s="212"/>
      <c r="W747" s="217"/>
      <c r="X747" s="188">
        <f t="shared" si="44"/>
        <v>0</v>
      </c>
      <c r="Y747" s="188">
        <f t="shared" si="47"/>
        <v>0</v>
      </c>
    </row>
    <row r="748" spans="1:25" x14ac:dyDescent="0.25">
      <c r="A748" s="204"/>
      <c r="B748" s="212"/>
      <c r="C748" s="214"/>
      <c r="D748" s="214"/>
      <c r="E748" s="313"/>
      <c r="F748" s="314"/>
      <c r="G748" s="314"/>
      <c r="H748" s="315"/>
      <c r="I748" s="212"/>
      <c r="J748" s="213"/>
      <c r="K748" s="227"/>
      <c r="L748" s="214"/>
      <c r="M748" s="214"/>
      <c r="N748" s="214"/>
      <c r="O748" s="214"/>
      <c r="P748" s="215"/>
      <c r="Q748" s="216"/>
      <c r="R748" s="237">
        <f t="shared" si="45"/>
        <v>0</v>
      </c>
      <c r="S748" s="237">
        <f t="shared" si="46"/>
        <v>0</v>
      </c>
      <c r="T748" s="213"/>
      <c r="U748" s="212"/>
      <c r="V748" s="212"/>
      <c r="W748" s="217"/>
      <c r="X748" s="188">
        <f t="shared" si="44"/>
        <v>0</v>
      </c>
      <c r="Y748" s="188">
        <f t="shared" si="47"/>
        <v>0</v>
      </c>
    </row>
    <row r="749" spans="1:25" x14ac:dyDescent="0.25">
      <c r="A749" s="204"/>
      <c r="B749" s="212"/>
      <c r="C749" s="214"/>
      <c r="D749" s="214"/>
      <c r="E749" s="313"/>
      <c r="F749" s="314"/>
      <c r="G749" s="314"/>
      <c r="H749" s="315"/>
      <c r="I749" s="212"/>
      <c r="J749" s="213"/>
      <c r="K749" s="227"/>
      <c r="L749" s="214"/>
      <c r="M749" s="214"/>
      <c r="N749" s="214"/>
      <c r="O749" s="214"/>
      <c r="P749" s="215"/>
      <c r="Q749" s="216"/>
      <c r="R749" s="237">
        <f t="shared" si="45"/>
        <v>0</v>
      </c>
      <c r="S749" s="237">
        <f t="shared" si="46"/>
        <v>0</v>
      </c>
      <c r="T749" s="213"/>
      <c r="U749" s="212"/>
      <c r="V749" s="212"/>
      <c r="W749" s="217"/>
      <c r="X749" s="188">
        <f t="shared" si="44"/>
        <v>0</v>
      </c>
      <c r="Y749" s="188">
        <f t="shared" si="47"/>
        <v>0</v>
      </c>
    </row>
    <row r="750" spans="1:25" x14ac:dyDescent="0.25">
      <c r="A750" s="204"/>
      <c r="B750" s="212"/>
      <c r="C750" s="214"/>
      <c r="D750" s="214"/>
      <c r="E750" s="313"/>
      <c r="F750" s="314"/>
      <c r="G750" s="314"/>
      <c r="H750" s="315"/>
      <c r="I750" s="212"/>
      <c r="J750" s="213"/>
      <c r="K750" s="227"/>
      <c r="L750" s="214"/>
      <c r="M750" s="214"/>
      <c r="N750" s="214"/>
      <c r="O750" s="214"/>
      <c r="P750" s="215"/>
      <c r="Q750" s="216"/>
      <c r="R750" s="237">
        <f t="shared" si="45"/>
        <v>0</v>
      </c>
      <c r="S750" s="237">
        <f t="shared" si="46"/>
        <v>0</v>
      </c>
      <c r="T750" s="213"/>
      <c r="U750" s="212"/>
      <c r="V750" s="212"/>
      <c r="W750" s="217"/>
      <c r="X750" s="188">
        <f t="shared" si="44"/>
        <v>0</v>
      </c>
      <c r="Y750" s="188">
        <f t="shared" si="47"/>
        <v>0</v>
      </c>
    </row>
    <row r="751" spans="1:25" x14ac:dyDescent="0.25">
      <c r="A751" s="204"/>
      <c r="B751" s="212"/>
      <c r="C751" s="214"/>
      <c r="D751" s="214"/>
      <c r="E751" s="313"/>
      <c r="F751" s="314"/>
      <c r="G751" s="314"/>
      <c r="H751" s="315"/>
      <c r="I751" s="212"/>
      <c r="J751" s="213"/>
      <c r="K751" s="227"/>
      <c r="L751" s="214"/>
      <c r="M751" s="214"/>
      <c r="N751" s="214"/>
      <c r="O751" s="214"/>
      <c r="P751" s="215"/>
      <c r="Q751" s="216"/>
      <c r="R751" s="237">
        <f t="shared" si="45"/>
        <v>0</v>
      </c>
      <c r="S751" s="237">
        <f t="shared" si="46"/>
        <v>0</v>
      </c>
      <c r="T751" s="213"/>
      <c r="U751" s="212"/>
      <c r="V751" s="212"/>
      <c r="W751" s="217"/>
      <c r="X751" s="188">
        <f t="shared" si="44"/>
        <v>0</v>
      </c>
      <c r="Y751" s="188">
        <f t="shared" si="47"/>
        <v>0</v>
      </c>
    </row>
    <row r="752" spans="1:25" x14ac:dyDescent="0.25">
      <c r="A752" s="204"/>
      <c r="B752" s="212"/>
      <c r="C752" s="214"/>
      <c r="D752" s="214"/>
      <c r="E752" s="313"/>
      <c r="F752" s="314"/>
      <c r="G752" s="314"/>
      <c r="H752" s="315"/>
      <c r="I752" s="212"/>
      <c r="J752" s="213"/>
      <c r="K752" s="227"/>
      <c r="L752" s="214"/>
      <c r="M752" s="214"/>
      <c r="N752" s="214"/>
      <c r="O752" s="214"/>
      <c r="P752" s="215"/>
      <c r="Q752" s="216"/>
      <c r="R752" s="237">
        <f t="shared" si="45"/>
        <v>0</v>
      </c>
      <c r="S752" s="237">
        <f t="shared" si="46"/>
        <v>0</v>
      </c>
      <c r="T752" s="213"/>
      <c r="U752" s="212"/>
      <c r="V752" s="212"/>
      <c r="W752" s="217"/>
      <c r="X752" s="188">
        <f t="shared" si="44"/>
        <v>0</v>
      </c>
      <c r="Y752" s="188">
        <f t="shared" si="47"/>
        <v>0</v>
      </c>
    </row>
    <row r="753" spans="1:25" x14ac:dyDescent="0.25">
      <c r="A753" s="204"/>
      <c r="B753" s="212"/>
      <c r="C753" s="214"/>
      <c r="D753" s="214"/>
      <c r="E753" s="313"/>
      <c r="F753" s="314"/>
      <c r="G753" s="314"/>
      <c r="H753" s="315"/>
      <c r="I753" s="212"/>
      <c r="J753" s="213"/>
      <c r="K753" s="227"/>
      <c r="L753" s="214"/>
      <c r="M753" s="214"/>
      <c r="N753" s="214"/>
      <c r="O753" s="214"/>
      <c r="P753" s="215"/>
      <c r="Q753" s="216"/>
      <c r="R753" s="237">
        <f t="shared" si="45"/>
        <v>0</v>
      </c>
      <c r="S753" s="237">
        <f t="shared" si="46"/>
        <v>0</v>
      </c>
      <c r="T753" s="213"/>
      <c r="U753" s="212"/>
      <c r="V753" s="212"/>
      <c r="W753" s="217"/>
      <c r="X753" s="188">
        <f t="shared" si="44"/>
        <v>0</v>
      </c>
      <c r="Y753" s="188">
        <f t="shared" si="47"/>
        <v>0</v>
      </c>
    </row>
    <row r="754" spans="1:25" x14ac:dyDescent="0.25">
      <c r="A754" s="204"/>
      <c r="B754" s="212"/>
      <c r="C754" s="214"/>
      <c r="D754" s="214"/>
      <c r="E754" s="313"/>
      <c r="F754" s="314"/>
      <c r="G754" s="314"/>
      <c r="H754" s="315"/>
      <c r="I754" s="212"/>
      <c r="J754" s="213"/>
      <c r="K754" s="227"/>
      <c r="L754" s="214"/>
      <c r="M754" s="214"/>
      <c r="N754" s="214"/>
      <c r="O754" s="214"/>
      <c r="P754" s="215"/>
      <c r="Q754" s="216"/>
      <c r="R754" s="237">
        <f t="shared" si="45"/>
        <v>0</v>
      </c>
      <c r="S754" s="237">
        <f t="shared" si="46"/>
        <v>0</v>
      </c>
      <c r="T754" s="213"/>
      <c r="U754" s="212"/>
      <c r="V754" s="212"/>
      <c r="W754" s="217"/>
      <c r="X754" s="188">
        <f t="shared" si="44"/>
        <v>0</v>
      </c>
      <c r="Y754" s="188">
        <f t="shared" si="47"/>
        <v>0</v>
      </c>
    </row>
    <row r="755" spans="1:25" x14ac:dyDescent="0.25">
      <c r="A755" s="204"/>
      <c r="B755" s="212"/>
      <c r="C755" s="214"/>
      <c r="D755" s="214"/>
      <c r="E755" s="313"/>
      <c r="F755" s="314"/>
      <c r="G755" s="314"/>
      <c r="H755" s="315"/>
      <c r="I755" s="212"/>
      <c r="J755" s="213"/>
      <c r="K755" s="227"/>
      <c r="L755" s="214"/>
      <c r="M755" s="214"/>
      <c r="N755" s="214"/>
      <c r="O755" s="214"/>
      <c r="P755" s="215"/>
      <c r="Q755" s="216"/>
      <c r="R755" s="237">
        <f t="shared" si="45"/>
        <v>0</v>
      </c>
      <c r="S755" s="237">
        <f t="shared" si="46"/>
        <v>0</v>
      </c>
      <c r="T755" s="213"/>
      <c r="U755" s="212"/>
      <c r="V755" s="212"/>
      <c r="W755" s="217"/>
      <c r="X755" s="188">
        <f t="shared" si="44"/>
        <v>0</v>
      </c>
      <c r="Y755" s="188">
        <f t="shared" si="47"/>
        <v>0</v>
      </c>
    </row>
    <row r="756" spans="1:25" x14ac:dyDescent="0.25">
      <c r="A756" s="204"/>
      <c r="B756" s="212"/>
      <c r="C756" s="214"/>
      <c r="D756" s="214"/>
      <c r="E756" s="313"/>
      <c r="F756" s="314"/>
      <c r="G756" s="314"/>
      <c r="H756" s="315"/>
      <c r="I756" s="212"/>
      <c r="J756" s="213"/>
      <c r="K756" s="227"/>
      <c r="L756" s="214"/>
      <c r="M756" s="214"/>
      <c r="N756" s="214"/>
      <c r="O756" s="214"/>
      <c r="P756" s="215"/>
      <c r="Q756" s="216"/>
      <c r="R756" s="237">
        <f t="shared" si="45"/>
        <v>0</v>
      </c>
      <c r="S756" s="237">
        <f t="shared" si="46"/>
        <v>0</v>
      </c>
      <c r="T756" s="213"/>
      <c r="U756" s="212"/>
      <c r="V756" s="212"/>
      <c r="W756" s="217"/>
      <c r="X756" s="188">
        <f t="shared" si="44"/>
        <v>0</v>
      </c>
      <c r="Y756" s="188">
        <f t="shared" si="47"/>
        <v>0</v>
      </c>
    </row>
    <row r="757" spans="1:25" x14ac:dyDescent="0.25">
      <c r="A757" s="204"/>
      <c r="B757" s="212"/>
      <c r="C757" s="214"/>
      <c r="D757" s="214"/>
      <c r="E757" s="313"/>
      <c r="F757" s="314"/>
      <c r="G757" s="314"/>
      <c r="H757" s="315"/>
      <c r="I757" s="212"/>
      <c r="J757" s="213"/>
      <c r="K757" s="227"/>
      <c r="L757" s="214"/>
      <c r="M757" s="214"/>
      <c r="N757" s="214"/>
      <c r="O757" s="214"/>
      <c r="P757" s="215"/>
      <c r="Q757" s="216"/>
      <c r="R757" s="237">
        <f t="shared" si="45"/>
        <v>0</v>
      </c>
      <c r="S757" s="237">
        <f t="shared" si="46"/>
        <v>0</v>
      </c>
      <c r="T757" s="213"/>
      <c r="U757" s="212"/>
      <c r="V757" s="212"/>
      <c r="W757" s="217"/>
      <c r="X757" s="188">
        <f t="shared" si="44"/>
        <v>0</v>
      </c>
      <c r="Y757" s="188">
        <f t="shared" si="47"/>
        <v>0</v>
      </c>
    </row>
    <row r="758" spans="1:25" x14ac:dyDescent="0.25">
      <c r="A758" s="204"/>
      <c r="B758" s="212"/>
      <c r="C758" s="214"/>
      <c r="D758" s="214"/>
      <c r="E758" s="313"/>
      <c r="F758" s="314"/>
      <c r="G758" s="314"/>
      <c r="H758" s="315"/>
      <c r="I758" s="212"/>
      <c r="J758" s="213"/>
      <c r="K758" s="227"/>
      <c r="L758" s="214"/>
      <c r="M758" s="214"/>
      <c r="N758" s="214"/>
      <c r="O758" s="214"/>
      <c r="P758" s="215"/>
      <c r="Q758" s="216"/>
      <c r="R758" s="237">
        <f t="shared" si="45"/>
        <v>0</v>
      </c>
      <c r="S758" s="237">
        <f t="shared" si="46"/>
        <v>0</v>
      </c>
      <c r="T758" s="213"/>
      <c r="U758" s="212"/>
      <c r="V758" s="212"/>
      <c r="W758" s="217"/>
      <c r="X758" s="188">
        <f t="shared" si="44"/>
        <v>0</v>
      </c>
      <c r="Y758" s="188">
        <f t="shared" si="47"/>
        <v>0</v>
      </c>
    </row>
    <row r="759" spans="1:25" x14ac:dyDescent="0.25">
      <c r="A759" s="204"/>
      <c r="B759" s="212"/>
      <c r="C759" s="214"/>
      <c r="D759" s="214"/>
      <c r="E759" s="313"/>
      <c r="F759" s="314"/>
      <c r="G759" s="314"/>
      <c r="H759" s="315"/>
      <c r="I759" s="212"/>
      <c r="J759" s="213"/>
      <c r="K759" s="227"/>
      <c r="L759" s="214"/>
      <c r="M759" s="214"/>
      <c r="N759" s="214"/>
      <c r="O759" s="214"/>
      <c r="P759" s="215"/>
      <c r="Q759" s="216"/>
      <c r="R759" s="237">
        <f t="shared" si="45"/>
        <v>0</v>
      </c>
      <c r="S759" s="237">
        <f t="shared" si="46"/>
        <v>0</v>
      </c>
      <c r="T759" s="213"/>
      <c r="U759" s="212"/>
      <c r="V759" s="212"/>
      <c r="W759" s="217"/>
      <c r="X759" s="188">
        <f t="shared" si="44"/>
        <v>0</v>
      </c>
      <c r="Y759" s="188">
        <f t="shared" si="47"/>
        <v>0</v>
      </c>
    </row>
    <row r="760" spans="1:25" x14ac:dyDescent="0.25">
      <c r="A760" s="204"/>
      <c r="B760" s="212"/>
      <c r="C760" s="214"/>
      <c r="D760" s="214"/>
      <c r="E760" s="313"/>
      <c r="F760" s="314"/>
      <c r="G760" s="314"/>
      <c r="H760" s="315"/>
      <c r="I760" s="212"/>
      <c r="J760" s="213"/>
      <c r="K760" s="227"/>
      <c r="L760" s="214"/>
      <c r="M760" s="214"/>
      <c r="N760" s="214"/>
      <c r="O760" s="214"/>
      <c r="P760" s="215"/>
      <c r="Q760" s="216"/>
      <c r="R760" s="237">
        <f t="shared" si="45"/>
        <v>0</v>
      </c>
      <c r="S760" s="237">
        <f t="shared" si="46"/>
        <v>0</v>
      </c>
      <c r="T760" s="213"/>
      <c r="U760" s="212"/>
      <c r="V760" s="212"/>
      <c r="W760" s="217"/>
      <c r="X760" s="188">
        <f t="shared" si="44"/>
        <v>0</v>
      </c>
      <c r="Y760" s="188">
        <f t="shared" si="47"/>
        <v>0</v>
      </c>
    </row>
    <row r="761" spans="1:25" x14ac:dyDescent="0.25">
      <c r="A761" s="204"/>
      <c r="B761" s="212"/>
      <c r="C761" s="214"/>
      <c r="D761" s="214"/>
      <c r="E761" s="313"/>
      <c r="F761" s="314"/>
      <c r="G761" s="314"/>
      <c r="H761" s="315"/>
      <c r="I761" s="212"/>
      <c r="J761" s="213"/>
      <c r="K761" s="227"/>
      <c r="L761" s="214"/>
      <c r="M761" s="214"/>
      <c r="N761" s="214"/>
      <c r="O761" s="214"/>
      <c r="P761" s="215"/>
      <c r="Q761" s="216"/>
      <c r="R761" s="237">
        <f t="shared" si="45"/>
        <v>0</v>
      </c>
      <c r="S761" s="237">
        <f t="shared" si="46"/>
        <v>0</v>
      </c>
      <c r="T761" s="213"/>
      <c r="U761" s="212"/>
      <c r="V761" s="212"/>
      <c r="W761" s="217"/>
      <c r="X761" s="188">
        <f t="shared" si="44"/>
        <v>0</v>
      </c>
      <c r="Y761" s="188">
        <f t="shared" si="47"/>
        <v>0</v>
      </c>
    </row>
    <row r="762" spans="1:25" x14ac:dyDescent="0.25">
      <c r="A762" s="204"/>
      <c r="B762" s="212"/>
      <c r="C762" s="214"/>
      <c r="D762" s="214"/>
      <c r="E762" s="313"/>
      <c r="F762" s="314"/>
      <c r="G762" s="314"/>
      <c r="H762" s="315"/>
      <c r="I762" s="212"/>
      <c r="J762" s="213"/>
      <c r="K762" s="227"/>
      <c r="L762" s="214"/>
      <c r="M762" s="214"/>
      <c r="N762" s="214"/>
      <c r="O762" s="214"/>
      <c r="P762" s="215"/>
      <c r="Q762" s="216"/>
      <c r="R762" s="237">
        <f t="shared" si="45"/>
        <v>0</v>
      </c>
      <c r="S762" s="237">
        <f t="shared" si="46"/>
        <v>0</v>
      </c>
      <c r="T762" s="213"/>
      <c r="U762" s="212"/>
      <c r="V762" s="212"/>
      <c r="W762" s="217"/>
      <c r="X762" s="188">
        <f t="shared" si="44"/>
        <v>0</v>
      </c>
      <c r="Y762" s="188">
        <f t="shared" si="47"/>
        <v>0</v>
      </c>
    </row>
    <row r="763" spans="1:25" x14ac:dyDescent="0.25">
      <c r="A763" s="204"/>
      <c r="B763" s="212"/>
      <c r="C763" s="214"/>
      <c r="D763" s="214"/>
      <c r="E763" s="313"/>
      <c r="F763" s="314"/>
      <c r="G763" s="314"/>
      <c r="H763" s="315"/>
      <c r="I763" s="212"/>
      <c r="J763" s="213"/>
      <c r="K763" s="227"/>
      <c r="L763" s="214"/>
      <c r="M763" s="214"/>
      <c r="N763" s="214"/>
      <c r="O763" s="214"/>
      <c r="P763" s="215"/>
      <c r="Q763" s="216"/>
      <c r="R763" s="237">
        <f t="shared" si="45"/>
        <v>0</v>
      </c>
      <c r="S763" s="237">
        <f t="shared" si="46"/>
        <v>0</v>
      </c>
      <c r="T763" s="213"/>
      <c r="U763" s="212"/>
      <c r="V763" s="212"/>
      <c r="W763" s="217"/>
      <c r="X763" s="188">
        <f t="shared" si="44"/>
        <v>0</v>
      </c>
      <c r="Y763" s="188">
        <f t="shared" si="47"/>
        <v>0</v>
      </c>
    </row>
    <row r="764" spans="1:25" x14ac:dyDescent="0.25">
      <c r="A764" s="204"/>
      <c r="B764" s="212"/>
      <c r="C764" s="214"/>
      <c r="D764" s="214"/>
      <c r="E764" s="313"/>
      <c r="F764" s="314"/>
      <c r="G764" s="314"/>
      <c r="H764" s="315"/>
      <c r="I764" s="212"/>
      <c r="J764" s="213"/>
      <c r="K764" s="227"/>
      <c r="L764" s="214"/>
      <c r="M764" s="214"/>
      <c r="N764" s="214"/>
      <c r="O764" s="214"/>
      <c r="P764" s="215"/>
      <c r="Q764" s="216"/>
      <c r="R764" s="237">
        <f t="shared" si="45"/>
        <v>0</v>
      </c>
      <c r="S764" s="237">
        <f t="shared" si="46"/>
        <v>0</v>
      </c>
      <c r="T764" s="213"/>
      <c r="U764" s="212"/>
      <c r="V764" s="212"/>
      <c r="W764" s="217"/>
      <c r="X764" s="188">
        <f t="shared" si="44"/>
        <v>0</v>
      </c>
      <c r="Y764" s="188">
        <f t="shared" si="47"/>
        <v>0</v>
      </c>
    </row>
    <row r="765" spans="1:25" x14ac:dyDescent="0.25">
      <c r="A765" s="204"/>
      <c r="B765" s="212"/>
      <c r="C765" s="214"/>
      <c r="D765" s="214"/>
      <c r="E765" s="313"/>
      <c r="F765" s="314"/>
      <c r="G765" s="314"/>
      <c r="H765" s="315"/>
      <c r="I765" s="212"/>
      <c r="J765" s="213"/>
      <c r="K765" s="227"/>
      <c r="L765" s="214"/>
      <c r="M765" s="214"/>
      <c r="N765" s="214"/>
      <c r="O765" s="214"/>
      <c r="P765" s="215"/>
      <c r="Q765" s="216"/>
      <c r="R765" s="237">
        <f t="shared" si="45"/>
        <v>0</v>
      </c>
      <c r="S765" s="237">
        <f t="shared" si="46"/>
        <v>0</v>
      </c>
      <c r="T765" s="213"/>
      <c r="U765" s="212"/>
      <c r="V765" s="212"/>
      <c r="W765" s="217"/>
      <c r="X765" s="188">
        <f t="shared" si="44"/>
        <v>0</v>
      </c>
      <c r="Y765" s="188">
        <f t="shared" si="47"/>
        <v>0</v>
      </c>
    </row>
    <row r="766" spans="1:25" x14ac:dyDescent="0.25">
      <c r="A766" s="204"/>
      <c r="B766" s="212"/>
      <c r="C766" s="214"/>
      <c r="D766" s="214"/>
      <c r="E766" s="313"/>
      <c r="F766" s="314"/>
      <c r="G766" s="314"/>
      <c r="H766" s="315"/>
      <c r="I766" s="212"/>
      <c r="J766" s="213"/>
      <c r="K766" s="227"/>
      <c r="L766" s="214"/>
      <c r="M766" s="214"/>
      <c r="N766" s="214"/>
      <c r="O766" s="214"/>
      <c r="P766" s="215"/>
      <c r="Q766" s="216"/>
      <c r="R766" s="237">
        <f t="shared" si="45"/>
        <v>0</v>
      </c>
      <c r="S766" s="237">
        <f t="shared" si="46"/>
        <v>0</v>
      </c>
      <c r="T766" s="213"/>
      <c r="U766" s="212"/>
      <c r="V766" s="212"/>
      <c r="W766" s="217"/>
      <c r="X766" s="188">
        <f t="shared" si="44"/>
        <v>0</v>
      </c>
      <c r="Y766" s="188">
        <f t="shared" si="47"/>
        <v>0</v>
      </c>
    </row>
    <row r="767" spans="1:25" x14ac:dyDescent="0.25">
      <c r="A767" s="204"/>
      <c r="B767" s="212"/>
      <c r="C767" s="214"/>
      <c r="D767" s="214"/>
      <c r="E767" s="313"/>
      <c r="F767" s="314"/>
      <c r="G767" s="314"/>
      <c r="H767" s="315"/>
      <c r="I767" s="212"/>
      <c r="J767" s="213"/>
      <c r="K767" s="227"/>
      <c r="L767" s="214"/>
      <c r="M767" s="214"/>
      <c r="N767" s="214"/>
      <c r="O767" s="214"/>
      <c r="P767" s="215"/>
      <c r="Q767" s="216"/>
      <c r="R767" s="237">
        <f t="shared" si="45"/>
        <v>0</v>
      </c>
      <c r="S767" s="237">
        <f t="shared" si="46"/>
        <v>0</v>
      </c>
      <c r="T767" s="213"/>
      <c r="U767" s="212"/>
      <c r="V767" s="212"/>
      <c r="W767" s="217"/>
      <c r="X767" s="188">
        <f t="shared" si="44"/>
        <v>0</v>
      </c>
      <c r="Y767" s="188">
        <f t="shared" si="47"/>
        <v>0</v>
      </c>
    </row>
    <row r="768" spans="1:25" x14ac:dyDescent="0.25">
      <c r="A768" s="204"/>
      <c r="B768" s="212"/>
      <c r="C768" s="214"/>
      <c r="D768" s="214"/>
      <c r="E768" s="313"/>
      <c r="F768" s="314"/>
      <c r="G768" s="314"/>
      <c r="H768" s="315"/>
      <c r="I768" s="212"/>
      <c r="J768" s="213"/>
      <c r="K768" s="227"/>
      <c r="L768" s="214"/>
      <c r="M768" s="214"/>
      <c r="N768" s="214"/>
      <c r="O768" s="214"/>
      <c r="P768" s="215"/>
      <c r="Q768" s="216"/>
      <c r="R768" s="237">
        <f t="shared" si="45"/>
        <v>0</v>
      </c>
      <c r="S768" s="237">
        <f t="shared" si="46"/>
        <v>0</v>
      </c>
      <c r="T768" s="213"/>
      <c r="U768" s="212"/>
      <c r="V768" s="212"/>
      <c r="W768" s="217"/>
      <c r="X768" s="188">
        <f t="shared" si="44"/>
        <v>0</v>
      </c>
      <c r="Y768" s="188">
        <f t="shared" si="47"/>
        <v>0</v>
      </c>
    </row>
    <row r="769" spans="1:25" x14ac:dyDescent="0.25">
      <c r="A769" s="204"/>
      <c r="B769" s="212"/>
      <c r="C769" s="214"/>
      <c r="D769" s="214"/>
      <c r="E769" s="313"/>
      <c r="F769" s="314"/>
      <c r="G769" s="314"/>
      <c r="H769" s="315"/>
      <c r="I769" s="212"/>
      <c r="J769" s="213"/>
      <c r="K769" s="227"/>
      <c r="L769" s="214"/>
      <c r="M769" s="214"/>
      <c r="N769" s="214"/>
      <c r="O769" s="214"/>
      <c r="P769" s="215"/>
      <c r="Q769" s="216"/>
      <c r="R769" s="237">
        <f t="shared" si="45"/>
        <v>0</v>
      </c>
      <c r="S769" s="237">
        <f t="shared" si="46"/>
        <v>0</v>
      </c>
      <c r="T769" s="213"/>
      <c r="U769" s="212"/>
      <c r="V769" s="212"/>
      <c r="W769" s="217"/>
      <c r="X769" s="188">
        <f t="shared" si="44"/>
        <v>0</v>
      </c>
      <c r="Y769" s="188">
        <f t="shared" si="47"/>
        <v>0</v>
      </c>
    </row>
    <row r="770" spans="1:25" x14ac:dyDescent="0.25">
      <c r="A770" s="204"/>
      <c r="B770" s="212"/>
      <c r="C770" s="214"/>
      <c r="D770" s="214"/>
      <c r="E770" s="313"/>
      <c r="F770" s="314"/>
      <c r="G770" s="314"/>
      <c r="H770" s="315"/>
      <c r="I770" s="212"/>
      <c r="J770" s="213"/>
      <c r="K770" s="227"/>
      <c r="L770" s="214"/>
      <c r="M770" s="214"/>
      <c r="N770" s="214"/>
      <c r="O770" s="214"/>
      <c r="P770" s="215"/>
      <c r="Q770" s="216"/>
      <c r="R770" s="237">
        <f t="shared" si="45"/>
        <v>0</v>
      </c>
      <c r="S770" s="237">
        <f t="shared" si="46"/>
        <v>0</v>
      </c>
      <c r="T770" s="213"/>
      <c r="U770" s="212"/>
      <c r="V770" s="212"/>
      <c r="W770" s="217"/>
      <c r="X770" s="188">
        <f t="shared" si="44"/>
        <v>0</v>
      </c>
      <c r="Y770" s="188">
        <f t="shared" si="47"/>
        <v>0</v>
      </c>
    </row>
    <row r="771" spans="1:25" x14ac:dyDescent="0.25">
      <c r="A771" s="204"/>
      <c r="B771" s="212"/>
      <c r="C771" s="214"/>
      <c r="D771" s="214"/>
      <c r="E771" s="313"/>
      <c r="F771" s="314"/>
      <c r="G771" s="314"/>
      <c r="H771" s="315"/>
      <c r="I771" s="212"/>
      <c r="J771" s="213"/>
      <c r="K771" s="227"/>
      <c r="L771" s="214"/>
      <c r="M771" s="214"/>
      <c r="N771" s="214"/>
      <c r="O771" s="214"/>
      <c r="P771" s="215"/>
      <c r="Q771" s="216"/>
      <c r="R771" s="237">
        <f t="shared" si="45"/>
        <v>0</v>
      </c>
      <c r="S771" s="237">
        <f t="shared" si="46"/>
        <v>0</v>
      </c>
      <c r="T771" s="213"/>
      <c r="U771" s="212"/>
      <c r="V771" s="212"/>
      <c r="W771" s="217"/>
      <c r="X771" s="188">
        <f t="shared" si="44"/>
        <v>0</v>
      </c>
      <c r="Y771" s="188">
        <f t="shared" si="47"/>
        <v>0</v>
      </c>
    </row>
    <row r="772" spans="1:25" x14ac:dyDescent="0.25">
      <c r="A772" s="204"/>
      <c r="B772" s="212"/>
      <c r="C772" s="214"/>
      <c r="D772" s="214"/>
      <c r="E772" s="313"/>
      <c r="F772" s="314"/>
      <c r="G772" s="314"/>
      <c r="H772" s="315"/>
      <c r="I772" s="212"/>
      <c r="J772" s="213"/>
      <c r="K772" s="227"/>
      <c r="L772" s="214"/>
      <c r="M772" s="214"/>
      <c r="N772" s="214"/>
      <c r="O772" s="214"/>
      <c r="P772" s="215"/>
      <c r="Q772" s="216"/>
      <c r="R772" s="237">
        <f t="shared" si="45"/>
        <v>0</v>
      </c>
      <c r="S772" s="237">
        <f t="shared" si="46"/>
        <v>0</v>
      </c>
      <c r="T772" s="213"/>
      <c r="U772" s="212"/>
      <c r="V772" s="212"/>
      <c r="W772" s="217"/>
      <c r="X772" s="188">
        <f t="shared" si="44"/>
        <v>0</v>
      </c>
      <c r="Y772" s="188">
        <f t="shared" si="47"/>
        <v>0</v>
      </c>
    </row>
    <row r="773" spans="1:25" x14ac:dyDescent="0.25">
      <c r="A773" s="204"/>
      <c r="B773" s="212"/>
      <c r="C773" s="214"/>
      <c r="D773" s="214"/>
      <c r="E773" s="313"/>
      <c r="F773" s="314"/>
      <c r="G773" s="314"/>
      <c r="H773" s="315"/>
      <c r="I773" s="212"/>
      <c r="J773" s="213"/>
      <c r="K773" s="227"/>
      <c r="L773" s="214"/>
      <c r="M773" s="214"/>
      <c r="N773" s="214"/>
      <c r="O773" s="214"/>
      <c r="P773" s="215"/>
      <c r="Q773" s="216"/>
      <c r="R773" s="237">
        <f t="shared" si="45"/>
        <v>0</v>
      </c>
      <c r="S773" s="237">
        <f t="shared" si="46"/>
        <v>0</v>
      </c>
      <c r="T773" s="213"/>
      <c r="U773" s="212"/>
      <c r="V773" s="212"/>
      <c r="W773" s="217"/>
      <c r="X773" s="188">
        <f t="shared" si="44"/>
        <v>0</v>
      </c>
      <c r="Y773" s="188">
        <f t="shared" si="47"/>
        <v>0</v>
      </c>
    </row>
    <row r="774" spans="1:25" x14ac:dyDescent="0.25">
      <c r="A774" s="204"/>
      <c r="B774" s="212"/>
      <c r="C774" s="214"/>
      <c r="D774" s="214"/>
      <c r="E774" s="313"/>
      <c r="F774" s="314"/>
      <c r="G774" s="314"/>
      <c r="H774" s="315"/>
      <c r="I774" s="212"/>
      <c r="J774" s="213"/>
      <c r="K774" s="227"/>
      <c r="L774" s="214"/>
      <c r="M774" s="214"/>
      <c r="N774" s="214"/>
      <c r="O774" s="214"/>
      <c r="P774" s="215"/>
      <c r="Q774" s="216"/>
      <c r="R774" s="237">
        <f t="shared" si="45"/>
        <v>0</v>
      </c>
      <c r="S774" s="237">
        <f t="shared" si="46"/>
        <v>0</v>
      </c>
      <c r="T774" s="213"/>
      <c r="U774" s="212"/>
      <c r="V774" s="212"/>
      <c r="W774" s="217"/>
      <c r="X774" s="188">
        <f t="shared" si="44"/>
        <v>0</v>
      </c>
      <c r="Y774" s="188">
        <f t="shared" si="47"/>
        <v>0</v>
      </c>
    </row>
    <row r="775" spans="1:25" x14ac:dyDescent="0.25">
      <c r="A775" s="204"/>
      <c r="B775" s="212"/>
      <c r="C775" s="214"/>
      <c r="D775" s="214"/>
      <c r="E775" s="313"/>
      <c r="F775" s="314"/>
      <c r="G775" s="314"/>
      <c r="H775" s="315"/>
      <c r="I775" s="212"/>
      <c r="J775" s="213"/>
      <c r="K775" s="227"/>
      <c r="L775" s="214"/>
      <c r="M775" s="214"/>
      <c r="N775" s="214"/>
      <c r="O775" s="214"/>
      <c r="P775" s="215"/>
      <c r="Q775" s="216"/>
      <c r="R775" s="237">
        <f t="shared" si="45"/>
        <v>0</v>
      </c>
      <c r="S775" s="237">
        <f t="shared" si="46"/>
        <v>0</v>
      </c>
      <c r="T775" s="213"/>
      <c r="U775" s="212"/>
      <c r="V775" s="212"/>
      <c r="W775" s="217"/>
      <c r="X775" s="188">
        <f t="shared" si="44"/>
        <v>0</v>
      </c>
      <c r="Y775" s="188">
        <f t="shared" si="47"/>
        <v>0</v>
      </c>
    </row>
    <row r="776" spans="1:25" x14ac:dyDescent="0.25">
      <c r="A776" s="204"/>
      <c r="B776" s="212"/>
      <c r="C776" s="214"/>
      <c r="D776" s="214"/>
      <c r="E776" s="313"/>
      <c r="F776" s="314"/>
      <c r="G776" s="314"/>
      <c r="H776" s="315"/>
      <c r="I776" s="212"/>
      <c r="J776" s="213"/>
      <c r="K776" s="227"/>
      <c r="L776" s="214"/>
      <c r="M776" s="214"/>
      <c r="N776" s="214"/>
      <c r="O776" s="214"/>
      <c r="P776" s="215"/>
      <c r="Q776" s="216"/>
      <c r="R776" s="237">
        <f t="shared" si="45"/>
        <v>0</v>
      </c>
      <c r="S776" s="237">
        <f t="shared" si="46"/>
        <v>0</v>
      </c>
      <c r="T776" s="213"/>
      <c r="U776" s="212"/>
      <c r="V776" s="212"/>
      <c r="W776" s="217"/>
      <c r="X776" s="188">
        <f t="shared" si="44"/>
        <v>0</v>
      </c>
      <c r="Y776" s="188">
        <f t="shared" si="47"/>
        <v>0</v>
      </c>
    </row>
    <row r="777" spans="1:25" x14ac:dyDescent="0.25">
      <c r="A777" s="204"/>
      <c r="B777" s="212"/>
      <c r="C777" s="214"/>
      <c r="D777" s="214"/>
      <c r="E777" s="313"/>
      <c r="F777" s="314"/>
      <c r="G777" s="314"/>
      <c r="H777" s="315"/>
      <c r="I777" s="212"/>
      <c r="J777" s="213"/>
      <c r="K777" s="227"/>
      <c r="L777" s="214"/>
      <c r="M777" s="214"/>
      <c r="N777" s="214"/>
      <c r="O777" s="214"/>
      <c r="P777" s="215"/>
      <c r="Q777" s="216"/>
      <c r="R777" s="237">
        <f t="shared" si="45"/>
        <v>0</v>
      </c>
      <c r="S777" s="237">
        <f t="shared" si="46"/>
        <v>0</v>
      </c>
      <c r="T777" s="213"/>
      <c r="U777" s="212"/>
      <c r="V777" s="212"/>
      <c r="W777" s="217"/>
      <c r="X777" s="188">
        <f t="shared" si="44"/>
        <v>0</v>
      </c>
      <c r="Y777" s="188">
        <f t="shared" si="47"/>
        <v>0</v>
      </c>
    </row>
    <row r="778" spans="1:25" x14ac:dyDescent="0.25">
      <c r="A778" s="204"/>
      <c r="B778" s="212"/>
      <c r="C778" s="214"/>
      <c r="D778" s="214"/>
      <c r="E778" s="313"/>
      <c r="F778" s="314"/>
      <c r="G778" s="314"/>
      <c r="H778" s="315"/>
      <c r="I778" s="212"/>
      <c r="J778" s="213"/>
      <c r="K778" s="227"/>
      <c r="L778" s="214"/>
      <c r="M778" s="214"/>
      <c r="N778" s="214"/>
      <c r="O778" s="214"/>
      <c r="P778" s="215"/>
      <c r="Q778" s="216"/>
      <c r="R778" s="237">
        <f t="shared" si="45"/>
        <v>0</v>
      </c>
      <c r="S778" s="237">
        <f t="shared" si="46"/>
        <v>0</v>
      </c>
      <c r="T778" s="213"/>
      <c r="U778" s="212"/>
      <c r="V778" s="212"/>
      <c r="W778" s="217"/>
      <c r="X778" s="188">
        <f t="shared" si="44"/>
        <v>0</v>
      </c>
      <c r="Y778" s="188">
        <f t="shared" si="47"/>
        <v>0</v>
      </c>
    </row>
    <row r="779" spans="1:25" x14ac:dyDescent="0.25">
      <c r="A779" s="204"/>
      <c r="B779" s="212"/>
      <c r="C779" s="214"/>
      <c r="D779" s="214"/>
      <c r="E779" s="313"/>
      <c r="F779" s="314"/>
      <c r="G779" s="314"/>
      <c r="H779" s="315"/>
      <c r="I779" s="212"/>
      <c r="J779" s="213"/>
      <c r="K779" s="227"/>
      <c r="L779" s="214"/>
      <c r="M779" s="214"/>
      <c r="N779" s="214"/>
      <c r="O779" s="214"/>
      <c r="P779" s="215"/>
      <c r="Q779" s="216"/>
      <c r="R779" s="237">
        <f t="shared" si="45"/>
        <v>0</v>
      </c>
      <c r="S779" s="237">
        <f t="shared" si="46"/>
        <v>0</v>
      </c>
      <c r="T779" s="213"/>
      <c r="U779" s="212"/>
      <c r="V779" s="212"/>
      <c r="W779" s="217"/>
      <c r="X779" s="188">
        <f t="shared" si="44"/>
        <v>0</v>
      </c>
      <c r="Y779" s="188">
        <f t="shared" si="47"/>
        <v>0</v>
      </c>
    </row>
    <row r="780" spans="1:25" x14ac:dyDescent="0.25">
      <c r="A780" s="204"/>
      <c r="B780" s="212"/>
      <c r="C780" s="214"/>
      <c r="D780" s="214"/>
      <c r="E780" s="313"/>
      <c r="F780" s="314"/>
      <c r="G780" s="314"/>
      <c r="H780" s="315"/>
      <c r="I780" s="212"/>
      <c r="J780" s="213"/>
      <c r="K780" s="227"/>
      <c r="L780" s="214"/>
      <c r="M780" s="214"/>
      <c r="N780" s="214"/>
      <c r="O780" s="214"/>
      <c r="P780" s="215"/>
      <c r="Q780" s="216"/>
      <c r="R780" s="237">
        <f t="shared" si="45"/>
        <v>0</v>
      </c>
      <c r="S780" s="237">
        <f t="shared" si="46"/>
        <v>0</v>
      </c>
      <c r="T780" s="213"/>
      <c r="U780" s="212"/>
      <c r="V780" s="212"/>
      <c r="W780" s="217"/>
      <c r="X780" s="188">
        <f t="shared" si="44"/>
        <v>0</v>
      </c>
      <c r="Y780" s="188">
        <f t="shared" si="47"/>
        <v>0</v>
      </c>
    </row>
    <row r="781" spans="1:25" x14ac:dyDescent="0.25">
      <c r="A781" s="204"/>
      <c r="B781" s="212"/>
      <c r="C781" s="214"/>
      <c r="D781" s="214"/>
      <c r="E781" s="313"/>
      <c r="F781" s="314"/>
      <c r="G781" s="314"/>
      <c r="H781" s="315"/>
      <c r="I781" s="212"/>
      <c r="J781" s="213"/>
      <c r="K781" s="227"/>
      <c r="L781" s="214"/>
      <c r="M781" s="214"/>
      <c r="N781" s="214"/>
      <c r="O781" s="214"/>
      <c r="P781" s="215"/>
      <c r="Q781" s="216"/>
      <c r="R781" s="237">
        <f t="shared" si="45"/>
        <v>0</v>
      </c>
      <c r="S781" s="237">
        <f t="shared" si="46"/>
        <v>0</v>
      </c>
      <c r="T781" s="213"/>
      <c r="U781" s="212"/>
      <c r="V781" s="212"/>
      <c r="W781" s="217"/>
      <c r="X781" s="188">
        <f t="shared" si="44"/>
        <v>0</v>
      </c>
      <c r="Y781" s="188">
        <f t="shared" si="47"/>
        <v>0</v>
      </c>
    </row>
    <row r="782" spans="1:25" x14ac:dyDescent="0.25">
      <c r="A782" s="204"/>
      <c r="B782" s="212"/>
      <c r="C782" s="214"/>
      <c r="D782" s="214"/>
      <c r="E782" s="313"/>
      <c r="F782" s="314"/>
      <c r="G782" s="314"/>
      <c r="H782" s="315"/>
      <c r="I782" s="212"/>
      <c r="J782" s="213"/>
      <c r="K782" s="227"/>
      <c r="L782" s="214"/>
      <c r="M782" s="214"/>
      <c r="N782" s="214"/>
      <c r="O782" s="214"/>
      <c r="P782" s="215"/>
      <c r="Q782" s="216"/>
      <c r="R782" s="237">
        <f t="shared" si="45"/>
        <v>0</v>
      </c>
      <c r="S782" s="237">
        <f t="shared" si="46"/>
        <v>0</v>
      </c>
      <c r="T782" s="213"/>
      <c r="U782" s="212"/>
      <c r="V782" s="212"/>
      <c r="W782" s="217"/>
      <c r="X782" s="188">
        <f t="shared" si="44"/>
        <v>0</v>
      </c>
      <c r="Y782" s="188">
        <f t="shared" si="47"/>
        <v>0</v>
      </c>
    </row>
    <row r="783" spans="1:25" x14ac:dyDescent="0.25">
      <c r="A783" s="204"/>
      <c r="B783" s="212"/>
      <c r="C783" s="214"/>
      <c r="D783" s="214"/>
      <c r="E783" s="313"/>
      <c r="F783" s="314"/>
      <c r="G783" s="314"/>
      <c r="H783" s="315"/>
      <c r="I783" s="212"/>
      <c r="J783" s="213"/>
      <c r="K783" s="227"/>
      <c r="L783" s="214"/>
      <c r="M783" s="214"/>
      <c r="N783" s="214"/>
      <c r="O783" s="214"/>
      <c r="P783" s="215"/>
      <c r="Q783" s="216"/>
      <c r="R783" s="237">
        <f t="shared" si="45"/>
        <v>0</v>
      </c>
      <c r="S783" s="237">
        <f t="shared" si="46"/>
        <v>0</v>
      </c>
      <c r="T783" s="213"/>
      <c r="U783" s="212"/>
      <c r="V783" s="212"/>
      <c r="W783" s="217"/>
      <c r="X783" s="188">
        <f t="shared" si="44"/>
        <v>0</v>
      </c>
      <c r="Y783" s="188">
        <f t="shared" si="47"/>
        <v>0</v>
      </c>
    </row>
    <row r="784" spans="1:25" x14ac:dyDescent="0.25">
      <c r="A784" s="204"/>
      <c r="B784" s="212"/>
      <c r="C784" s="214"/>
      <c r="D784" s="214"/>
      <c r="E784" s="313"/>
      <c r="F784" s="314"/>
      <c r="G784" s="314"/>
      <c r="H784" s="315"/>
      <c r="I784" s="212"/>
      <c r="J784" s="213"/>
      <c r="K784" s="227"/>
      <c r="L784" s="214"/>
      <c r="M784" s="214"/>
      <c r="N784" s="214"/>
      <c r="O784" s="214"/>
      <c r="P784" s="215"/>
      <c r="Q784" s="216"/>
      <c r="R784" s="237">
        <f t="shared" si="45"/>
        <v>0</v>
      </c>
      <c r="S784" s="237">
        <f t="shared" si="46"/>
        <v>0</v>
      </c>
      <c r="T784" s="213"/>
      <c r="U784" s="212"/>
      <c r="V784" s="212"/>
      <c r="W784" s="217"/>
      <c r="X784" s="188">
        <f t="shared" ref="X784:X847" si="48">+IF(A784="1 Cuenta de Cobro - Activo no Financiero",+J784+K784+L784+M784+N784+O784+P784+Q784,0)</f>
        <v>0</v>
      </c>
      <c r="Y784" s="188">
        <f t="shared" si="47"/>
        <v>0</v>
      </c>
    </row>
    <row r="785" spans="1:25" x14ac:dyDescent="0.25">
      <c r="A785" s="204"/>
      <c r="B785" s="212"/>
      <c r="C785" s="214"/>
      <c r="D785" s="214"/>
      <c r="E785" s="313"/>
      <c r="F785" s="314"/>
      <c r="G785" s="314"/>
      <c r="H785" s="315"/>
      <c r="I785" s="212"/>
      <c r="J785" s="213"/>
      <c r="K785" s="227"/>
      <c r="L785" s="214"/>
      <c r="M785" s="214"/>
      <c r="N785" s="214"/>
      <c r="O785" s="214"/>
      <c r="P785" s="215"/>
      <c r="Q785" s="216"/>
      <c r="R785" s="237">
        <f t="shared" ref="R785:R848" si="49">+IF(OR(A785="1 Cuenta de Cobro - Activo no Financiero", A785="2 Cuenta de Cobro - Instrumento Financiero"),+J785+K785+L785+M785+N785+O785+P785+Q785,0)</f>
        <v>0</v>
      </c>
      <c r="S785" s="237">
        <f t="shared" ref="S785:S848" si="50">+IF(A785="3 Deterioro - Instrumento Financiero",+K785+L785+M785+N785+O785+P785+Q785,0)</f>
        <v>0</v>
      </c>
      <c r="T785" s="213"/>
      <c r="U785" s="212"/>
      <c r="V785" s="212"/>
      <c r="W785" s="217"/>
      <c r="X785" s="188">
        <f t="shared" si="48"/>
        <v>0</v>
      </c>
      <c r="Y785" s="188">
        <f t="shared" ref="Y785:Y848" si="51">+IF(A785="2 Cuenta de Cobro - Instrumento Financiero",+J785+K785+L785+M785+N785+O785+P785+Q785,0)</f>
        <v>0</v>
      </c>
    </row>
    <row r="786" spans="1:25" x14ac:dyDescent="0.25">
      <c r="A786" s="204"/>
      <c r="B786" s="212"/>
      <c r="C786" s="214"/>
      <c r="D786" s="214"/>
      <c r="E786" s="313"/>
      <c r="F786" s="314"/>
      <c r="G786" s="314"/>
      <c r="H786" s="315"/>
      <c r="I786" s="212"/>
      <c r="J786" s="213"/>
      <c r="K786" s="227"/>
      <c r="L786" s="214"/>
      <c r="M786" s="214"/>
      <c r="N786" s="214"/>
      <c r="O786" s="214"/>
      <c r="P786" s="215"/>
      <c r="Q786" s="216"/>
      <c r="R786" s="237">
        <f t="shared" si="49"/>
        <v>0</v>
      </c>
      <c r="S786" s="237">
        <f t="shared" si="50"/>
        <v>0</v>
      </c>
      <c r="T786" s="213"/>
      <c r="U786" s="212"/>
      <c r="V786" s="212"/>
      <c r="W786" s="217"/>
      <c r="X786" s="188">
        <f t="shared" si="48"/>
        <v>0</v>
      </c>
      <c r="Y786" s="188">
        <f t="shared" si="51"/>
        <v>0</v>
      </c>
    </row>
    <row r="787" spans="1:25" x14ac:dyDescent="0.25">
      <c r="A787" s="204"/>
      <c r="B787" s="212"/>
      <c r="C787" s="214"/>
      <c r="D787" s="214"/>
      <c r="E787" s="313"/>
      <c r="F787" s="314"/>
      <c r="G787" s="314"/>
      <c r="H787" s="315"/>
      <c r="I787" s="212"/>
      <c r="J787" s="213"/>
      <c r="K787" s="227"/>
      <c r="L787" s="214"/>
      <c r="M787" s="214"/>
      <c r="N787" s="214"/>
      <c r="O787" s="214"/>
      <c r="P787" s="215"/>
      <c r="Q787" s="216"/>
      <c r="R787" s="237">
        <f t="shared" si="49"/>
        <v>0</v>
      </c>
      <c r="S787" s="237">
        <f t="shared" si="50"/>
        <v>0</v>
      </c>
      <c r="T787" s="213"/>
      <c r="U787" s="212"/>
      <c r="V787" s="212"/>
      <c r="W787" s="217"/>
      <c r="X787" s="188">
        <f t="shared" si="48"/>
        <v>0</v>
      </c>
      <c r="Y787" s="188">
        <f t="shared" si="51"/>
        <v>0</v>
      </c>
    </row>
    <row r="788" spans="1:25" x14ac:dyDescent="0.25">
      <c r="A788" s="204"/>
      <c r="B788" s="212"/>
      <c r="C788" s="214"/>
      <c r="D788" s="214"/>
      <c r="E788" s="313"/>
      <c r="F788" s="314"/>
      <c r="G788" s="314"/>
      <c r="H788" s="315"/>
      <c r="I788" s="212"/>
      <c r="J788" s="213"/>
      <c r="K788" s="227"/>
      <c r="L788" s="214"/>
      <c r="M788" s="214"/>
      <c r="N788" s="214"/>
      <c r="O788" s="214"/>
      <c r="P788" s="215"/>
      <c r="Q788" s="216"/>
      <c r="R788" s="237">
        <f t="shared" si="49"/>
        <v>0</v>
      </c>
      <c r="S788" s="237">
        <f t="shared" si="50"/>
        <v>0</v>
      </c>
      <c r="T788" s="213"/>
      <c r="U788" s="212"/>
      <c r="V788" s="212"/>
      <c r="W788" s="217"/>
      <c r="X788" s="188">
        <f t="shared" si="48"/>
        <v>0</v>
      </c>
      <c r="Y788" s="188">
        <f t="shared" si="51"/>
        <v>0</v>
      </c>
    </row>
    <row r="789" spans="1:25" x14ac:dyDescent="0.25">
      <c r="A789" s="204"/>
      <c r="B789" s="212"/>
      <c r="C789" s="214"/>
      <c r="D789" s="214"/>
      <c r="E789" s="313"/>
      <c r="F789" s="314"/>
      <c r="G789" s="314"/>
      <c r="H789" s="315"/>
      <c r="I789" s="212"/>
      <c r="J789" s="213"/>
      <c r="K789" s="227"/>
      <c r="L789" s="214"/>
      <c r="M789" s="214"/>
      <c r="N789" s="214"/>
      <c r="O789" s="214"/>
      <c r="P789" s="215"/>
      <c r="Q789" s="216"/>
      <c r="R789" s="237">
        <f t="shared" si="49"/>
        <v>0</v>
      </c>
      <c r="S789" s="237">
        <f t="shared" si="50"/>
        <v>0</v>
      </c>
      <c r="T789" s="213"/>
      <c r="U789" s="212"/>
      <c r="V789" s="212"/>
      <c r="W789" s="217"/>
      <c r="X789" s="188">
        <f t="shared" si="48"/>
        <v>0</v>
      </c>
      <c r="Y789" s="188">
        <f t="shared" si="51"/>
        <v>0</v>
      </c>
    </row>
    <row r="790" spans="1:25" x14ac:dyDescent="0.25">
      <c r="A790" s="204"/>
      <c r="B790" s="212"/>
      <c r="C790" s="214"/>
      <c r="D790" s="214"/>
      <c r="E790" s="313"/>
      <c r="F790" s="314"/>
      <c r="G790" s="314"/>
      <c r="H790" s="315"/>
      <c r="I790" s="212"/>
      <c r="J790" s="213"/>
      <c r="K790" s="227"/>
      <c r="L790" s="214"/>
      <c r="M790" s="214"/>
      <c r="N790" s="214"/>
      <c r="O790" s="214"/>
      <c r="P790" s="215"/>
      <c r="Q790" s="216"/>
      <c r="R790" s="237">
        <f t="shared" si="49"/>
        <v>0</v>
      </c>
      <c r="S790" s="237">
        <f t="shared" si="50"/>
        <v>0</v>
      </c>
      <c r="T790" s="213"/>
      <c r="U790" s="212"/>
      <c r="V790" s="212"/>
      <c r="W790" s="217"/>
      <c r="X790" s="188">
        <f t="shared" si="48"/>
        <v>0</v>
      </c>
      <c r="Y790" s="188">
        <f t="shared" si="51"/>
        <v>0</v>
      </c>
    </row>
    <row r="791" spans="1:25" x14ac:dyDescent="0.25">
      <c r="A791" s="204"/>
      <c r="B791" s="212"/>
      <c r="C791" s="214"/>
      <c r="D791" s="214"/>
      <c r="E791" s="313"/>
      <c r="F791" s="314"/>
      <c r="G791" s="314"/>
      <c r="H791" s="315"/>
      <c r="I791" s="212"/>
      <c r="J791" s="213"/>
      <c r="K791" s="227"/>
      <c r="L791" s="214"/>
      <c r="M791" s="214"/>
      <c r="N791" s="214"/>
      <c r="O791" s="214"/>
      <c r="P791" s="215"/>
      <c r="Q791" s="216"/>
      <c r="R791" s="237">
        <f t="shared" si="49"/>
        <v>0</v>
      </c>
      <c r="S791" s="237">
        <f t="shared" si="50"/>
        <v>0</v>
      </c>
      <c r="T791" s="213"/>
      <c r="U791" s="212"/>
      <c r="V791" s="212"/>
      <c r="W791" s="217"/>
      <c r="X791" s="188">
        <f t="shared" si="48"/>
        <v>0</v>
      </c>
      <c r="Y791" s="188">
        <f t="shared" si="51"/>
        <v>0</v>
      </c>
    </row>
    <row r="792" spans="1:25" x14ac:dyDescent="0.25">
      <c r="A792" s="204"/>
      <c r="B792" s="212"/>
      <c r="C792" s="214"/>
      <c r="D792" s="214"/>
      <c r="E792" s="313"/>
      <c r="F792" s="314"/>
      <c r="G792" s="314"/>
      <c r="H792" s="315"/>
      <c r="I792" s="212"/>
      <c r="J792" s="213"/>
      <c r="K792" s="227"/>
      <c r="L792" s="214"/>
      <c r="M792" s="214"/>
      <c r="N792" s="214"/>
      <c r="O792" s="214"/>
      <c r="P792" s="215"/>
      <c r="Q792" s="216"/>
      <c r="R792" s="237">
        <f t="shared" si="49"/>
        <v>0</v>
      </c>
      <c r="S792" s="237">
        <f t="shared" si="50"/>
        <v>0</v>
      </c>
      <c r="T792" s="213"/>
      <c r="U792" s="212"/>
      <c r="V792" s="212"/>
      <c r="W792" s="217"/>
      <c r="X792" s="188">
        <f t="shared" si="48"/>
        <v>0</v>
      </c>
      <c r="Y792" s="188">
        <f t="shared" si="51"/>
        <v>0</v>
      </c>
    </row>
    <row r="793" spans="1:25" x14ac:dyDescent="0.25">
      <c r="A793" s="204"/>
      <c r="B793" s="212"/>
      <c r="C793" s="214"/>
      <c r="D793" s="214"/>
      <c r="E793" s="313"/>
      <c r="F793" s="314"/>
      <c r="G793" s="314"/>
      <c r="H793" s="315"/>
      <c r="I793" s="212"/>
      <c r="J793" s="213"/>
      <c r="K793" s="227"/>
      <c r="L793" s="214"/>
      <c r="M793" s="214"/>
      <c r="N793" s="214"/>
      <c r="O793" s="214"/>
      <c r="P793" s="215"/>
      <c r="Q793" s="216"/>
      <c r="R793" s="237">
        <f t="shared" si="49"/>
        <v>0</v>
      </c>
      <c r="S793" s="237">
        <f t="shared" si="50"/>
        <v>0</v>
      </c>
      <c r="T793" s="213"/>
      <c r="U793" s="212"/>
      <c r="V793" s="212"/>
      <c r="W793" s="217"/>
      <c r="X793" s="188">
        <f t="shared" si="48"/>
        <v>0</v>
      </c>
      <c r="Y793" s="188">
        <f t="shared" si="51"/>
        <v>0</v>
      </c>
    </row>
    <row r="794" spans="1:25" x14ac:dyDescent="0.25">
      <c r="A794" s="204"/>
      <c r="B794" s="212"/>
      <c r="C794" s="214"/>
      <c r="D794" s="214"/>
      <c r="E794" s="313"/>
      <c r="F794" s="314"/>
      <c r="G794" s="314"/>
      <c r="H794" s="315"/>
      <c r="I794" s="212"/>
      <c r="J794" s="213"/>
      <c r="K794" s="227"/>
      <c r="L794" s="214"/>
      <c r="M794" s="214"/>
      <c r="N794" s="214"/>
      <c r="O794" s="214"/>
      <c r="P794" s="215"/>
      <c r="Q794" s="216"/>
      <c r="R794" s="237">
        <f t="shared" si="49"/>
        <v>0</v>
      </c>
      <c r="S794" s="237">
        <f t="shared" si="50"/>
        <v>0</v>
      </c>
      <c r="T794" s="213"/>
      <c r="U794" s="212"/>
      <c r="V794" s="212"/>
      <c r="W794" s="217"/>
      <c r="X794" s="188">
        <f t="shared" si="48"/>
        <v>0</v>
      </c>
      <c r="Y794" s="188">
        <f t="shared" si="51"/>
        <v>0</v>
      </c>
    </row>
    <row r="795" spans="1:25" x14ac:dyDescent="0.25">
      <c r="A795" s="204"/>
      <c r="B795" s="212"/>
      <c r="C795" s="214"/>
      <c r="D795" s="214"/>
      <c r="E795" s="313"/>
      <c r="F795" s="314"/>
      <c r="G795" s="314"/>
      <c r="H795" s="315"/>
      <c r="I795" s="212"/>
      <c r="J795" s="213"/>
      <c r="K795" s="227"/>
      <c r="L795" s="214"/>
      <c r="M795" s="214"/>
      <c r="N795" s="214"/>
      <c r="O795" s="214"/>
      <c r="P795" s="215"/>
      <c r="Q795" s="216"/>
      <c r="R795" s="237">
        <f t="shared" si="49"/>
        <v>0</v>
      </c>
      <c r="S795" s="237">
        <f t="shared" si="50"/>
        <v>0</v>
      </c>
      <c r="T795" s="213"/>
      <c r="U795" s="212"/>
      <c r="V795" s="212"/>
      <c r="W795" s="217"/>
      <c r="X795" s="188">
        <f t="shared" si="48"/>
        <v>0</v>
      </c>
      <c r="Y795" s="188">
        <f t="shared" si="51"/>
        <v>0</v>
      </c>
    </row>
    <row r="796" spans="1:25" x14ac:dyDescent="0.25">
      <c r="A796" s="204"/>
      <c r="B796" s="212"/>
      <c r="C796" s="214"/>
      <c r="D796" s="214"/>
      <c r="E796" s="313"/>
      <c r="F796" s="314"/>
      <c r="G796" s="314"/>
      <c r="H796" s="315"/>
      <c r="I796" s="212"/>
      <c r="J796" s="213"/>
      <c r="K796" s="227"/>
      <c r="L796" s="214"/>
      <c r="M796" s="214"/>
      <c r="N796" s="214"/>
      <c r="O796" s="214"/>
      <c r="P796" s="215"/>
      <c r="Q796" s="216"/>
      <c r="R796" s="237">
        <f t="shared" si="49"/>
        <v>0</v>
      </c>
      <c r="S796" s="237">
        <f t="shared" si="50"/>
        <v>0</v>
      </c>
      <c r="T796" s="213"/>
      <c r="U796" s="212"/>
      <c r="V796" s="212"/>
      <c r="W796" s="217"/>
      <c r="X796" s="188">
        <f t="shared" si="48"/>
        <v>0</v>
      </c>
      <c r="Y796" s="188">
        <f t="shared" si="51"/>
        <v>0</v>
      </c>
    </row>
    <row r="797" spans="1:25" x14ac:dyDescent="0.25">
      <c r="A797" s="204"/>
      <c r="B797" s="212"/>
      <c r="C797" s="214"/>
      <c r="D797" s="214"/>
      <c r="E797" s="313"/>
      <c r="F797" s="314"/>
      <c r="G797" s="314"/>
      <c r="H797" s="315"/>
      <c r="I797" s="212"/>
      <c r="J797" s="213"/>
      <c r="K797" s="227"/>
      <c r="L797" s="214"/>
      <c r="M797" s="214"/>
      <c r="N797" s="214"/>
      <c r="O797" s="214"/>
      <c r="P797" s="215"/>
      <c r="Q797" s="216"/>
      <c r="R797" s="237">
        <f t="shared" si="49"/>
        <v>0</v>
      </c>
      <c r="S797" s="237">
        <f t="shared" si="50"/>
        <v>0</v>
      </c>
      <c r="T797" s="213"/>
      <c r="U797" s="212"/>
      <c r="V797" s="212"/>
      <c r="W797" s="217"/>
      <c r="X797" s="188">
        <f t="shared" si="48"/>
        <v>0</v>
      </c>
      <c r="Y797" s="188">
        <f t="shared" si="51"/>
        <v>0</v>
      </c>
    </row>
    <row r="798" spans="1:25" x14ac:dyDescent="0.25">
      <c r="A798" s="204"/>
      <c r="B798" s="212"/>
      <c r="C798" s="214"/>
      <c r="D798" s="214"/>
      <c r="E798" s="313"/>
      <c r="F798" s="314"/>
      <c r="G798" s="314"/>
      <c r="H798" s="315"/>
      <c r="I798" s="212"/>
      <c r="J798" s="213"/>
      <c r="K798" s="227"/>
      <c r="L798" s="214"/>
      <c r="M798" s="214"/>
      <c r="N798" s="214"/>
      <c r="O798" s="214"/>
      <c r="P798" s="215"/>
      <c r="Q798" s="216"/>
      <c r="R798" s="237">
        <f t="shared" si="49"/>
        <v>0</v>
      </c>
      <c r="S798" s="237">
        <f t="shared" si="50"/>
        <v>0</v>
      </c>
      <c r="T798" s="213"/>
      <c r="U798" s="212"/>
      <c r="V798" s="212"/>
      <c r="W798" s="217"/>
      <c r="X798" s="188">
        <f t="shared" si="48"/>
        <v>0</v>
      </c>
      <c r="Y798" s="188">
        <f t="shared" si="51"/>
        <v>0</v>
      </c>
    </row>
    <row r="799" spans="1:25" x14ac:dyDescent="0.25">
      <c r="A799" s="204"/>
      <c r="B799" s="212"/>
      <c r="C799" s="214"/>
      <c r="D799" s="214"/>
      <c r="E799" s="313"/>
      <c r="F799" s="314"/>
      <c r="G799" s="314"/>
      <c r="H799" s="315"/>
      <c r="I799" s="212"/>
      <c r="J799" s="213"/>
      <c r="K799" s="227"/>
      <c r="L799" s="214"/>
      <c r="M799" s="214"/>
      <c r="N799" s="214"/>
      <c r="O799" s="214"/>
      <c r="P799" s="215"/>
      <c r="Q799" s="216"/>
      <c r="R799" s="237">
        <f t="shared" si="49"/>
        <v>0</v>
      </c>
      <c r="S799" s="237">
        <f t="shared" si="50"/>
        <v>0</v>
      </c>
      <c r="T799" s="213"/>
      <c r="U799" s="212"/>
      <c r="V799" s="212"/>
      <c r="W799" s="217"/>
      <c r="X799" s="188">
        <f t="shared" si="48"/>
        <v>0</v>
      </c>
      <c r="Y799" s="188">
        <f t="shared" si="51"/>
        <v>0</v>
      </c>
    </row>
    <row r="800" spans="1:25" x14ac:dyDescent="0.25">
      <c r="A800" s="204"/>
      <c r="B800" s="212"/>
      <c r="C800" s="214"/>
      <c r="D800" s="214"/>
      <c r="E800" s="313"/>
      <c r="F800" s="314"/>
      <c r="G800" s="314"/>
      <c r="H800" s="315"/>
      <c r="I800" s="212"/>
      <c r="J800" s="213"/>
      <c r="K800" s="227"/>
      <c r="L800" s="214"/>
      <c r="M800" s="214"/>
      <c r="N800" s="214"/>
      <c r="O800" s="214"/>
      <c r="P800" s="215"/>
      <c r="Q800" s="216"/>
      <c r="R800" s="237">
        <f t="shared" si="49"/>
        <v>0</v>
      </c>
      <c r="S800" s="237">
        <f t="shared" si="50"/>
        <v>0</v>
      </c>
      <c r="T800" s="213"/>
      <c r="U800" s="212"/>
      <c r="V800" s="212"/>
      <c r="W800" s="217"/>
      <c r="X800" s="188">
        <f t="shared" si="48"/>
        <v>0</v>
      </c>
      <c r="Y800" s="188">
        <f t="shared" si="51"/>
        <v>0</v>
      </c>
    </row>
    <row r="801" spans="1:25" x14ac:dyDescent="0.25">
      <c r="A801" s="204"/>
      <c r="B801" s="212"/>
      <c r="C801" s="214"/>
      <c r="D801" s="214"/>
      <c r="E801" s="313"/>
      <c r="F801" s="314"/>
      <c r="G801" s="314"/>
      <c r="H801" s="315"/>
      <c r="I801" s="212"/>
      <c r="J801" s="213"/>
      <c r="K801" s="227"/>
      <c r="L801" s="214"/>
      <c r="M801" s="214"/>
      <c r="N801" s="214"/>
      <c r="O801" s="214"/>
      <c r="P801" s="215"/>
      <c r="Q801" s="216"/>
      <c r="R801" s="237">
        <f t="shared" si="49"/>
        <v>0</v>
      </c>
      <c r="S801" s="237">
        <f t="shared" si="50"/>
        <v>0</v>
      </c>
      <c r="T801" s="213"/>
      <c r="U801" s="212"/>
      <c r="V801" s="212"/>
      <c r="W801" s="217"/>
      <c r="X801" s="188">
        <f t="shared" si="48"/>
        <v>0</v>
      </c>
      <c r="Y801" s="188">
        <f t="shared" si="51"/>
        <v>0</v>
      </c>
    </row>
    <row r="802" spans="1:25" x14ac:dyDescent="0.25">
      <c r="A802" s="204"/>
      <c r="B802" s="212"/>
      <c r="C802" s="214"/>
      <c r="D802" s="214"/>
      <c r="E802" s="313"/>
      <c r="F802" s="314"/>
      <c r="G802" s="314"/>
      <c r="H802" s="315"/>
      <c r="I802" s="212"/>
      <c r="J802" s="213"/>
      <c r="K802" s="227"/>
      <c r="L802" s="214"/>
      <c r="M802" s="214"/>
      <c r="N802" s="214"/>
      <c r="O802" s="214"/>
      <c r="P802" s="215"/>
      <c r="Q802" s="216"/>
      <c r="R802" s="237">
        <f t="shared" si="49"/>
        <v>0</v>
      </c>
      <c r="S802" s="237">
        <f t="shared" si="50"/>
        <v>0</v>
      </c>
      <c r="T802" s="213"/>
      <c r="U802" s="212"/>
      <c r="V802" s="212"/>
      <c r="W802" s="217"/>
      <c r="X802" s="188">
        <f t="shared" si="48"/>
        <v>0</v>
      </c>
      <c r="Y802" s="188">
        <f t="shared" si="51"/>
        <v>0</v>
      </c>
    </row>
    <row r="803" spans="1:25" x14ac:dyDescent="0.25">
      <c r="A803" s="204"/>
      <c r="B803" s="212"/>
      <c r="C803" s="214"/>
      <c r="D803" s="214"/>
      <c r="E803" s="313"/>
      <c r="F803" s="314"/>
      <c r="G803" s="314"/>
      <c r="H803" s="315"/>
      <c r="I803" s="212"/>
      <c r="J803" s="213"/>
      <c r="K803" s="227"/>
      <c r="L803" s="214"/>
      <c r="M803" s="214"/>
      <c r="N803" s="214"/>
      <c r="O803" s="214"/>
      <c r="P803" s="215"/>
      <c r="Q803" s="216"/>
      <c r="R803" s="237">
        <f t="shared" si="49"/>
        <v>0</v>
      </c>
      <c r="S803" s="237">
        <f t="shared" si="50"/>
        <v>0</v>
      </c>
      <c r="T803" s="213"/>
      <c r="U803" s="212"/>
      <c r="V803" s="212"/>
      <c r="W803" s="217"/>
      <c r="X803" s="188">
        <f t="shared" si="48"/>
        <v>0</v>
      </c>
      <c r="Y803" s="188">
        <f t="shared" si="51"/>
        <v>0</v>
      </c>
    </row>
    <row r="804" spans="1:25" x14ac:dyDescent="0.25">
      <c r="A804" s="204"/>
      <c r="B804" s="212"/>
      <c r="C804" s="214"/>
      <c r="D804" s="214"/>
      <c r="E804" s="313"/>
      <c r="F804" s="314"/>
      <c r="G804" s="314"/>
      <c r="H804" s="315"/>
      <c r="I804" s="212"/>
      <c r="J804" s="213"/>
      <c r="K804" s="227"/>
      <c r="L804" s="214"/>
      <c r="M804" s="214"/>
      <c r="N804" s="214"/>
      <c r="O804" s="214"/>
      <c r="P804" s="215"/>
      <c r="Q804" s="216"/>
      <c r="R804" s="237">
        <f t="shared" si="49"/>
        <v>0</v>
      </c>
      <c r="S804" s="237">
        <f t="shared" si="50"/>
        <v>0</v>
      </c>
      <c r="T804" s="213"/>
      <c r="U804" s="212"/>
      <c r="V804" s="212"/>
      <c r="W804" s="217"/>
      <c r="X804" s="188">
        <f t="shared" si="48"/>
        <v>0</v>
      </c>
      <c r="Y804" s="188">
        <f t="shared" si="51"/>
        <v>0</v>
      </c>
    </row>
    <row r="805" spans="1:25" x14ac:dyDescent="0.25">
      <c r="A805" s="204"/>
      <c r="B805" s="212"/>
      <c r="C805" s="214"/>
      <c r="D805" s="214"/>
      <c r="E805" s="313"/>
      <c r="F805" s="314"/>
      <c r="G805" s="314"/>
      <c r="H805" s="315"/>
      <c r="I805" s="212"/>
      <c r="J805" s="213"/>
      <c r="K805" s="227"/>
      <c r="L805" s="214"/>
      <c r="M805" s="214"/>
      <c r="N805" s="214"/>
      <c r="O805" s="214"/>
      <c r="P805" s="215"/>
      <c r="Q805" s="216"/>
      <c r="R805" s="237">
        <f t="shared" si="49"/>
        <v>0</v>
      </c>
      <c r="S805" s="237">
        <f t="shared" si="50"/>
        <v>0</v>
      </c>
      <c r="T805" s="213"/>
      <c r="U805" s="212"/>
      <c r="V805" s="212"/>
      <c r="W805" s="217"/>
      <c r="X805" s="188">
        <f t="shared" si="48"/>
        <v>0</v>
      </c>
      <c r="Y805" s="188">
        <f t="shared" si="51"/>
        <v>0</v>
      </c>
    </row>
    <row r="806" spans="1:25" x14ac:dyDescent="0.25">
      <c r="A806" s="204"/>
      <c r="B806" s="212"/>
      <c r="C806" s="214"/>
      <c r="D806" s="214"/>
      <c r="E806" s="313"/>
      <c r="F806" s="314"/>
      <c r="G806" s="314"/>
      <c r="H806" s="315"/>
      <c r="I806" s="212"/>
      <c r="J806" s="213"/>
      <c r="K806" s="227"/>
      <c r="L806" s="214"/>
      <c r="M806" s="214"/>
      <c r="N806" s="214"/>
      <c r="O806" s="214"/>
      <c r="P806" s="215"/>
      <c r="Q806" s="216"/>
      <c r="R806" s="237">
        <f t="shared" si="49"/>
        <v>0</v>
      </c>
      <c r="S806" s="237">
        <f t="shared" si="50"/>
        <v>0</v>
      </c>
      <c r="T806" s="213"/>
      <c r="U806" s="212"/>
      <c r="V806" s="212"/>
      <c r="W806" s="217"/>
      <c r="X806" s="188">
        <f t="shared" si="48"/>
        <v>0</v>
      </c>
      <c r="Y806" s="188">
        <f t="shared" si="51"/>
        <v>0</v>
      </c>
    </row>
    <row r="807" spans="1:25" x14ac:dyDescent="0.25">
      <c r="A807" s="204"/>
      <c r="B807" s="212"/>
      <c r="C807" s="214"/>
      <c r="D807" s="214"/>
      <c r="E807" s="313"/>
      <c r="F807" s="314"/>
      <c r="G807" s="314"/>
      <c r="H807" s="315"/>
      <c r="I807" s="212"/>
      <c r="J807" s="213"/>
      <c r="K807" s="227"/>
      <c r="L807" s="214"/>
      <c r="M807" s="214"/>
      <c r="N807" s="214"/>
      <c r="O807" s="214"/>
      <c r="P807" s="215"/>
      <c r="Q807" s="216"/>
      <c r="R807" s="237">
        <f t="shared" si="49"/>
        <v>0</v>
      </c>
      <c r="S807" s="237">
        <f t="shared" si="50"/>
        <v>0</v>
      </c>
      <c r="T807" s="213"/>
      <c r="U807" s="212"/>
      <c r="V807" s="212"/>
      <c r="W807" s="217"/>
      <c r="X807" s="188">
        <f t="shared" si="48"/>
        <v>0</v>
      </c>
      <c r="Y807" s="188">
        <f t="shared" si="51"/>
        <v>0</v>
      </c>
    </row>
    <row r="808" spans="1:25" x14ac:dyDescent="0.25">
      <c r="A808" s="204"/>
      <c r="B808" s="212"/>
      <c r="C808" s="214"/>
      <c r="D808" s="214"/>
      <c r="E808" s="313"/>
      <c r="F808" s="314"/>
      <c r="G808" s="314"/>
      <c r="H808" s="315"/>
      <c r="I808" s="212"/>
      <c r="J808" s="213"/>
      <c r="K808" s="227"/>
      <c r="L808" s="214"/>
      <c r="M808" s="214"/>
      <c r="N808" s="214"/>
      <c r="O808" s="214"/>
      <c r="P808" s="215"/>
      <c r="Q808" s="216"/>
      <c r="R808" s="237">
        <f t="shared" si="49"/>
        <v>0</v>
      </c>
      <c r="S808" s="237">
        <f t="shared" si="50"/>
        <v>0</v>
      </c>
      <c r="T808" s="213"/>
      <c r="U808" s="212"/>
      <c r="V808" s="212"/>
      <c r="W808" s="217"/>
      <c r="X808" s="188">
        <f t="shared" si="48"/>
        <v>0</v>
      </c>
      <c r="Y808" s="188">
        <f t="shared" si="51"/>
        <v>0</v>
      </c>
    </row>
    <row r="809" spans="1:25" x14ac:dyDescent="0.25">
      <c r="A809" s="204"/>
      <c r="B809" s="212"/>
      <c r="C809" s="214"/>
      <c r="D809" s="214"/>
      <c r="E809" s="313"/>
      <c r="F809" s="314"/>
      <c r="G809" s="314"/>
      <c r="H809" s="315"/>
      <c r="I809" s="212"/>
      <c r="J809" s="213"/>
      <c r="K809" s="227"/>
      <c r="L809" s="214"/>
      <c r="M809" s="214"/>
      <c r="N809" s="214"/>
      <c r="O809" s="214"/>
      <c r="P809" s="215"/>
      <c r="Q809" s="216"/>
      <c r="R809" s="237">
        <f t="shared" si="49"/>
        <v>0</v>
      </c>
      <c r="S809" s="237">
        <f t="shared" si="50"/>
        <v>0</v>
      </c>
      <c r="T809" s="213"/>
      <c r="U809" s="212"/>
      <c r="V809" s="212"/>
      <c r="W809" s="217"/>
      <c r="X809" s="188">
        <f t="shared" si="48"/>
        <v>0</v>
      </c>
      <c r="Y809" s="188">
        <f t="shared" si="51"/>
        <v>0</v>
      </c>
    </row>
    <row r="810" spans="1:25" x14ac:dyDescent="0.25">
      <c r="A810" s="204"/>
      <c r="B810" s="212"/>
      <c r="C810" s="214"/>
      <c r="D810" s="214"/>
      <c r="E810" s="313"/>
      <c r="F810" s="314"/>
      <c r="G810" s="314"/>
      <c r="H810" s="315"/>
      <c r="I810" s="212"/>
      <c r="J810" s="213"/>
      <c r="K810" s="227"/>
      <c r="L810" s="214"/>
      <c r="M810" s="214"/>
      <c r="N810" s="214"/>
      <c r="O810" s="214"/>
      <c r="P810" s="215"/>
      <c r="Q810" s="216"/>
      <c r="R810" s="237">
        <f t="shared" si="49"/>
        <v>0</v>
      </c>
      <c r="S810" s="237">
        <f t="shared" si="50"/>
        <v>0</v>
      </c>
      <c r="T810" s="213"/>
      <c r="U810" s="212"/>
      <c r="V810" s="212"/>
      <c r="W810" s="217"/>
      <c r="X810" s="188">
        <f t="shared" si="48"/>
        <v>0</v>
      </c>
      <c r="Y810" s="188">
        <f t="shared" si="51"/>
        <v>0</v>
      </c>
    </row>
    <row r="811" spans="1:25" x14ac:dyDescent="0.25">
      <c r="A811" s="204"/>
      <c r="B811" s="212"/>
      <c r="C811" s="214"/>
      <c r="D811" s="214"/>
      <c r="E811" s="313"/>
      <c r="F811" s="314"/>
      <c r="G811" s="314"/>
      <c r="H811" s="315"/>
      <c r="I811" s="212"/>
      <c r="J811" s="213"/>
      <c r="K811" s="227"/>
      <c r="L811" s="214"/>
      <c r="M811" s="214"/>
      <c r="N811" s="214"/>
      <c r="O811" s="214"/>
      <c r="P811" s="215"/>
      <c r="Q811" s="216"/>
      <c r="R811" s="237">
        <f t="shared" si="49"/>
        <v>0</v>
      </c>
      <c r="S811" s="237">
        <f t="shared" si="50"/>
        <v>0</v>
      </c>
      <c r="T811" s="213"/>
      <c r="U811" s="212"/>
      <c r="V811" s="212"/>
      <c r="W811" s="217"/>
      <c r="X811" s="188">
        <f t="shared" si="48"/>
        <v>0</v>
      </c>
      <c r="Y811" s="188">
        <f t="shared" si="51"/>
        <v>0</v>
      </c>
    </row>
    <row r="812" spans="1:25" x14ac:dyDescent="0.25">
      <c r="A812" s="204"/>
      <c r="B812" s="212"/>
      <c r="C812" s="214"/>
      <c r="D812" s="214"/>
      <c r="E812" s="313"/>
      <c r="F812" s="314"/>
      <c r="G812" s="314"/>
      <c r="H812" s="315"/>
      <c r="I812" s="212"/>
      <c r="J812" s="213"/>
      <c r="K812" s="227"/>
      <c r="L812" s="214"/>
      <c r="M812" s="214"/>
      <c r="N812" s="214"/>
      <c r="O812" s="214"/>
      <c r="P812" s="215"/>
      <c r="Q812" s="216"/>
      <c r="R812" s="237">
        <f t="shared" si="49"/>
        <v>0</v>
      </c>
      <c r="S812" s="237">
        <f t="shared" si="50"/>
        <v>0</v>
      </c>
      <c r="T812" s="213"/>
      <c r="U812" s="212"/>
      <c r="V812" s="212"/>
      <c r="W812" s="217"/>
      <c r="X812" s="188">
        <f t="shared" si="48"/>
        <v>0</v>
      </c>
      <c r="Y812" s="188">
        <f t="shared" si="51"/>
        <v>0</v>
      </c>
    </row>
    <row r="813" spans="1:25" x14ac:dyDescent="0.25">
      <c r="A813" s="204"/>
      <c r="B813" s="212"/>
      <c r="C813" s="214"/>
      <c r="D813" s="214"/>
      <c r="E813" s="313"/>
      <c r="F813" s="314"/>
      <c r="G813" s="314"/>
      <c r="H813" s="315"/>
      <c r="I813" s="212"/>
      <c r="J813" s="213"/>
      <c r="K813" s="227"/>
      <c r="L813" s="214"/>
      <c r="M813" s="214"/>
      <c r="N813" s="214"/>
      <c r="O813" s="214"/>
      <c r="P813" s="215"/>
      <c r="Q813" s="216"/>
      <c r="R813" s="237">
        <f t="shared" si="49"/>
        <v>0</v>
      </c>
      <c r="S813" s="237">
        <f t="shared" si="50"/>
        <v>0</v>
      </c>
      <c r="T813" s="213"/>
      <c r="U813" s="212"/>
      <c r="V813" s="212"/>
      <c r="W813" s="217"/>
      <c r="X813" s="188">
        <f t="shared" si="48"/>
        <v>0</v>
      </c>
      <c r="Y813" s="188">
        <f t="shared" si="51"/>
        <v>0</v>
      </c>
    </row>
    <row r="814" spans="1:25" x14ac:dyDescent="0.25">
      <c r="A814" s="204"/>
      <c r="B814" s="212"/>
      <c r="C814" s="214"/>
      <c r="D814" s="214"/>
      <c r="E814" s="313"/>
      <c r="F814" s="314"/>
      <c r="G814" s="314"/>
      <c r="H814" s="315"/>
      <c r="I814" s="212"/>
      <c r="J814" s="213"/>
      <c r="K814" s="227"/>
      <c r="L814" s="214"/>
      <c r="M814" s="214"/>
      <c r="N814" s="214"/>
      <c r="O814" s="214"/>
      <c r="P814" s="215"/>
      <c r="Q814" s="216"/>
      <c r="R814" s="237">
        <f t="shared" si="49"/>
        <v>0</v>
      </c>
      <c r="S814" s="237">
        <f t="shared" si="50"/>
        <v>0</v>
      </c>
      <c r="T814" s="213"/>
      <c r="U814" s="212"/>
      <c r="V814" s="212"/>
      <c r="W814" s="217"/>
      <c r="X814" s="188">
        <f t="shared" si="48"/>
        <v>0</v>
      </c>
      <c r="Y814" s="188">
        <f t="shared" si="51"/>
        <v>0</v>
      </c>
    </row>
    <row r="815" spans="1:25" x14ac:dyDescent="0.25">
      <c r="A815" s="204"/>
      <c r="B815" s="212"/>
      <c r="C815" s="214"/>
      <c r="D815" s="214"/>
      <c r="E815" s="313"/>
      <c r="F815" s="314"/>
      <c r="G815" s="314"/>
      <c r="H815" s="315"/>
      <c r="I815" s="212"/>
      <c r="J815" s="213"/>
      <c r="K815" s="227"/>
      <c r="L815" s="214"/>
      <c r="M815" s="214"/>
      <c r="N815" s="214"/>
      <c r="O815" s="214"/>
      <c r="P815" s="215"/>
      <c r="Q815" s="216"/>
      <c r="R815" s="237">
        <f t="shared" si="49"/>
        <v>0</v>
      </c>
      <c r="S815" s="237">
        <f t="shared" si="50"/>
        <v>0</v>
      </c>
      <c r="T815" s="213"/>
      <c r="U815" s="212"/>
      <c r="V815" s="212"/>
      <c r="W815" s="217"/>
      <c r="X815" s="188">
        <f t="shared" si="48"/>
        <v>0</v>
      </c>
      <c r="Y815" s="188">
        <f t="shared" si="51"/>
        <v>0</v>
      </c>
    </row>
    <row r="816" spans="1:25" x14ac:dyDescent="0.25">
      <c r="A816" s="204"/>
      <c r="B816" s="212"/>
      <c r="C816" s="214"/>
      <c r="D816" s="214"/>
      <c r="E816" s="313"/>
      <c r="F816" s="314"/>
      <c r="G816" s="314"/>
      <c r="H816" s="315"/>
      <c r="I816" s="212"/>
      <c r="J816" s="213"/>
      <c r="K816" s="227"/>
      <c r="L816" s="214"/>
      <c r="M816" s="214"/>
      <c r="N816" s="214"/>
      <c r="O816" s="214"/>
      <c r="P816" s="215"/>
      <c r="Q816" s="216"/>
      <c r="R816" s="237">
        <f t="shared" si="49"/>
        <v>0</v>
      </c>
      <c r="S816" s="237">
        <f t="shared" si="50"/>
        <v>0</v>
      </c>
      <c r="T816" s="213"/>
      <c r="U816" s="212"/>
      <c r="V816" s="212"/>
      <c r="W816" s="217"/>
      <c r="X816" s="188">
        <f t="shared" si="48"/>
        <v>0</v>
      </c>
      <c r="Y816" s="188">
        <f t="shared" si="51"/>
        <v>0</v>
      </c>
    </row>
    <row r="817" spans="1:25" x14ac:dyDescent="0.25">
      <c r="A817" s="204"/>
      <c r="B817" s="212"/>
      <c r="C817" s="214"/>
      <c r="D817" s="214"/>
      <c r="E817" s="313"/>
      <c r="F817" s="314"/>
      <c r="G817" s="314"/>
      <c r="H817" s="315"/>
      <c r="I817" s="212"/>
      <c r="J817" s="213"/>
      <c r="K817" s="227"/>
      <c r="L817" s="214"/>
      <c r="M817" s="214"/>
      <c r="N817" s="214"/>
      <c r="O817" s="214"/>
      <c r="P817" s="215"/>
      <c r="Q817" s="216"/>
      <c r="R817" s="237">
        <f t="shared" si="49"/>
        <v>0</v>
      </c>
      <c r="S817" s="237">
        <f t="shared" si="50"/>
        <v>0</v>
      </c>
      <c r="T817" s="213"/>
      <c r="U817" s="212"/>
      <c r="V817" s="212"/>
      <c r="W817" s="217"/>
      <c r="X817" s="188">
        <f t="shared" si="48"/>
        <v>0</v>
      </c>
      <c r="Y817" s="188">
        <f t="shared" si="51"/>
        <v>0</v>
      </c>
    </row>
    <row r="818" spans="1:25" x14ac:dyDescent="0.25">
      <c r="A818" s="204"/>
      <c r="B818" s="212"/>
      <c r="C818" s="214"/>
      <c r="D818" s="214"/>
      <c r="E818" s="313"/>
      <c r="F818" s="314"/>
      <c r="G818" s="314"/>
      <c r="H818" s="315"/>
      <c r="I818" s="212"/>
      <c r="J818" s="213"/>
      <c r="K818" s="227"/>
      <c r="L818" s="214"/>
      <c r="M818" s="214"/>
      <c r="N818" s="214"/>
      <c r="O818" s="214"/>
      <c r="P818" s="215"/>
      <c r="Q818" s="216"/>
      <c r="R818" s="237">
        <f t="shared" si="49"/>
        <v>0</v>
      </c>
      <c r="S818" s="237">
        <f t="shared" si="50"/>
        <v>0</v>
      </c>
      <c r="T818" s="213"/>
      <c r="U818" s="212"/>
      <c r="V818" s="212"/>
      <c r="W818" s="217"/>
      <c r="X818" s="188">
        <f t="shared" si="48"/>
        <v>0</v>
      </c>
      <c r="Y818" s="188">
        <f t="shared" si="51"/>
        <v>0</v>
      </c>
    </row>
    <row r="819" spans="1:25" x14ac:dyDescent="0.25">
      <c r="A819" s="204"/>
      <c r="B819" s="212"/>
      <c r="C819" s="214"/>
      <c r="D819" s="214"/>
      <c r="E819" s="313"/>
      <c r="F819" s="314"/>
      <c r="G819" s="314"/>
      <c r="H819" s="315"/>
      <c r="I819" s="212"/>
      <c r="J819" s="213"/>
      <c r="K819" s="227"/>
      <c r="L819" s="214"/>
      <c r="M819" s="214"/>
      <c r="N819" s="214"/>
      <c r="O819" s="214"/>
      <c r="P819" s="215"/>
      <c r="Q819" s="216"/>
      <c r="R819" s="237">
        <f t="shared" si="49"/>
        <v>0</v>
      </c>
      <c r="S819" s="237">
        <f t="shared" si="50"/>
        <v>0</v>
      </c>
      <c r="T819" s="213"/>
      <c r="U819" s="212"/>
      <c r="V819" s="212"/>
      <c r="W819" s="217"/>
      <c r="X819" s="188">
        <f t="shared" si="48"/>
        <v>0</v>
      </c>
      <c r="Y819" s="188">
        <f t="shared" si="51"/>
        <v>0</v>
      </c>
    </row>
    <row r="820" spans="1:25" x14ac:dyDescent="0.25">
      <c r="A820" s="204"/>
      <c r="B820" s="212"/>
      <c r="C820" s="214"/>
      <c r="D820" s="214"/>
      <c r="E820" s="313"/>
      <c r="F820" s="314"/>
      <c r="G820" s="314"/>
      <c r="H820" s="315"/>
      <c r="I820" s="212"/>
      <c r="J820" s="213"/>
      <c r="K820" s="227"/>
      <c r="L820" s="214"/>
      <c r="M820" s="214"/>
      <c r="N820" s="214"/>
      <c r="O820" s="214"/>
      <c r="P820" s="215"/>
      <c r="Q820" s="216"/>
      <c r="R820" s="237">
        <f t="shared" si="49"/>
        <v>0</v>
      </c>
      <c r="S820" s="237">
        <f t="shared" si="50"/>
        <v>0</v>
      </c>
      <c r="T820" s="213"/>
      <c r="U820" s="212"/>
      <c r="V820" s="212"/>
      <c r="W820" s="217"/>
      <c r="X820" s="188">
        <f t="shared" si="48"/>
        <v>0</v>
      </c>
      <c r="Y820" s="188">
        <f t="shared" si="51"/>
        <v>0</v>
      </c>
    </row>
    <row r="821" spans="1:25" x14ac:dyDescent="0.25">
      <c r="A821" s="204"/>
      <c r="B821" s="212"/>
      <c r="C821" s="214"/>
      <c r="D821" s="214"/>
      <c r="E821" s="313"/>
      <c r="F821" s="314"/>
      <c r="G821" s="314"/>
      <c r="H821" s="315"/>
      <c r="I821" s="212"/>
      <c r="J821" s="213"/>
      <c r="K821" s="227"/>
      <c r="L821" s="214"/>
      <c r="M821" s="214"/>
      <c r="N821" s="214"/>
      <c r="O821" s="214"/>
      <c r="P821" s="215"/>
      <c r="Q821" s="216"/>
      <c r="R821" s="237">
        <f t="shared" si="49"/>
        <v>0</v>
      </c>
      <c r="S821" s="237">
        <f t="shared" si="50"/>
        <v>0</v>
      </c>
      <c r="T821" s="213"/>
      <c r="U821" s="212"/>
      <c r="V821" s="212"/>
      <c r="W821" s="217"/>
      <c r="X821" s="188">
        <f t="shared" si="48"/>
        <v>0</v>
      </c>
      <c r="Y821" s="188">
        <f t="shared" si="51"/>
        <v>0</v>
      </c>
    </row>
    <row r="822" spans="1:25" x14ac:dyDescent="0.25">
      <c r="A822" s="204"/>
      <c r="B822" s="212"/>
      <c r="C822" s="214"/>
      <c r="D822" s="214"/>
      <c r="E822" s="313"/>
      <c r="F822" s="314"/>
      <c r="G822" s="314"/>
      <c r="H822" s="315"/>
      <c r="I822" s="212"/>
      <c r="J822" s="213"/>
      <c r="K822" s="227"/>
      <c r="L822" s="214"/>
      <c r="M822" s="214"/>
      <c r="N822" s="214"/>
      <c r="O822" s="214"/>
      <c r="P822" s="215"/>
      <c r="Q822" s="216"/>
      <c r="R822" s="237">
        <f t="shared" si="49"/>
        <v>0</v>
      </c>
      <c r="S822" s="237">
        <f t="shared" si="50"/>
        <v>0</v>
      </c>
      <c r="T822" s="213"/>
      <c r="U822" s="212"/>
      <c r="V822" s="212"/>
      <c r="W822" s="217"/>
      <c r="X822" s="188">
        <f t="shared" si="48"/>
        <v>0</v>
      </c>
      <c r="Y822" s="188">
        <f t="shared" si="51"/>
        <v>0</v>
      </c>
    </row>
    <row r="823" spans="1:25" x14ac:dyDescent="0.25">
      <c r="A823" s="204"/>
      <c r="B823" s="212"/>
      <c r="C823" s="214"/>
      <c r="D823" s="214"/>
      <c r="E823" s="313"/>
      <c r="F823" s="314"/>
      <c r="G823" s="314"/>
      <c r="H823" s="315"/>
      <c r="I823" s="212"/>
      <c r="J823" s="213"/>
      <c r="K823" s="227"/>
      <c r="L823" s="214"/>
      <c r="M823" s="214"/>
      <c r="N823" s="214"/>
      <c r="O823" s="214"/>
      <c r="P823" s="215"/>
      <c r="Q823" s="216"/>
      <c r="R823" s="237">
        <f t="shared" si="49"/>
        <v>0</v>
      </c>
      <c r="S823" s="237">
        <f t="shared" si="50"/>
        <v>0</v>
      </c>
      <c r="T823" s="213"/>
      <c r="U823" s="212"/>
      <c r="V823" s="212"/>
      <c r="W823" s="217"/>
      <c r="X823" s="188">
        <f t="shared" si="48"/>
        <v>0</v>
      </c>
      <c r="Y823" s="188">
        <f t="shared" si="51"/>
        <v>0</v>
      </c>
    </row>
    <row r="824" spans="1:25" x14ac:dyDescent="0.25">
      <c r="A824" s="204"/>
      <c r="B824" s="212"/>
      <c r="C824" s="214"/>
      <c r="D824" s="214"/>
      <c r="E824" s="313"/>
      <c r="F824" s="314"/>
      <c r="G824" s="314"/>
      <c r="H824" s="315"/>
      <c r="I824" s="212"/>
      <c r="J824" s="213"/>
      <c r="K824" s="227"/>
      <c r="L824" s="214"/>
      <c r="M824" s="214"/>
      <c r="N824" s="214"/>
      <c r="O824" s="214"/>
      <c r="P824" s="215"/>
      <c r="Q824" s="216"/>
      <c r="R824" s="237">
        <f t="shared" si="49"/>
        <v>0</v>
      </c>
      <c r="S824" s="237">
        <f t="shared" si="50"/>
        <v>0</v>
      </c>
      <c r="T824" s="213"/>
      <c r="U824" s="212"/>
      <c r="V824" s="212"/>
      <c r="W824" s="217"/>
      <c r="X824" s="188">
        <f t="shared" si="48"/>
        <v>0</v>
      </c>
      <c r="Y824" s="188">
        <f t="shared" si="51"/>
        <v>0</v>
      </c>
    </row>
    <row r="825" spans="1:25" x14ac:dyDescent="0.25">
      <c r="A825" s="204"/>
      <c r="B825" s="212"/>
      <c r="C825" s="214"/>
      <c r="D825" s="214"/>
      <c r="E825" s="313"/>
      <c r="F825" s="314"/>
      <c r="G825" s="314"/>
      <c r="H825" s="315"/>
      <c r="I825" s="212"/>
      <c r="J825" s="213"/>
      <c r="K825" s="227"/>
      <c r="L825" s="214"/>
      <c r="M825" s="214"/>
      <c r="N825" s="214"/>
      <c r="O825" s="214"/>
      <c r="P825" s="215"/>
      <c r="Q825" s="216"/>
      <c r="R825" s="237">
        <f t="shared" si="49"/>
        <v>0</v>
      </c>
      <c r="S825" s="237">
        <f t="shared" si="50"/>
        <v>0</v>
      </c>
      <c r="T825" s="213"/>
      <c r="U825" s="212"/>
      <c r="V825" s="212"/>
      <c r="W825" s="217"/>
      <c r="X825" s="188">
        <f t="shared" si="48"/>
        <v>0</v>
      </c>
      <c r="Y825" s="188">
        <f t="shared" si="51"/>
        <v>0</v>
      </c>
    </row>
    <row r="826" spans="1:25" x14ac:dyDescent="0.25">
      <c r="A826" s="204"/>
      <c r="B826" s="212"/>
      <c r="C826" s="214"/>
      <c r="D826" s="214"/>
      <c r="E826" s="313"/>
      <c r="F826" s="314"/>
      <c r="G826" s="314"/>
      <c r="H826" s="315"/>
      <c r="I826" s="212"/>
      <c r="J826" s="213"/>
      <c r="K826" s="227"/>
      <c r="L826" s="214"/>
      <c r="M826" s="214"/>
      <c r="N826" s="214"/>
      <c r="O826" s="214"/>
      <c r="P826" s="215"/>
      <c r="Q826" s="216"/>
      <c r="R826" s="237">
        <f t="shared" si="49"/>
        <v>0</v>
      </c>
      <c r="S826" s="237">
        <f t="shared" si="50"/>
        <v>0</v>
      </c>
      <c r="T826" s="213"/>
      <c r="U826" s="212"/>
      <c r="V826" s="212"/>
      <c r="W826" s="217"/>
      <c r="X826" s="188">
        <f t="shared" si="48"/>
        <v>0</v>
      </c>
      <c r="Y826" s="188">
        <f t="shared" si="51"/>
        <v>0</v>
      </c>
    </row>
    <row r="827" spans="1:25" x14ac:dyDescent="0.25">
      <c r="A827" s="204"/>
      <c r="B827" s="212"/>
      <c r="C827" s="214"/>
      <c r="D827" s="214"/>
      <c r="E827" s="313"/>
      <c r="F827" s="314"/>
      <c r="G827" s="314"/>
      <c r="H827" s="315"/>
      <c r="I827" s="212"/>
      <c r="J827" s="213"/>
      <c r="K827" s="227"/>
      <c r="L827" s="214"/>
      <c r="M827" s="214"/>
      <c r="N827" s="214"/>
      <c r="O827" s="214"/>
      <c r="P827" s="215"/>
      <c r="Q827" s="216"/>
      <c r="R827" s="237">
        <f t="shared" si="49"/>
        <v>0</v>
      </c>
      <c r="S827" s="237">
        <f t="shared" si="50"/>
        <v>0</v>
      </c>
      <c r="T827" s="213"/>
      <c r="U827" s="212"/>
      <c r="V827" s="212"/>
      <c r="W827" s="217"/>
      <c r="X827" s="188">
        <f t="shared" si="48"/>
        <v>0</v>
      </c>
      <c r="Y827" s="188">
        <f t="shared" si="51"/>
        <v>0</v>
      </c>
    </row>
    <row r="828" spans="1:25" x14ac:dyDescent="0.25">
      <c r="A828" s="204"/>
      <c r="B828" s="212"/>
      <c r="C828" s="214"/>
      <c r="D828" s="214"/>
      <c r="E828" s="313"/>
      <c r="F828" s="314"/>
      <c r="G828" s="314"/>
      <c r="H828" s="315"/>
      <c r="I828" s="212"/>
      <c r="J828" s="213"/>
      <c r="K828" s="227"/>
      <c r="L828" s="214"/>
      <c r="M828" s="214"/>
      <c r="N828" s="214"/>
      <c r="O828" s="214"/>
      <c r="P828" s="215"/>
      <c r="Q828" s="216"/>
      <c r="R828" s="237">
        <f t="shared" si="49"/>
        <v>0</v>
      </c>
      <c r="S828" s="237">
        <f t="shared" si="50"/>
        <v>0</v>
      </c>
      <c r="T828" s="213"/>
      <c r="U828" s="212"/>
      <c r="V828" s="212"/>
      <c r="W828" s="217"/>
      <c r="X828" s="188">
        <f t="shared" si="48"/>
        <v>0</v>
      </c>
      <c r="Y828" s="188">
        <f t="shared" si="51"/>
        <v>0</v>
      </c>
    </row>
    <row r="829" spans="1:25" x14ac:dyDescent="0.25">
      <c r="A829" s="204"/>
      <c r="B829" s="212"/>
      <c r="C829" s="214"/>
      <c r="D829" s="214"/>
      <c r="E829" s="313"/>
      <c r="F829" s="314"/>
      <c r="G829" s="314"/>
      <c r="H829" s="315"/>
      <c r="I829" s="212"/>
      <c r="J829" s="213"/>
      <c r="K829" s="227"/>
      <c r="L829" s="214"/>
      <c r="M829" s="214"/>
      <c r="N829" s="214"/>
      <c r="O829" s="214"/>
      <c r="P829" s="215"/>
      <c r="Q829" s="216"/>
      <c r="R829" s="237">
        <f t="shared" si="49"/>
        <v>0</v>
      </c>
      <c r="S829" s="237">
        <f t="shared" si="50"/>
        <v>0</v>
      </c>
      <c r="T829" s="213"/>
      <c r="U829" s="212"/>
      <c r="V829" s="212"/>
      <c r="W829" s="217"/>
      <c r="X829" s="188">
        <f t="shared" si="48"/>
        <v>0</v>
      </c>
      <c r="Y829" s="188">
        <f t="shared" si="51"/>
        <v>0</v>
      </c>
    </row>
    <row r="830" spans="1:25" x14ac:dyDescent="0.25">
      <c r="A830" s="204"/>
      <c r="B830" s="212"/>
      <c r="C830" s="214"/>
      <c r="D830" s="214"/>
      <c r="E830" s="313"/>
      <c r="F830" s="314"/>
      <c r="G830" s="314"/>
      <c r="H830" s="315"/>
      <c r="I830" s="212"/>
      <c r="J830" s="213"/>
      <c r="K830" s="227"/>
      <c r="L830" s="214"/>
      <c r="M830" s="214"/>
      <c r="N830" s="214"/>
      <c r="O830" s="214"/>
      <c r="P830" s="215"/>
      <c r="Q830" s="216"/>
      <c r="R830" s="237">
        <f t="shared" si="49"/>
        <v>0</v>
      </c>
      <c r="S830" s="237">
        <f t="shared" si="50"/>
        <v>0</v>
      </c>
      <c r="T830" s="213"/>
      <c r="U830" s="212"/>
      <c r="V830" s="212"/>
      <c r="W830" s="217"/>
      <c r="X830" s="188">
        <f t="shared" si="48"/>
        <v>0</v>
      </c>
      <c r="Y830" s="188">
        <f t="shared" si="51"/>
        <v>0</v>
      </c>
    </row>
    <row r="831" spans="1:25" x14ac:dyDescent="0.25">
      <c r="A831" s="204"/>
      <c r="B831" s="212"/>
      <c r="C831" s="214"/>
      <c r="D831" s="214"/>
      <c r="E831" s="313"/>
      <c r="F831" s="314"/>
      <c r="G831" s="314"/>
      <c r="H831" s="315"/>
      <c r="I831" s="212"/>
      <c r="J831" s="213"/>
      <c r="K831" s="227"/>
      <c r="L831" s="214"/>
      <c r="M831" s="214"/>
      <c r="N831" s="214"/>
      <c r="O831" s="214"/>
      <c r="P831" s="215"/>
      <c r="Q831" s="216"/>
      <c r="R831" s="237">
        <f t="shared" si="49"/>
        <v>0</v>
      </c>
      <c r="S831" s="237">
        <f t="shared" si="50"/>
        <v>0</v>
      </c>
      <c r="T831" s="213"/>
      <c r="U831" s="212"/>
      <c r="V831" s="212"/>
      <c r="W831" s="217"/>
      <c r="X831" s="188">
        <f t="shared" si="48"/>
        <v>0</v>
      </c>
      <c r="Y831" s="188">
        <f t="shared" si="51"/>
        <v>0</v>
      </c>
    </row>
    <row r="832" spans="1:25" x14ac:dyDescent="0.25">
      <c r="A832" s="204"/>
      <c r="B832" s="212"/>
      <c r="C832" s="214"/>
      <c r="D832" s="214"/>
      <c r="E832" s="313"/>
      <c r="F832" s="314"/>
      <c r="G832" s="314"/>
      <c r="H832" s="315"/>
      <c r="I832" s="212"/>
      <c r="J832" s="213"/>
      <c r="K832" s="227"/>
      <c r="L832" s="214"/>
      <c r="M832" s="214"/>
      <c r="N832" s="214"/>
      <c r="O832" s="214"/>
      <c r="P832" s="215"/>
      <c r="Q832" s="216"/>
      <c r="R832" s="237">
        <f t="shared" si="49"/>
        <v>0</v>
      </c>
      <c r="S832" s="237">
        <f t="shared" si="50"/>
        <v>0</v>
      </c>
      <c r="T832" s="213"/>
      <c r="U832" s="212"/>
      <c r="V832" s="212"/>
      <c r="W832" s="217"/>
      <c r="X832" s="188">
        <f t="shared" si="48"/>
        <v>0</v>
      </c>
      <c r="Y832" s="188">
        <f t="shared" si="51"/>
        <v>0</v>
      </c>
    </row>
    <row r="833" spans="1:25" x14ac:dyDescent="0.25">
      <c r="A833" s="204"/>
      <c r="B833" s="212"/>
      <c r="C833" s="214"/>
      <c r="D833" s="214"/>
      <c r="E833" s="313"/>
      <c r="F833" s="314"/>
      <c r="G833" s="314"/>
      <c r="H833" s="315"/>
      <c r="I833" s="212"/>
      <c r="J833" s="213"/>
      <c r="K833" s="227"/>
      <c r="L833" s="214"/>
      <c r="M833" s="214"/>
      <c r="N833" s="214"/>
      <c r="O833" s="214"/>
      <c r="P833" s="215"/>
      <c r="Q833" s="216"/>
      <c r="R833" s="237">
        <f t="shared" si="49"/>
        <v>0</v>
      </c>
      <c r="S833" s="237">
        <f t="shared" si="50"/>
        <v>0</v>
      </c>
      <c r="T833" s="213"/>
      <c r="U833" s="212"/>
      <c r="V833" s="212"/>
      <c r="W833" s="217"/>
      <c r="X833" s="188">
        <f t="shared" si="48"/>
        <v>0</v>
      </c>
      <c r="Y833" s="188">
        <f t="shared" si="51"/>
        <v>0</v>
      </c>
    </row>
    <row r="834" spans="1:25" x14ac:dyDescent="0.25">
      <c r="A834" s="204"/>
      <c r="B834" s="212"/>
      <c r="C834" s="214"/>
      <c r="D834" s="214"/>
      <c r="E834" s="313"/>
      <c r="F834" s="314"/>
      <c r="G834" s="314"/>
      <c r="H834" s="315"/>
      <c r="I834" s="212"/>
      <c r="J834" s="213"/>
      <c r="K834" s="227"/>
      <c r="L834" s="214"/>
      <c r="M834" s="214"/>
      <c r="N834" s="214"/>
      <c r="O834" s="214"/>
      <c r="P834" s="215"/>
      <c r="Q834" s="216"/>
      <c r="R834" s="237">
        <f t="shared" si="49"/>
        <v>0</v>
      </c>
      <c r="S834" s="237">
        <f t="shared" si="50"/>
        <v>0</v>
      </c>
      <c r="T834" s="213"/>
      <c r="U834" s="212"/>
      <c r="V834" s="212"/>
      <c r="W834" s="217"/>
      <c r="X834" s="188">
        <f t="shared" si="48"/>
        <v>0</v>
      </c>
      <c r="Y834" s="188">
        <f t="shared" si="51"/>
        <v>0</v>
      </c>
    </row>
    <row r="835" spans="1:25" x14ac:dyDescent="0.25">
      <c r="A835" s="204"/>
      <c r="B835" s="212"/>
      <c r="C835" s="214"/>
      <c r="D835" s="214"/>
      <c r="E835" s="313"/>
      <c r="F835" s="314"/>
      <c r="G835" s="314"/>
      <c r="H835" s="315"/>
      <c r="I835" s="212"/>
      <c r="J835" s="213"/>
      <c r="K835" s="227"/>
      <c r="L835" s="214"/>
      <c r="M835" s="214"/>
      <c r="N835" s="214"/>
      <c r="O835" s="214"/>
      <c r="P835" s="215"/>
      <c r="Q835" s="216"/>
      <c r="R835" s="237">
        <f t="shared" si="49"/>
        <v>0</v>
      </c>
      <c r="S835" s="237">
        <f t="shared" si="50"/>
        <v>0</v>
      </c>
      <c r="T835" s="213"/>
      <c r="U835" s="212"/>
      <c r="V835" s="212"/>
      <c r="W835" s="217"/>
      <c r="X835" s="188">
        <f t="shared" si="48"/>
        <v>0</v>
      </c>
      <c r="Y835" s="188">
        <f t="shared" si="51"/>
        <v>0</v>
      </c>
    </row>
    <row r="836" spans="1:25" x14ac:dyDescent="0.25">
      <c r="A836" s="204"/>
      <c r="B836" s="212"/>
      <c r="C836" s="214"/>
      <c r="D836" s="214"/>
      <c r="E836" s="313"/>
      <c r="F836" s="314"/>
      <c r="G836" s="314"/>
      <c r="H836" s="315"/>
      <c r="I836" s="212"/>
      <c r="J836" s="213"/>
      <c r="K836" s="227"/>
      <c r="L836" s="214"/>
      <c r="M836" s="214"/>
      <c r="N836" s="214"/>
      <c r="O836" s="214"/>
      <c r="P836" s="215"/>
      <c r="Q836" s="216"/>
      <c r="R836" s="237">
        <f t="shared" si="49"/>
        <v>0</v>
      </c>
      <c r="S836" s="237">
        <f t="shared" si="50"/>
        <v>0</v>
      </c>
      <c r="T836" s="213"/>
      <c r="U836" s="212"/>
      <c r="V836" s="212"/>
      <c r="W836" s="217"/>
      <c r="X836" s="188">
        <f t="shared" si="48"/>
        <v>0</v>
      </c>
      <c r="Y836" s="188">
        <f t="shared" si="51"/>
        <v>0</v>
      </c>
    </row>
    <row r="837" spans="1:25" x14ac:dyDescent="0.25">
      <c r="A837" s="204"/>
      <c r="B837" s="212"/>
      <c r="C837" s="214"/>
      <c r="D837" s="214"/>
      <c r="E837" s="313"/>
      <c r="F837" s="314"/>
      <c r="G837" s="314"/>
      <c r="H837" s="315"/>
      <c r="I837" s="212"/>
      <c r="J837" s="213"/>
      <c r="K837" s="227"/>
      <c r="L837" s="214"/>
      <c r="M837" s="214"/>
      <c r="N837" s="214"/>
      <c r="O837" s="214"/>
      <c r="P837" s="215"/>
      <c r="Q837" s="216"/>
      <c r="R837" s="237">
        <f t="shared" si="49"/>
        <v>0</v>
      </c>
      <c r="S837" s="237">
        <f t="shared" si="50"/>
        <v>0</v>
      </c>
      <c r="T837" s="213"/>
      <c r="U837" s="212"/>
      <c r="V837" s="212"/>
      <c r="W837" s="217"/>
      <c r="X837" s="188">
        <f t="shared" si="48"/>
        <v>0</v>
      </c>
      <c r="Y837" s="188">
        <f t="shared" si="51"/>
        <v>0</v>
      </c>
    </row>
    <row r="838" spans="1:25" x14ac:dyDescent="0.25">
      <c r="A838" s="204"/>
      <c r="B838" s="212"/>
      <c r="C838" s="214"/>
      <c r="D838" s="214"/>
      <c r="E838" s="313"/>
      <c r="F838" s="314"/>
      <c r="G838" s="314"/>
      <c r="H838" s="315"/>
      <c r="I838" s="212"/>
      <c r="J838" s="213"/>
      <c r="K838" s="227"/>
      <c r="L838" s="214"/>
      <c r="M838" s="214"/>
      <c r="N838" s="214"/>
      <c r="O838" s="214"/>
      <c r="P838" s="215"/>
      <c r="Q838" s="216"/>
      <c r="R838" s="237">
        <f t="shared" si="49"/>
        <v>0</v>
      </c>
      <c r="S838" s="237">
        <f t="shared" si="50"/>
        <v>0</v>
      </c>
      <c r="T838" s="213"/>
      <c r="U838" s="212"/>
      <c r="V838" s="212"/>
      <c r="W838" s="217"/>
      <c r="X838" s="188">
        <f t="shared" si="48"/>
        <v>0</v>
      </c>
      <c r="Y838" s="188">
        <f t="shared" si="51"/>
        <v>0</v>
      </c>
    </row>
    <row r="839" spans="1:25" x14ac:dyDescent="0.25">
      <c r="A839" s="204"/>
      <c r="B839" s="212"/>
      <c r="C839" s="214"/>
      <c r="D839" s="214"/>
      <c r="E839" s="313"/>
      <c r="F839" s="314"/>
      <c r="G839" s="314"/>
      <c r="H839" s="315"/>
      <c r="I839" s="212"/>
      <c r="J839" s="213"/>
      <c r="K839" s="227"/>
      <c r="L839" s="214"/>
      <c r="M839" s="214"/>
      <c r="N839" s="214"/>
      <c r="O839" s="214"/>
      <c r="P839" s="215"/>
      <c r="Q839" s="216"/>
      <c r="R839" s="237">
        <f t="shared" si="49"/>
        <v>0</v>
      </c>
      <c r="S839" s="237">
        <f t="shared" si="50"/>
        <v>0</v>
      </c>
      <c r="T839" s="213"/>
      <c r="U839" s="212"/>
      <c r="V839" s="212"/>
      <c r="W839" s="217"/>
      <c r="X839" s="188">
        <f t="shared" si="48"/>
        <v>0</v>
      </c>
      <c r="Y839" s="188">
        <f t="shared" si="51"/>
        <v>0</v>
      </c>
    </row>
    <row r="840" spans="1:25" x14ac:dyDescent="0.25">
      <c r="A840" s="204"/>
      <c r="B840" s="212"/>
      <c r="C840" s="214"/>
      <c r="D840" s="214"/>
      <c r="E840" s="313"/>
      <c r="F840" s="314"/>
      <c r="G840" s="314"/>
      <c r="H840" s="315"/>
      <c r="I840" s="212"/>
      <c r="J840" s="213"/>
      <c r="K840" s="227"/>
      <c r="L840" s="214"/>
      <c r="M840" s="214"/>
      <c r="N840" s="214"/>
      <c r="O840" s="214"/>
      <c r="P840" s="215"/>
      <c r="Q840" s="216"/>
      <c r="R840" s="237">
        <f t="shared" si="49"/>
        <v>0</v>
      </c>
      <c r="S840" s="237">
        <f t="shared" si="50"/>
        <v>0</v>
      </c>
      <c r="T840" s="213"/>
      <c r="U840" s="212"/>
      <c r="V840" s="212"/>
      <c r="W840" s="217"/>
      <c r="X840" s="188">
        <f t="shared" si="48"/>
        <v>0</v>
      </c>
      <c r="Y840" s="188">
        <f t="shared" si="51"/>
        <v>0</v>
      </c>
    </row>
    <row r="841" spans="1:25" x14ac:dyDescent="0.25">
      <c r="A841" s="204"/>
      <c r="B841" s="212"/>
      <c r="C841" s="214"/>
      <c r="D841" s="214"/>
      <c r="E841" s="313"/>
      <c r="F841" s="314"/>
      <c r="G841" s="314"/>
      <c r="H841" s="315"/>
      <c r="I841" s="212"/>
      <c r="J841" s="213"/>
      <c r="K841" s="227"/>
      <c r="L841" s="214"/>
      <c r="M841" s="214"/>
      <c r="N841" s="214"/>
      <c r="O841" s="214"/>
      <c r="P841" s="215"/>
      <c r="Q841" s="216"/>
      <c r="R841" s="237">
        <f t="shared" si="49"/>
        <v>0</v>
      </c>
      <c r="S841" s="237">
        <f t="shared" si="50"/>
        <v>0</v>
      </c>
      <c r="T841" s="213"/>
      <c r="U841" s="212"/>
      <c r="V841" s="212"/>
      <c r="W841" s="217"/>
      <c r="X841" s="188">
        <f t="shared" si="48"/>
        <v>0</v>
      </c>
      <c r="Y841" s="188">
        <f t="shared" si="51"/>
        <v>0</v>
      </c>
    </row>
    <row r="842" spans="1:25" x14ac:dyDescent="0.25">
      <c r="A842" s="204"/>
      <c r="B842" s="212"/>
      <c r="C842" s="214"/>
      <c r="D842" s="214"/>
      <c r="E842" s="313"/>
      <c r="F842" s="314"/>
      <c r="G842" s="314"/>
      <c r="H842" s="315"/>
      <c r="I842" s="212"/>
      <c r="J842" s="213"/>
      <c r="K842" s="227"/>
      <c r="L842" s="214"/>
      <c r="M842" s="214"/>
      <c r="N842" s="214"/>
      <c r="O842" s="214"/>
      <c r="P842" s="215"/>
      <c r="Q842" s="216"/>
      <c r="R842" s="237">
        <f t="shared" si="49"/>
        <v>0</v>
      </c>
      <c r="S842" s="237">
        <f t="shared" si="50"/>
        <v>0</v>
      </c>
      <c r="T842" s="213"/>
      <c r="U842" s="212"/>
      <c r="V842" s="212"/>
      <c r="W842" s="217"/>
      <c r="X842" s="188">
        <f t="shared" si="48"/>
        <v>0</v>
      </c>
      <c r="Y842" s="188">
        <f t="shared" si="51"/>
        <v>0</v>
      </c>
    </row>
    <row r="843" spans="1:25" x14ac:dyDescent="0.25">
      <c r="A843" s="204"/>
      <c r="B843" s="212"/>
      <c r="C843" s="214"/>
      <c r="D843" s="214"/>
      <c r="E843" s="313"/>
      <c r="F843" s="314"/>
      <c r="G843" s="314"/>
      <c r="H843" s="315"/>
      <c r="I843" s="212"/>
      <c r="J843" s="213"/>
      <c r="K843" s="227"/>
      <c r="L843" s="214"/>
      <c r="M843" s="214"/>
      <c r="N843" s="214"/>
      <c r="O843" s="214"/>
      <c r="P843" s="215"/>
      <c r="Q843" s="216"/>
      <c r="R843" s="237">
        <f t="shared" si="49"/>
        <v>0</v>
      </c>
      <c r="S843" s="237">
        <f t="shared" si="50"/>
        <v>0</v>
      </c>
      <c r="T843" s="213"/>
      <c r="U843" s="212"/>
      <c r="V843" s="212"/>
      <c r="W843" s="217"/>
      <c r="X843" s="188">
        <f t="shared" si="48"/>
        <v>0</v>
      </c>
      <c r="Y843" s="188">
        <f t="shared" si="51"/>
        <v>0</v>
      </c>
    </row>
    <row r="844" spans="1:25" x14ac:dyDescent="0.25">
      <c r="A844" s="204"/>
      <c r="B844" s="212"/>
      <c r="C844" s="214"/>
      <c r="D844" s="214"/>
      <c r="E844" s="313"/>
      <c r="F844" s="314"/>
      <c r="G844" s="314"/>
      <c r="H844" s="315"/>
      <c r="I844" s="212"/>
      <c r="J844" s="213"/>
      <c r="K844" s="227"/>
      <c r="L844" s="214"/>
      <c r="M844" s="214"/>
      <c r="N844" s="214"/>
      <c r="O844" s="214"/>
      <c r="P844" s="215"/>
      <c r="Q844" s="216"/>
      <c r="R844" s="237">
        <f t="shared" si="49"/>
        <v>0</v>
      </c>
      <c r="S844" s="237">
        <f t="shared" si="50"/>
        <v>0</v>
      </c>
      <c r="T844" s="213"/>
      <c r="U844" s="212"/>
      <c r="V844" s="212"/>
      <c r="W844" s="217"/>
      <c r="X844" s="188">
        <f t="shared" si="48"/>
        <v>0</v>
      </c>
      <c r="Y844" s="188">
        <f t="shared" si="51"/>
        <v>0</v>
      </c>
    </row>
    <row r="845" spans="1:25" x14ac:dyDescent="0.25">
      <c r="A845" s="204"/>
      <c r="B845" s="212"/>
      <c r="C845" s="214"/>
      <c r="D845" s="214"/>
      <c r="E845" s="313"/>
      <c r="F845" s="314"/>
      <c r="G845" s="314"/>
      <c r="H845" s="315"/>
      <c r="I845" s="212"/>
      <c r="J845" s="213"/>
      <c r="K845" s="227"/>
      <c r="L845" s="214"/>
      <c r="M845" s="214"/>
      <c r="N845" s="214"/>
      <c r="O845" s="214"/>
      <c r="P845" s="215"/>
      <c r="Q845" s="216"/>
      <c r="R845" s="237">
        <f t="shared" si="49"/>
        <v>0</v>
      </c>
      <c r="S845" s="237">
        <f t="shared" si="50"/>
        <v>0</v>
      </c>
      <c r="T845" s="213"/>
      <c r="U845" s="212"/>
      <c r="V845" s="212"/>
      <c r="W845" s="217"/>
      <c r="X845" s="188">
        <f t="shared" si="48"/>
        <v>0</v>
      </c>
      <c r="Y845" s="188">
        <f t="shared" si="51"/>
        <v>0</v>
      </c>
    </row>
    <row r="846" spans="1:25" x14ac:dyDescent="0.25">
      <c r="A846" s="204"/>
      <c r="B846" s="212"/>
      <c r="C846" s="214"/>
      <c r="D846" s="214"/>
      <c r="E846" s="313"/>
      <c r="F846" s="314"/>
      <c r="G846" s="314"/>
      <c r="H846" s="315"/>
      <c r="I846" s="212"/>
      <c r="J846" s="213"/>
      <c r="K846" s="227"/>
      <c r="L846" s="214"/>
      <c r="M846" s="214"/>
      <c r="N846" s="214"/>
      <c r="O846" s="214"/>
      <c r="P846" s="215"/>
      <c r="Q846" s="216"/>
      <c r="R846" s="237">
        <f t="shared" si="49"/>
        <v>0</v>
      </c>
      <c r="S846" s="237">
        <f t="shared" si="50"/>
        <v>0</v>
      </c>
      <c r="T846" s="213"/>
      <c r="U846" s="212"/>
      <c r="V846" s="212"/>
      <c r="W846" s="217"/>
      <c r="X846" s="188">
        <f t="shared" si="48"/>
        <v>0</v>
      </c>
      <c r="Y846" s="188">
        <f t="shared" si="51"/>
        <v>0</v>
      </c>
    </row>
    <row r="847" spans="1:25" x14ac:dyDescent="0.25">
      <c r="A847" s="204"/>
      <c r="B847" s="212"/>
      <c r="C847" s="214"/>
      <c r="D847" s="214"/>
      <c r="E847" s="313"/>
      <c r="F847" s="314"/>
      <c r="G847" s="314"/>
      <c r="H847" s="315"/>
      <c r="I847" s="212"/>
      <c r="J847" s="213"/>
      <c r="K847" s="227"/>
      <c r="L847" s="214"/>
      <c r="M847" s="214"/>
      <c r="N847" s="214"/>
      <c r="O847" s="214"/>
      <c r="P847" s="215"/>
      <c r="Q847" s="216"/>
      <c r="R847" s="237">
        <f t="shared" si="49"/>
        <v>0</v>
      </c>
      <c r="S847" s="237">
        <f t="shared" si="50"/>
        <v>0</v>
      </c>
      <c r="T847" s="213"/>
      <c r="U847" s="212"/>
      <c r="V847" s="212"/>
      <c r="W847" s="217"/>
      <c r="X847" s="188">
        <f t="shared" si="48"/>
        <v>0</v>
      </c>
      <c r="Y847" s="188">
        <f t="shared" si="51"/>
        <v>0</v>
      </c>
    </row>
    <row r="848" spans="1:25" x14ac:dyDescent="0.25">
      <c r="A848" s="204"/>
      <c r="B848" s="212"/>
      <c r="C848" s="214"/>
      <c r="D848" s="214"/>
      <c r="E848" s="313"/>
      <c r="F848" s="314"/>
      <c r="G848" s="314"/>
      <c r="H848" s="315"/>
      <c r="I848" s="212"/>
      <c r="J848" s="213"/>
      <c r="K848" s="227"/>
      <c r="L848" s="214"/>
      <c r="M848" s="214"/>
      <c r="N848" s="214"/>
      <c r="O848" s="214"/>
      <c r="P848" s="215"/>
      <c r="Q848" s="216"/>
      <c r="R848" s="237">
        <f t="shared" si="49"/>
        <v>0</v>
      </c>
      <c r="S848" s="237">
        <f t="shared" si="50"/>
        <v>0</v>
      </c>
      <c r="T848" s="213"/>
      <c r="U848" s="212"/>
      <c r="V848" s="212"/>
      <c r="W848" s="217"/>
      <c r="X848" s="188">
        <f t="shared" ref="X848:X911" si="52">+IF(A848="1 Cuenta de Cobro - Activo no Financiero",+J848+K848+L848+M848+N848+O848+P848+Q848,0)</f>
        <v>0</v>
      </c>
      <c r="Y848" s="188">
        <f t="shared" si="51"/>
        <v>0</v>
      </c>
    </row>
    <row r="849" spans="1:25" x14ac:dyDescent="0.25">
      <c r="A849" s="204"/>
      <c r="B849" s="212"/>
      <c r="C849" s="214"/>
      <c r="D849" s="214"/>
      <c r="E849" s="313"/>
      <c r="F849" s="314"/>
      <c r="G849" s="314"/>
      <c r="H849" s="315"/>
      <c r="I849" s="212"/>
      <c r="J849" s="213"/>
      <c r="K849" s="227"/>
      <c r="L849" s="214"/>
      <c r="M849" s="214"/>
      <c r="N849" s="214"/>
      <c r="O849" s="214"/>
      <c r="P849" s="215"/>
      <c r="Q849" s="216"/>
      <c r="R849" s="237">
        <f t="shared" ref="R849:R912" si="53">+IF(OR(A849="1 Cuenta de Cobro - Activo no Financiero", A849="2 Cuenta de Cobro - Instrumento Financiero"),+J849+K849+L849+M849+N849+O849+P849+Q849,0)</f>
        <v>0</v>
      </c>
      <c r="S849" s="237">
        <f t="shared" ref="S849:S912" si="54">+IF(A849="3 Deterioro - Instrumento Financiero",+K849+L849+M849+N849+O849+P849+Q849,0)</f>
        <v>0</v>
      </c>
      <c r="T849" s="213"/>
      <c r="U849" s="212"/>
      <c r="V849" s="212"/>
      <c r="W849" s="217"/>
      <c r="X849" s="188">
        <f t="shared" si="52"/>
        <v>0</v>
      </c>
      <c r="Y849" s="188">
        <f t="shared" ref="Y849:Y912" si="55">+IF(A849="2 Cuenta de Cobro - Instrumento Financiero",+J849+K849+L849+M849+N849+O849+P849+Q849,0)</f>
        <v>0</v>
      </c>
    </row>
    <row r="850" spans="1:25" x14ac:dyDescent="0.25">
      <c r="A850" s="204"/>
      <c r="B850" s="212"/>
      <c r="C850" s="214"/>
      <c r="D850" s="214"/>
      <c r="E850" s="313"/>
      <c r="F850" s="314"/>
      <c r="G850" s="314"/>
      <c r="H850" s="315"/>
      <c r="I850" s="212"/>
      <c r="J850" s="213"/>
      <c r="K850" s="227"/>
      <c r="L850" s="214"/>
      <c r="M850" s="214"/>
      <c r="N850" s="214"/>
      <c r="O850" s="214"/>
      <c r="P850" s="215"/>
      <c r="Q850" s="216"/>
      <c r="R850" s="237">
        <f t="shared" si="53"/>
        <v>0</v>
      </c>
      <c r="S850" s="237">
        <f t="shared" si="54"/>
        <v>0</v>
      </c>
      <c r="T850" s="213"/>
      <c r="U850" s="212"/>
      <c r="V850" s="212"/>
      <c r="W850" s="217"/>
      <c r="X850" s="188">
        <f t="shared" si="52"/>
        <v>0</v>
      </c>
      <c r="Y850" s="188">
        <f t="shared" si="55"/>
        <v>0</v>
      </c>
    </row>
    <row r="851" spans="1:25" x14ac:dyDescent="0.25">
      <c r="A851" s="204"/>
      <c r="B851" s="212"/>
      <c r="C851" s="214"/>
      <c r="D851" s="214"/>
      <c r="E851" s="313"/>
      <c r="F851" s="314"/>
      <c r="G851" s="314"/>
      <c r="H851" s="315"/>
      <c r="I851" s="212"/>
      <c r="J851" s="213"/>
      <c r="K851" s="227"/>
      <c r="L851" s="214"/>
      <c r="M851" s="214"/>
      <c r="N851" s="214"/>
      <c r="O851" s="214"/>
      <c r="P851" s="215"/>
      <c r="Q851" s="216"/>
      <c r="R851" s="237">
        <f t="shared" si="53"/>
        <v>0</v>
      </c>
      <c r="S851" s="237">
        <f t="shared" si="54"/>
        <v>0</v>
      </c>
      <c r="T851" s="213"/>
      <c r="U851" s="212"/>
      <c r="V851" s="212"/>
      <c r="W851" s="217"/>
      <c r="X851" s="188">
        <f t="shared" si="52"/>
        <v>0</v>
      </c>
      <c r="Y851" s="188">
        <f t="shared" si="55"/>
        <v>0</v>
      </c>
    </row>
    <row r="852" spans="1:25" x14ac:dyDescent="0.25">
      <c r="A852" s="204"/>
      <c r="B852" s="212"/>
      <c r="C852" s="214"/>
      <c r="D852" s="214"/>
      <c r="E852" s="313"/>
      <c r="F852" s="314"/>
      <c r="G852" s="314"/>
      <c r="H852" s="315"/>
      <c r="I852" s="212"/>
      <c r="J852" s="213"/>
      <c r="K852" s="227"/>
      <c r="L852" s="214"/>
      <c r="M852" s="214"/>
      <c r="N852" s="214"/>
      <c r="O852" s="214"/>
      <c r="P852" s="215"/>
      <c r="Q852" s="216"/>
      <c r="R852" s="237">
        <f t="shared" si="53"/>
        <v>0</v>
      </c>
      <c r="S852" s="237">
        <f t="shared" si="54"/>
        <v>0</v>
      </c>
      <c r="T852" s="213"/>
      <c r="U852" s="212"/>
      <c r="V852" s="212"/>
      <c r="W852" s="217"/>
      <c r="X852" s="188">
        <f t="shared" si="52"/>
        <v>0</v>
      </c>
      <c r="Y852" s="188">
        <f t="shared" si="55"/>
        <v>0</v>
      </c>
    </row>
    <row r="853" spans="1:25" x14ac:dyDescent="0.25">
      <c r="A853" s="204"/>
      <c r="B853" s="212"/>
      <c r="C853" s="214"/>
      <c r="D853" s="214"/>
      <c r="E853" s="313"/>
      <c r="F853" s="314"/>
      <c r="G853" s="314"/>
      <c r="H853" s="315"/>
      <c r="I853" s="212"/>
      <c r="J853" s="213"/>
      <c r="K853" s="227"/>
      <c r="L853" s="214"/>
      <c r="M853" s="214"/>
      <c r="N853" s="214"/>
      <c r="O853" s="214"/>
      <c r="P853" s="215"/>
      <c r="Q853" s="216"/>
      <c r="R853" s="237">
        <f t="shared" si="53"/>
        <v>0</v>
      </c>
      <c r="S853" s="237">
        <f t="shared" si="54"/>
        <v>0</v>
      </c>
      <c r="T853" s="213"/>
      <c r="U853" s="212"/>
      <c r="V853" s="212"/>
      <c r="W853" s="217"/>
      <c r="X853" s="188">
        <f t="shared" si="52"/>
        <v>0</v>
      </c>
      <c r="Y853" s="188">
        <f t="shared" si="55"/>
        <v>0</v>
      </c>
    </row>
    <row r="854" spans="1:25" x14ac:dyDescent="0.25">
      <c r="A854" s="204"/>
      <c r="B854" s="212"/>
      <c r="C854" s="214"/>
      <c r="D854" s="214"/>
      <c r="E854" s="313"/>
      <c r="F854" s="314"/>
      <c r="G854" s="314"/>
      <c r="H854" s="315"/>
      <c r="I854" s="212"/>
      <c r="J854" s="213"/>
      <c r="K854" s="227"/>
      <c r="L854" s="214"/>
      <c r="M854" s="214"/>
      <c r="N854" s="214"/>
      <c r="O854" s="214"/>
      <c r="P854" s="215"/>
      <c r="Q854" s="216"/>
      <c r="R854" s="237">
        <f t="shared" si="53"/>
        <v>0</v>
      </c>
      <c r="S854" s="237">
        <f t="shared" si="54"/>
        <v>0</v>
      </c>
      <c r="T854" s="213"/>
      <c r="U854" s="212"/>
      <c r="V854" s="212"/>
      <c r="W854" s="217"/>
      <c r="X854" s="188">
        <f t="shared" si="52"/>
        <v>0</v>
      </c>
      <c r="Y854" s="188">
        <f t="shared" si="55"/>
        <v>0</v>
      </c>
    </row>
    <row r="855" spans="1:25" x14ac:dyDescent="0.25">
      <c r="A855" s="204"/>
      <c r="B855" s="212"/>
      <c r="C855" s="214"/>
      <c r="D855" s="214"/>
      <c r="E855" s="313"/>
      <c r="F855" s="314"/>
      <c r="G855" s="314"/>
      <c r="H855" s="315"/>
      <c r="I855" s="212"/>
      <c r="J855" s="213"/>
      <c r="K855" s="227"/>
      <c r="L855" s="214"/>
      <c r="M855" s="214"/>
      <c r="N855" s="214"/>
      <c r="O855" s="214"/>
      <c r="P855" s="215"/>
      <c r="Q855" s="216"/>
      <c r="R855" s="237">
        <f t="shared" si="53"/>
        <v>0</v>
      </c>
      <c r="S855" s="237">
        <f t="shared" si="54"/>
        <v>0</v>
      </c>
      <c r="T855" s="213"/>
      <c r="U855" s="212"/>
      <c r="V855" s="212"/>
      <c r="W855" s="217"/>
      <c r="X855" s="188">
        <f t="shared" si="52"/>
        <v>0</v>
      </c>
      <c r="Y855" s="188">
        <f t="shared" si="55"/>
        <v>0</v>
      </c>
    </row>
    <row r="856" spans="1:25" x14ac:dyDescent="0.25">
      <c r="A856" s="204"/>
      <c r="B856" s="212"/>
      <c r="C856" s="214"/>
      <c r="D856" s="214"/>
      <c r="E856" s="313"/>
      <c r="F856" s="314"/>
      <c r="G856" s="314"/>
      <c r="H856" s="315"/>
      <c r="I856" s="212"/>
      <c r="J856" s="213"/>
      <c r="K856" s="227"/>
      <c r="L856" s="214"/>
      <c r="M856" s="214"/>
      <c r="N856" s="214"/>
      <c r="O856" s="214"/>
      <c r="P856" s="215"/>
      <c r="Q856" s="216"/>
      <c r="R856" s="237">
        <f t="shared" si="53"/>
        <v>0</v>
      </c>
      <c r="S856" s="237">
        <f t="shared" si="54"/>
        <v>0</v>
      </c>
      <c r="T856" s="213"/>
      <c r="U856" s="212"/>
      <c r="V856" s="212"/>
      <c r="W856" s="217"/>
      <c r="X856" s="188">
        <f t="shared" si="52"/>
        <v>0</v>
      </c>
      <c r="Y856" s="188">
        <f t="shared" si="55"/>
        <v>0</v>
      </c>
    </row>
    <row r="857" spans="1:25" x14ac:dyDescent="0.25">
      <c r="A857" s="204"/>
      <c r="B857" s="212"/>
      <c r="C857" s="214"/>
      <c r="D857" s="214"/>
      <c r="E857" s="313"/>
      <c r="F857" s="314"/>
      <c r="G857" s="314"/>
      <c r="H857" s="315"/>
      <c r="I857" s="212"/>
      <c r="J857" s="213"/>
      <c r="K857" s="227"/>
      <c r="L857" s="214"/>
      <c r="M857" s="214"/>
      <c r="N857" s="214"/>
      <c r="O857" s="214"/>
      <c r="P857" s="215"/>
      <c r="Q857" s="216"/>
      <c r="R857" s="237">
        <f t="shared" si="53"/>
        <v>0</v>
      </c>
      <c r="S857" s="237">
        <f t="shared" si="54"/>
        <v>0</v>
      </c>
      <c r="T857" s="213"/>
      <c r="U857" s="212"/>
      <c r="V857" s="212"/>
      <c r="W857" s="217"/>
      <c r="X857" s="188">
        <f t="shared" si="52"/>
        <v>0</v>
      </c>
      <c r="Y857" s="188">
        <f t="shared" si="55"/>
        <v>0</v>
      </c>
    </row>
    <row r="858" spans="1:25" x14ac:dyDescent="0.25">
      <c r="A858" s="204"/>
      <c r="B858" s="212"/>
      <c r="C858" s="214"/>
      <c r="D858" s="214"/>
      <c r="E858" s="313"/>
      <c r="F858" s="314"/>
      <c r="G858" s="314"/>
      <c r="H858" s="315"/>
      <c r="I858" s="212"/>
      <c r="J858" s="213"/>
      <c r="K858" s="227"/>
      <c r="L858" s="214"/>
      <c r="M858" s="214"/>
      <c r="N858" s="214"/>
      <c r="O858" s="214"/>
      <c r="P858" s="215"/>
      <c r="Q858" s="216"/>
      <c r="R858" s="237">
        <f t="shared" si="53"/>
        <v>0</v>
      </c>
      <c r="S858" s="237">
        <f t="shared" si="54"/>
        <v>0</v>
      </c>
      <c r="T858" s="213"/>
      <c r="U858" s="212"/>
      <c r="V858" s="212"/>
      <c r="W858" s="217"/>
      <c r="X858" s="188">
        <f t="shared" si="52"/>
        <v>0</v>
      </c>
      <c r="Y858" s="188">
        <f t="shared" si="55"/>
        <v>0</v>
      </c>
    </row>
    <row r="859" spans="1:25" x14ac:dyDescent="0.25">
      <c r="A859" s="204"/>
      <c r="B859" s="212"/>
      <c r="C859" s="214"/>
      <c r="D859" s="214"/>
      <c r="E859" s="313"/>
      <c r="F859" s="314"/>
      <c r="G859" s="314"/>
      <c r="H859" s="315"/>
      <c r="I859" s="212"/>
      <c r="J859" s="213"/>
      <c r="K859" s="227"/>
      <c r="L859" s="214"/>
      <c r="M859" s="214"/>
      <c r="N859" s="214"/>
      <c r="O859" s="214"/>
      <c r="P859" s="215"/>
      <c r="Q859" s="216"/>
      <c r="R859" s="237">
        <f t="shared" si="53"/>
        <v>0</v>
      </c>
      <c r="S859" s="237">
        <f t="shared" si="54"/>
        <v>0</v>
      </c>
      <c r="T859" s="213"/>
      <c r="U859" s="212"/>
      <c r="V859" s="212"/>
      <c r="W859" s="217"/>
      <c r="X859" s="188">
        <f t="shared" si="52"/>
        <v>0</v>
      </c>
      <c r="Y859" s="188">
        <f t="shared" si="55"/>
        <v>0</v>
      </c>
    </row>
    <row r="860" spans="1:25" x14ac:dyDescent="0.25">
      <c r="A860" s="204"/>
      <c r="B860" s="212"/>
      <c r="C860" s="214"/>
      <c r="D860" s="214"/>
      <c r="E860" s="313"/>
      <c r="F860" s="314"/>
      <c r="G860" s="314"/>
      <c r="H860" s="315"/>
      <c r="I860" s="212"/>
      <c r="J860" s="213"/>
      <c r="K860" s="227"/>
      <c r="L860" s="214"/>
      <c r="M860" s="214"/>
      <c r="N860" s="214"/>
      <c r="O860" s="214"/>
      <c r="P860" s="215"/>
      <c r="Q860" s="216"/>
      <c r="R860" s="237">
        <f t="shared" si="53"/>
        <v>0</v>
      </c>
      <c r="S860" s="237">
        <f t="shared" si="54"/>
        <v>0</v>
      </c>
      <c r="T860" s="213"/>
      <c r="U860" s="212"/>
      <c r="V860" s="212"/>
      <c r="W860" s="217"/>
      <c r="X860" s="188">
        <f t="shared" si="52"/>
        <v>0</v>
      </c>
      <c r="Y860" s="188">
        <f t="shared" si="55"/>
        <v>0</v>
      </c>
    </row>
    <row r="861" spans="1:25" x14ac:dyDescent="0.25">
      <c r="A861" s="204"/>
      <c r="B861" s="212"/>
      <c r="C861" s="214"/>
      <c r="D861" s="214"/>
      <c r="E861" s="313"/>
      <c r="F861" s="314"/>
      <c r="G861" s="314"/>
      <c r="H861" s="315"/>
      <c r="I861" s="212"/>
      <c r="J861" s="213"/>
      <c r="K861" s="227"/>
      <c r="L861" s="214"/>
      <c r="M861" s="214"/>
      <c r="N861" s="214"/>
      <c r="O861" s="214"/>
      <c r="P861" s="215"/>
      <c r="Q861" s="216"/>
      <c r="R861" s="237">
        <f t="shared" si="53"/>
        <v>0</v>
      </c>
      <c r="S861" s="237">
        <f t="shared" si="54"/>
        <v>0</v>
      </c>
      <c r="T861" s="213"/>
      <c r="U861" s="212"/>
      <c r="V861" s="212"/>
      <c r="W861" s="217"/>
      <c r="X861" s="188">
        <f t="shared" si="52"/>
        <v>0</v>
      </c>
      <c r="Y861" s="188">
        <f t="shared" si="55"/>
        <v>0</v>
      </c>
    </row>
    <row r="862" spans="1:25" x14ac:dyDescent="0.25">
      <c r="A862" s="204"/>
      <c r="B862" s="212"/>
      <c r="C862" s="214"/>
      <c r="D862" s="214"/>
      <c r="E862" s="313"/>
      <c r="F862" s="314"/>
      <c r="G862" s="314"/>
      <c r="H862" s="315"/>
      <c r="I862" s="212"/>
      <c r="J862" s="213"/>
      <c r="K862" s="227"/>
      <c r="L862" s="214"/>
      <c r="M862" s="214"/>
      <c r="N862" s="214"/>
      <c r="O862" s="214"/>
      <c r="P862" s="215"/>
      <c r="Q862" s="216"/>
      <c r="R862" s="237">
        <f t="shared" si="53"/>
        <v>0</v>
      </c>
      <c r="S862" s="237">
        <f t="shared" si="54"/>
        <v>0</v>
      </c>
      <c r="T862" s="213"/>
      <c r="U862" s="212"/>
      <c r="V862" s="212"/>
      <c r="W862" s="217"/>
      <c r="X862" s="188">
        <f t="shared" si="52"/>
        <v>0</v>
      </c>
      <c r="Y862" s="188">
        <f t="shared" si="55"/>
        <v>0</v>
      </c>
    </row>
    <row r="863" spans="1:25" x14ac:dyDescent="0.25">
      <c r="A863" s="204"/>
      <c r="B863" s="212"/>
      <c r="C863" s="214"/>
      <c r="D863" s="214"/>
      <c r="E863" s="313"/>
      <c r="F863" s="314"/>
      <c r="G863" s="314"/>
      <c r="H863" s="315"/>
      <c r="I863" s="212"/>
      <c r="J863" s="213"/>
      <c r="K863" s="227"/>
      <c r="L863" s="214"/>
      <c r="M863" s="214"/>
      <c r="N863" s="214"/>
      <c r="O863" s="214"/>
      <c r="P863" s="215"/>
      <c r="Q863" s="216"/>
      <c r="R863" s="237">
        <f t="shared" si="53"/>
        <v>0</v>
      </c>
      <c r="S863" s="237">
        <f t="shared" si="54"/>
        <v>0</v>
      </c>
      <c r="T863" s="213"/>
      <c r="U863" s="212"/>
      <c r="V863" s="212"/>
      <c r="W863" s="217"/>
      <c r="X863" s="188">
        <f t="shared" si="52"/>
        <v>0</v>
      </c>
      <c r="Y863" s="188">
        <f t="shared" si="55"/>
        <v>0</v>
      </c>
    </row>
    <row r="864" spans="1:25" x14ac:dyDescent="0.25">
      <c r="A864" s="204"/>
      <c r="B864" s="212"/>
      <c r="C864" s="214"/>
      <c r="D864" s="214"/>
      <c r="E864" s="313"/>
      <c r="F864" s="314"/>
      <c r="G864" s="314"/>
      <c r="H864" s="315"/>
      <c r="I864" s="212"/>
      <c r="J864" s="213"/>
      <c r="K864" s="227"/>
      <c r="L864" s="214"/>
      <c r="M864" s="214"/>
      <c r="N864" s="214"/>
      <c r="O864" s="214"/>
      <c r="P864" s="215"/>
      <c r="Q864" s="216"/>
      <c r="R864" s="237">
        <f t="shared" si="53"/>
        <v>0</v>
      </c>
      <c r="S864" s="237">
        <f t="shared" si="54"/>
        <v>0</v>
      </c>
      <c r="T864" s="213"/>
      <c r="U864" s="212"/>
      <c r="V864" s="212"/>
      <c r="W864" s="217"/>
      <c r="X864" s="188">
        <f t="shared" si="52"/>
        <v>0</v>
      </c>
      <c r="Y864" s="188">
        <f t="shared" si="55"/>
        <v>0</v>
      </c>
    </row>
    <row r="865" spans="1:25" x14ac:dyDescent="0.25">
      <c r="A865" s="204"/>
      <c r="B865" s="212"/>
      <c r="C865" s="214"/>
      <c r="D865" s="214"/>
      <c r="E865" s="313"/>
      <c r="F865" s="314"/>
      <c r="G865" s="314"/>
      <c r="H865" s="315"/>
      <c r="I865" s="212"/>
      <c r="J865" s="213"/>
      <c r="K865" s="227"/>
      <c r="L865" s="214"/>
      <c r="M865" s="214"/>
      <c r="N865" s="214"/>
      <c r="O865" s="214"/>
      <c r="P865" s="215"/>
      <c r="Q865" s="216"/>
      <c r="R865" s="237">
        <f t="shared" si="53"/>
        <v>0</v>
      </c>
      <c r="S865" s="237">
        <f t="shared" si="54"/>
        <v>0</v>
      </c>
      <c r="T865" s="213"/>
      <c r="U865" s="212"/>
      <c r="V865" s="212"/>
      <c r="W865" s="217"/>
      <c r="X865" s="188">
        <f t="shared" si="52"/>
        <v>0</v>
      </c>
      <c r="Y865" s="188">
        <f t="shared" si="55"/>
        <v>0</v>
      </c>
    </row>
    <row r="866" spans="1:25" x14ac:dyDescent="0.25">
      <c r="A866" s="204"/>
      <c r="B866" s="212"/>
      <c r="C866" s="214"/>
      <c r="D866" s="214"/>
      <c r="E866" s="313"/>
      <c r="F866" s="314"/>
      <c r="G866" s="314"/>
      <c r="H866" s="315"/>
      <c r="I866" s="212"/>
      <c r="J866" s="213"/>
      <c r="K866" s="227"/>
      <c r="L866" s="214"/>
      <c r="M866" s="214"/>
      <c r="N866" s="214"/>
      <c r="O866" s="214"/>
      <c r="P866" s="215"/>
      <c r="Q866" s="216"/>
      <c r="R866" s="237">
        <f t="shared" si="53"/>
        <v>0</v>
      </c>
      <c r="S866" s="237">
        <f t="shared" si="54"/>
        <v>0</v>
      </c>
      <c r="T866" s="213"/>
      <c r="U866" s="212"/>
      <c r="V866" s="212"/>
      <c r="W866" s="217"/>
      <c r="X866" s="188">
        <f t="shared" si="52"/>
        <v>0</v>
      </c>
      <c r="Y866" s="188">
        <f t="shared" si="55"/>
        <v>0</v>
      </c>
    </row>
    <row r="867" spans="1:25" x14ac:dyDescent="0.25">
      <c r="A867" s="204"/>
      <c r="B867" s="212"/>
      <c r="C867" s="214"/>
      <c r="D867" s="214"/>
      <c r="E867" s="313"/>
      <c r="F867" s="314"/>
      <c r="G867" s="314"/>
      <c r="H867" s="315"/>
      <c r="I867" s="212"/>
      <c r="J867" s="213"/>
      <c r="K867" s="227"/>
      <c r="L867" s="214"/>
      <c r="M867" s="214"/>
      <c r="N867" s="214"/>
      <c r="O867" s="214"/>
      <c r="P867" s="215"/>
      <c r="Q867" s="216"/>
      <c r="R867" s="237">
        <f t="shared" si="53"/>
        <v>0</v>
      </c>
      <c r="S867" s="237">
        <f t="shared" si="54"/>
        <v>0</v>
      </c>
      <c r="T867" s="213"/>
      <c r="U867" s="212"/>
      <c r="V867" s="212"/>
      <c r="W867" s="217"/>
      <c r="X867" s="188">
        <f t="shared" si="52"/>
        <v>0</v>
      </c>
      <c r="Y867" s="188">
        <f t="shared" si="55"/>
        <v>0</v>
      </c>
    </row>
    <row r="868" spans="1:25" x14ac:dyDescent="0.25">
      <c r="A868" s="204"/>
      <c r="B868" s="212"/>
      <c r="C868" s="214"/>
      <c r="D868" s="214"/>
      <c r="E868" s="313"/>
      <c r="F868" s="314"/>
      <c r="G868" s="314"/>
      <c r="H868" s="315"/>
      <c r="I868" s="212"/>
      <c r="J868" s="213"/>
      <c r="K868" s="227"/>
      <c r="L868" s="214"/>
      <c r="M868" s="214"/>
      <c r="N868" s="214"/>
      <c r="O868" s="214"/>
      <c r="P868" s="215"/>
      <c r="Q868" s="216"/>
      <c r="R868" s="237">
        <f t="shared" si="53"/>
        <v>0</v>
      </c>
      <c r="S868" s="237">
        <f t="shared" si="54"/>
        <v>0</v>
      </c>
      <c r="T868" s="213"/>
      <c r="U868" s="212"/>
      <c r="V868" s="212"/>
      <c r="W868" s="217"/>
      <c r="X868" s="188">
        <f t="shared" si="52"/>
        <v>0</v>
      </c>
      <c r="Y868" s="188">
        <f t="shared" si="55"/>
        <v>0</v>
      </c>
    </row>
    <row r="869" spans="1:25" x14ac:dyDescent="0.25">
      <c r="A869" s="204"/>
      <c r="B869" s="212"/>
      <c r="C869" s="214"/>
      <c r="D869" s="214"/>
      <c r="E869" s="313"/>
      <c r="F869" s="314"/>
      <c r="G869" s="314"/>
      <c r="H869" s="315"/>
      <c r="I869" s="212"/>
      <c r="J869" s="213"/>
      <c r="K869" s="227"/>
      <c r="L869" s="214"/>
      <c r="M869" s="214"/>
      <c r="N869" s="214"/>
      <c r="O869" s="214"/>
      <c r="P869" s="215"/>
      <c r="Q869" s="216"/>
      <c r="R869" s="237">
        <f t="shared" si="53"/>
        <v>0</v>
      </c>
      <c r="S869" s="237">
        <f t="shared" si="54"/>
        <v>0</v>
      </c>
      <c r="T869" s="213"/>
      <c r="U869" s="212"/>
      <c r="V869" s="212"/>
      <c r="W869" s="217"/>
      <c r="X869" s="188">
        <f t="shared" si="52"/>
        <v>0</v>
      </c>
      <c r="Y869" s="188">
        <f t="shared" si="55"/>
        <v>0</v>
      </c>
    </row>
    <row r="870" spans="1:25" x14ac:dyDescent="0.25">
      <c r="A870" s="204"/>
      <c r="B870" s="212"/>
      <c r="C870" s="214"/>
      <c r="D870" s="214"/>
      <c r="E870" s="313"/>
      <c r="F870" s="314"/>
      <c r="G870" s="314"/>
      <c r="H870" s="315"/>
      <c r="I870" s="212"/>
      <c r="J870" s="213"/>
      <c r="K870" s="227"/>
      <c r="L870" s="214"/>
      <c r="M870" s="214"/>
      <c r="N870" s="214"/>
      <c r="O870" s="214"/>
      <c r="P870" s="215"/>
      <c r="Q870" s="216"/>
      <c r="R870" s="237">
        <f t="shared" si="53"/>
        <v>0</v>
      </c>
      <c r="S870" s="237">
        <f t="shared" si="54"/>
        <v>0</v>
      </c>
      <c r="T870" s="213"/>
      <c r="U870" s="212"/>
      <c r="V870" s="212"/>
      <c r="W870" s="217"/>
      <c r="X870" s="188">
        <f t="shared" si="52"/>
        <v>0</v>
      </c>
      <c r="Y870" s="188">
        <f t="shared" si="55"/>
        <v>0</v>
      </c>
    </row>
    <row r="871" spans="1:25" x14ac:dyDescent="0.25">
      <c r="A871" s="204"/>
      <c r="B871" s="212"/>
      <c r="C871" s="214"/>
      <c r="D871" s="214"/>
      <c r="E871" s="313"/>
      <c r="F871" s="314"/>
      <c r="G871" s="314"/>
      <c r="H871" s="315"/>
      <c r="I871" s="212"/>
      <c r="J871" s="213"/>
      <c r="K871" s="227"/>
      <c r="L871" s="214"/>
      <c r="M871" s="214"/>
      <c r="N871" s="214"/>
      <c r="O871" s="214"/>
      <c r="P871" s="215"/>
      <c r="Q871" s="216"/>
      <c r="R871" s="237">
        <f t="shared" si="53"/>
        <v>0</v>
      </c>
      <c r="S871" s="237">
        <f t="shared" si="54"/>
        <v>0</v>
      </c>
      <c r="T871" s="213"/>
      <c r="U871" s="212"/>
      <c r="V871" s="212"/>
      <c r="W871" s="217"/>
      <c r="X871" s="188">
        <f t="shared" si="52"/>
        <v>0</v>
      </c>
      <c r="Y871" s="188">
        <f t="shared" si="55"/>
        <v>0</v>
      </c>
    </row>
    <row r="872" spans="1:25" x14ac:dyDescent="0.25">
      <c r="A872" s="204"/>
      <c r="B872" s="212"/>
      <c r="C872" s="214"/>
      <c r="D872" s="214"/>
      <c r="E872" s="313"/>
      <c r="F872" s="314"/>
      <c r="G872" s="314"/>
      <c r="H872" s="315"/>
      <c r="I872" s="212"/>
      <c r="J872" s="213"/>
      <c r="K872" s="227"/>
      <c r="L872" s="214"/>
      <c r="M872" s="214"/>
      <c r="N872" s="214"/>
      <c r="O872" s="214"/>
      <c r="P872" s="215"/>
      <c r="Q872" s="216"/>
      <c r="R872" s="237">
        <f t="shared" si="53"/>
        <v>0</v>
      </c>
      <c r="S872" s="237">
        <f t="shared" si="54"/>
        <v>0</v>
      </c>
      <c r="T872" s="213"/>
      <c r="U872" s="212"/>
      <c r="V872" s="212"/>
      <c r="W872" s="217"/>
      <c r="X872" s="188">
        <f t="shared" si="52"/>
        <v>0</v>
      </c>
      <c r="Y872" s="188">
        <f t="shared" si="55"/>
        <v>0</v>
      </c>
    </row>
    <row r="873" spans="1:25" x14ac:dyDescent="0.25">
      <c r="A873" s="204"/>
      <c r="B873" s="212"/>
      <c r="C873" s="214"/>
      <c r="D873" s="214"/>
      <c r="E873" s="313"/>
      <c r="F873" s="314"/>
      <c r="G873" s="314"/>
      <c r="H873" s="315"/>
      <c r="I873" s="212"/>
      <c r="J873" s="213"/>
      <c r="K873" s="227"/>
      <c r="L873" s="214"/>
      <c r="M873" s="214"/>
      <c r="N873" s="214"/>
      <c r="O873" s="214"/>
      <c r="P873" s="215"/>
      <c r="Q873" s="216"/>
      <c r="R873" s="237">
        <f t="shared" si="53"/>
        <v>0</v>
      </c>
      <c r="S873" s="237">
        <f t="shared" si="54"/>
        <v>0</v>
      </c>
      <c r="T873" s="213"/>
      <c r="U873" s="212"/>
      <c r="V873" s="212"/>
      <c r="W873" s="217"/>
      <c r="X873" s="188">
        <f t="shared" si="52"/>
        <v>0</v>
      </c>
      <c r="Y873" s="188">
        <f t="shared" si="55"/>
        <v>0</v>
      </c>
    </row>
    <row r="874" spans="1:25" x14ac:dyDescent="0.25">
      <c r="A874" s="204"/>
      <c r="B874" s="212"/>
      <c r="C874" s="214"/>
      <c r="D874" s="214"/>
      <c r="E874" s="313"/>
      <c r="F874" s="314"/>
      <c r="G874" s="314"/>
      <c r="H874" s="315"/>
      <c r="I874" s="212"/>
      <c r="J874" s="213"/>
      <c r="K874" s="227"/>
      <c r="L874" s="214"/>
      <c r="M874" s="214"/>
      <c r="N874" s="214"/>
      <c r="O874" s="214"/>
      <c r="P874" s="215"/>
      <c r="Q874" s="216"/>
      <c r="R874" s="237">
        <f t="shared" si="53"/>
        <v>0</v>
      </c>
      <c r="S874" s="237">
        <f t="shared" si="54"/>
        <v>0</v>
      </c>
      <c r="T874" s="213"/>
      <c r="U874" s="212"/>
      <c r="V874" s="212"/>
      <c r="W874" s="217"/>
      <c r="X874" s="188">
        <f t="shared" si="52"/>
        <v>0</v>
      </c>
      <c r="Y874" s="188">
        <f t="shared" si="55"/>
        <v>0</v>
      </c>
    </row>
    <row r="875" spans="1:25" x14ac:dyDescent="0.25">
      <c r="A875" s="204"/>
      <c r="B875" s="212"/>
      <c r="C875" s="214"/>
      <c r="D875" s="214"/>
      <c r="E875" s="313"/>
      <c r="F875" s="314"/>
      <c r="G875" s="314"/>
      <c r="H875" s="315"/>
      <c r="I875" s="212"/>
      <c r="J875" s="213"/>
      <c r="K875" s="227"/>
      <c r="L875" s="214"/>
      <c r="M875" s="214"/>
      <c r="N875" s="214"/>
      <c r="O875" s="214"/>
      <c r="P875" s="215"/>
      <c r="Q875" s="216"/>
      <c r="R875" s="237">
        <f t="shared" si="53"/>
        <v>0</v>
      </c>
      <c r="S875" s="237">
        <f t="shared" si="54"/>
        <v>0</v>
      </c>
      <c r="T875" s="213"/>
      <c r="U875" s="212"/>
      <c r="V875" s="212"/>
      <c r="W875" s="217"/>
      <c r="X875" s="188">
        <f t="shared" si="52"/>
        <v>0</v>
      </c>
      <c r="Y875" s="188">
        <f t="shared" si="55"/>
        <v>0</v>
      </c>
    </row>
    <row r="876" spans="1:25" x14ac:dyDescent="0.25">
      <c r="A876" s="204"/>
      <c r="B876" s="212"/>
      <c r="C876" s="214"/>
      <c r="D876" s="214"/>
      <c r="E876" s="313"/>
      <c r="F876" s="314"/>
      <c r="G876" s="314"/>
      <c r="H876" s="315"/>
      <c r="I876" s="212"/>
      <c r="J876" s="213"/>
      <c r="K876" s="227"/>
      <c r="L876" s="214"/>
      <c r="M876" s="214"/>
      <c r="N876" s="214"/>
      <c r="O876" s="214"/>
      <c r="P876" s="215"/>
      <c r="Q876" s="216"/>
      <c r="R876" s="237">
        <f t="shared" si="53"/>
        <v>0</v>
      </c>
      <c r="S876" s="237">
        <f t="shared" si="54"/>
        <v>0</v>
      </c>
      <c r="T876" s="213"/>
      <c r="U876" s="212"/>
      <c r="V876" s="212"/>
      <c r="W876" s="217"/>
      <c r="X876" s="188">
        <f t="shared" si="52"/>
        <v>0</v>
      </c>
      <c r="Y876" s="188">
        <f t="shared" si="55"/>
        <v>0</v>
      </c>
    </row>
    <row r="877" spans="1:25" x14ac:dyDescent="0.25">
      <c r="A877" s="204"/>
      <c r="B877" s="212"/>
      <c r="C877" s="214"/>
      <c r="D877" s="214"/>
      <c r="E877" s="313"/>
      <c r="F877" s="314"/>
      <c r="G877" s="314"/>
      <c r="H877" s="315"/>
      <c r="I877" s="212"/>
      <c r="J877" s="213"/>
      <c r="K877" s="227"/>
      <c r="L877" s="214"/>
      <c r="M877" s="214"/>
      <c r="N877" s="214"/>
      <c r="O877" s="214"/>
      <c r="P877" s="215"/>
      <c r="Q877" s="216"/>
      <c r="R877" s="237">
        <f t="shared" si="53"/>
        <v>0</v>
      </c>
      <c r="S877" s="237">
        <f t="shared" si="54"/>
        <v>0</v>
      </c>
      <c r="T877" s="213"/>
      <c r="U877" s="212"/>
      <c r="V877" s="212"/>
      <c r="W877" s="217"/>
      <c r="X877" s="188">
        <f t="shared" si="52"/>
        <v>0</v>
      </c>
      <c r="Y877" s="188">
        <f t="shared" si="55"/>
        <v>0</v>
      </c>
    </row>
    <row r="878" spans="1:25" x14ac:dyDescent="0.25">
      <c r="A878" s="204"/>
      <c r="B878" s="212"/>
      <c r="C878" s="214"/>
      <c r="D878" s="214"/>
      <c r="E878" s="313"/>
      <c r="F878" s="314"/>
      <c r="G878" s="314"/>
      <c r="H878" s="315"/>
      <c r="I878" s="212"/>
      <c r="J878" s="213"/>
      <c r="K878" s="227"/>
      <c r="L878" s="214"/>
      <c r="M878" s="214"/>
      <c r="N878" s="214"/>
      <c r="O878" s="214"/>
      <c r="P878" s="215"/>
      <c r="Q878" s="216"/>
      <c r="R878" s="237">
        <f t="shared" si="53"/>
        <v>0</v>
      </c>
      <c r="S878" s="237">
        <f t="shared" si="54"/>
        <v>0</v>
      </c>
      <c r="T878" s="213"/>
      <c r="U878" s="212"/>
      <c r="V878" s="212"/>
      <c r="W878" s="217"/>
      <c r="X878" s="188">
        <f t="shared" si="52"/>
        <v>0</v>
      </c>
      <c r="Y878" s="188">
        <f t="shared" si="55"/>
        <v>0</v>
      </c>
    </row>
    <row r="879" spans="1:25" x14ac:dyDescent="0.25">
      <c r="A879" s="204"/>
      <c r="B879" s="212"/>
      <c r="C879" s="214"/>
      <c r="D879" s="214"/>
      <c r="E879" s="313"/>
      <c r="F879" s="314"/>
      <c r="G879" s="314"/>
      <c r="H879" s="315"/>
      <c r="I879" s="212"/>
      <c r="J879" s="213"/>
      <c r="K879" s="227"/>
      <c r="L879" s="214"/>
      <c r="M879" s="214"/>
      <c r="N879" s="214"/>
      <c r="O879" s="214"/>
      <c r="P879" s="215"/>
      <c r="Q879" s="216"/>
      <c r="R879" s="237">
        <f t="shared" si="53"/>
        <v>0</v>
      </c>
      <c r="S879" s="237">
        <f t="shared" si="54"/>
        <v>0</v>
      </c>
      <c r="T879" s="213"/>
      <c r="U879" s="212"/>
      <c r="V879" s="212"/>
      <c r="W879" s="217"/>
      <c r="X879" s="188">
        <f t="shared" si="52"/>
        <v>0</v>
      </c>
      <c r="Y879" s="188">
        <f t="shared" si="55"/>
        <v>0</v>
      </c>
    </row>
    <row r="880" spans="1:25" x14ac:dyDescent="0.25">
      <c r="A880" s="204"/>
      <c r="B880" s="212"/>
      <c r="C880" s="214"/>
      <c r="D880" s="214"/>
      <c r="E880" s="313"/>
      <c r="F880" s="314"/>
      <c r="G880" s="314"/>
      <c r="H880" s="315"/>
      <c r="I880" s="212"/>
      <c r="J880" s="213"/>
      <c r="K880" s="227"/>
      <c r="L880" s="214"/>
      <c r="M880" s="214"/>
      <c r="N880" s="214"/>
      <c r="O880" s="214"/>
      <c r="P880" s="215"/>
      <c r="Q880" s="216"/>
      <c r="R880" s="237">
        <f t="shared" si="53"/>
        <v>0</v>
      </c>
      <c r="S880" s="237">
        <f t="shared" si="54"/>
        <v>0</v>
      </c>
      <c r="T880" s="213"/>
      <c r="U880" s="212"/>
      <c r="V880" s="212"/>
      <c r="W880" s="217"/>
      <c r="X880" s="188">
        <f t="shared" si="52"/>
        <v>0</v>
      </c>
      <c r="Y880" s="188">
        <f t="shared" si="55"/>
        <v>0</v>
      </c>
    </row>
    <row r="881" spans="1:25" x14ac:dyDescent="0.25">
      <c r="A881" s="204"/>
      <c r="B881" s="212"/>
      <c r="C881" s="214"/>
      <c r="D881" s="214"/>
      <c r="E881" s="313"/>
      <c r="F881" s="314"/>
      <c r="G881" s="314"/>
      <c r="H881" s="315"/>
      <c r="I881" s="212"/>
      <c r="J881" s="213"/>
      <c r="K881" s="227"/>
      <c r="L881" s="214"/>
      <c r="M881" s="214"/>
      <c r="N881" s="214"/>
      <c r="O881" s="214"/>
      <c r="P881" s="215"/>
      <c r="Q881" s="216"/>
      <c r="R881" s="237">
        <f t="shared" si="53"/>
        <v>0</v>
      </c>
      <c r="S881" s="237">
        <f t="shared" si="54"/>
        <v>0</v>
      </c>
      <c r="T881" s="213"/>
      <c r="U881" s="212"/>
      <c r="V881" s="212"/>
      <c r="W881" s="217"/>
      <c r="X881" s="188">
        <f t="shared" si="52"/>
        <v>0</v>
      </c>
      <c r="Y881" s="188">
        <f t="shared" si="55"/>
        <v>0</v>
      </c>
    </row>
    <row r="882" spans="1:25" x14ac:dyDescent="0.25">
      <c r="A882" s="204"/>
      <c r="B882" s="212"/>
      <c r="C882" s="214"/>
      <c r="D882" s="214"/>
      <c r="E882" s="313"/>
      <c r="F882" s="314"/>
      <c r="G882" s="314"/>
      <c r="H882" s="315"/>
      <c r="I882" s="212"/>
      <c r="J882" s="213"/>
      <c r="K882" s="227"/>
      <c r="L882" s="214"/>
      <c r="M882" s="214"/>
      <c r="N882" s="214"/>
      <c r="O882" s="214"/>
      <c r="P882" s="215"/>
      <c r="Q882" s="216"/>
      <c r="R882" s="237">
        <f t="shared" si="53"/>
        <v>0</v>
      </c>
      <c r="S882" s="237">
        <f t="shared" si="54"/>
        <v>0</v>
      </c>
      <c r="T882" s="213"/>
      <c r="U882" s="212"/>
      <c r="V882" s="212"/>
      <c r="W882" s="217"/>
      <c r="X882" s="188">
        <f t="shared" si="52"/>
        <v>0</v>
      </c>
      <c r="Y882" s="188">
        <f t="shared" si="55"/>
        <v>0</v>
      </c>
    </row>
    <row r="883" spans="1:25" x14ac:dyDescent="0.25">
      <c r="A883" s="204"/>
      <c r="B883" s="212"/>
      <c r="C883" s="214"/>
      <c r="D883" s="214"/>
      <c r="E883" s="313"/>
      <c r="F883" s="314"/>
      <c r="G883" s="314"/>
      <c r="H883" s="315"/>
      <c r="I883" s="212"/>
      <c r="J883" s="213"/>
      <c r="K883" s="227"/>
      <c r="L883" s="214"/>
      <c r="M883" s="214"/>
      <c r="N883" s="214"/>
      <c r="O883" s="214"/>
      <c r="P883" s="215"/>
      <c r="Q883" s="216"/>
      <c r="R883" s="237">
        <f t="shared" si="53"/>
        <v>0</v>
      </c>
      <c r="S883" s="237">
        <f t="shared" si="54"/>
        <v>0</v>
      </c>
      <c r="T883" s="213"/>
      <c r="U883" s="212"/>
      <c r="V883" s="212"/>
      <c r="W883" s="217"/>
      <c r="X883" s="188">
        <f t="shared" si="52"/>
        <v>0</v>
      </c>
      <c r="Y883" s="188">
        <f t="shared" si="55"/>
        <v>0</v>
      </c>
    </row>
    <row r="884" spans="1:25" x14ac:dyDescent="0.25">
      <c r="A884" s="204"/>
      <c r="B884" s="212"/>
      <c r="C884" s="214"/>
      <c r="D884" s="214"/>
      <c r="E884" s="313"/>
      <c r="F884" s="314"/>
      <c r="G884" s="314"/>
      <c r="H884" s="315"/>
      <c r="I884" s="212"/>
      <c r="J884" s="213"/>
      <c r="K884" s="227"/>
      <c r="L884" s="214"/>
      <c r="M884" s="214"/>
      <c r="N884" s="214"/>
      <c r="O884" s="214"/>
      <c r="P884" s="215"/>
      <c r="Q884" s="216"/>
      <c r="R884" s="237">
        <f t="shared" si="53"/>
        <v>0</v>
      </c>
      <c r="S884" s="237">
        <f t="shared" si="54"/>
        <v>0</v>
      </c>
      <c r="T884" s="213"/>
      <c r="U884" s="212"/>
      <c r="V884" s="212"/>
      <c r="W884" s="217"/>
      <c r="X884" s="188">
        <f t="shared" si="52"/>
        <v>0</v>
      </c>
      <c r="Y884" s="188">
        <f t="shared" si="55"/>
        <v>0</v>
      </c>
    </row>
    <row r="885" spans="1:25" x14ac:dyDescent="0.25">
      <c r="A885" s="204"/>
      <c r="B885" s="212"/>
      <c r="C885" s="214"/>
      <c r="D885" s="214"/>
      <c r="E885" s="313"/>
      <c r="F885" s="314"/>
      <c r="G885" s="314"/>
      <c r="H885" s="315"/>
      <c r="I885" s="212"/>
      <c r="J885" s="213"/>
      <c r="K885" s="227"/>
      <c r="L885" s="214"/>
      <c r="M885" s="214"/>
      <c r="N885" s="214"/>
      <c r="O885" s="214"/>
      <c r="P885" s="215"/>
      <c r="Q885" s="216"/>
      <c r="R885" s="237">
        <f t="shared" si="53"/>
        <v>0</v>
      </c>
      <c r="S885" s="237">
        <f t="shared" si="54"/>
        <v>0</v>
      </c>
      <c r="T885" s="213"/>
      <c r="U885" s="212"/>
      <c r="V885" s="212"/>
      <c r="W885" s="217"/>
      <c r="X885" s="188">
        <f t="shared" si="52"/>
        <v>0</v>
      </c>
      <c r="Y885" s="188">
        <f t="shared" si="55"/>
        <v>0</v>
      </c>
    </row>
    <row r="886" spans="1:25" x14ac:dyDescent="0.25">
      <c r="A886" s="204"/>
      <c r="B886" s="212"/>
      <c r="C886" s="214"/>
      <c r="D886" s="214"/>
      <c r="E886" s="313"/>
      <c r="F886" s="314"/>
      <c r="G886" s="314"/>
      <c r="H886" s="315"/>
      <c r="I886" s="212"/>
      <c r="J886" s="213"/>
      <c r="K886" s="227"/>
      <c r="L886" s="214"/>
      <c r="M886" s="214"/>
      <c r="N886" s="214"/>
      <c r="O886" s="214"/>
      <c r="P886" s="215"/>
      <c r="Q886" s="216"/>
      <c r="R886" s="237">
        <f t="shared" si="53"/>
        <v>0</v>
      </c>
      <c r="S886" s="237">
        <f t="shared" si="54"/>
        <v>0</v>
      </c>
      <c r="T886" s="213"/>
      <c r="U886" s="212"/>
      <c r="V886" s="212"/>
      <c r="W886" s="217"/>
      <c r="X886" s="188">
        <f t="shared" si="52"/>
        <v>0</v>
      </c>
      <c r="Y886" s="188">
        <f t="shared" si="55"/>
        <v>0</v>
      </c>
    </row>
    <row r="887" spans="1:25" x14ac:dyDescent="0.25">
      <c r="A887" s="204"/>
      <c r="B887" s="212"/>
      <c r="C887" s="214"/>
      <c r="D887" s="214"/>
      <c r="E887" s="313"/>
      <c r="F887" s="314"/>
      <c r="G887" s="314"/>
      <c r="H887" s="315"/>
      <c r="I887" s="212"/>
      <c r="J887" s="213"/>
      <c r="K887" s="227"/>
      <c r="L887" s="214"/>
      <c r="M887" s="214"/>
      <c r="N887" s="214"/>
      <c r="O887" s="214"/>
      <c r="P887" s="215"/>
      <c r="Q887" s="216"/>
      <c r="R887" s="237">
        <f t="shared" si="53"/>
        <v>0</v>
      </c>
      <c r="S887" s="237">
        <f t="shared" si="54"/>
        <v>0</v>
      </c>
      <c r="T887" s="213"/>
      <c r="U887" s="212"/>
      <c r="V887" s="212"/>
      <c r="W887" s="217"/>
      <c r="X887" s="188">
        <f t="shared" si="52"/>
        <v>0</v>
      </c>
      <c r="Y887" s="188">
        <f t="shared" si="55"/>
        <v>0</v>
      </c>
    </row>
    <row r="888" spans="1:25" x14ac:dyDescent="0.25">
      <c r="A888" s="204"/>
      <c r="B888" s="212"/>
      <c r="C888" s="214"/>
      <c r="D888" s="214"/>
      <c r="E888" s="313"/>
      <c r="F888" s="314"/>
      <c r="G888" s="314"/>
      <c r="H888" s="315"/>
      <c r="I888" s="212"/>
      <c r="J888" s="213"/>
      <c r="K888" s="227"/>
      <c r="L888" s="214"/>
      <c r="M888" s="214"/>
      <c r="N888" s="214"/>
      <c r="O888" s="214"/>
      <c r="P888" s="215"/>
      <c r="Q888" s="216"/>
      <c r="R888" s="237">
        <f t="shared" si="53"/>
        <v>0</v>
      </c>
      <c r="S888" s="237">
        <f t="shared" si="54"/>
        <v>0</v>
      </c>
      <c r="T888" s="213"/>
      <c r="U888" s="212"/>
      <c r="V888" s="212"/>
      <c r="W888" s="217"/>
      <c r="X888" s="188">
        <f t="shared" si="52"/>
        <v>0</v>
      </c>
      <c r="Y888" s="188">
        <f t="shared" si="55"/>
        <v>0</v>
      </c>
    </row>
    <row r="889" spans="1:25" x14ac:dyDescent="0.25">
      <c r="A889" s="204"/>
      <c r="B889" s="212"/>
      <c r="C889" s="214"/>
      <c r="D889" s="214"/>
      <c r="E889" s="313"/>
      <c r="F889" s="314"/>
      <c r="G889" s="314"/>
      <c r="H889" s="315"/>
      <c r="I889" s="212"/>
      <c r="J889" s="213"/>
      <c r="K889" s="227"/>
      <c r="L889" s="214"/>
      <c r="M889" s="214"/>
      <c r="N889" s="214"/>
      <c r="O889" s="214"/>
      <c r="P889" s="215"/>
      <c r="Q889" s="216"/>
      <c r="R889" s="237">
        <f t="shared" si="53"/>
        <v>0</v>
      </c>
      <c r="S889" s="237">
        <f t="shared" si="54"/>
        <v>0</v>
      </c>
      <c r="T889" s="213"/>
      <c r="U889" s="212"/>
      <c r="V889" s="212"/>
      <c r="W889" s="217"/>
      <c r="X889" s="188">
        <f t="shared" si="52"/>
        <v>0</v>
      </c>
      <c r="Y889" s="188">
        <f t="shared" si="55"/>
        <v>0</v>
      </c>
    </row>
    <row r="890" spans="1:25" x14ac:dyDescent="0.25">
      <c r="A890" s="204"/>
      <c r="B890" s="212"/>
      <c r="C890" s="214"/>
      <c r="D890" s="214"/>
      <c r="E890" s="313"/>
      <c r="F890" s="314"/>
      <c r="G890" s="314"/>
      <c r="H890" s="315"/>
      <c r="I890" s="212"/>
      <c r="J890" s="213"/>
      <c r="K890" s="227"/>
      <c r="L890" s="214"/>
      <c r="M890" s="214"/>
      <c r="N890" s="214"/>
      <c r="O890" s="214"/>
      <c r="P890" s="215"/>
      <c r="Q890" s="216"/>
      <c r="R890" s="237">
        <f t="shared" si="53"/>
        <v>0</v>
      </c>
      <c r="S890" s="237">
        <f t="shared" si="54"/>
        <v>0</v>
      </c>
      <c r="T890" s="213"/>
      <c r="U890" s="212"/>
      <c r="V890" s="212"/>
      <c r="W890" s="217"/>
      <c r="X890" s="188">
        <f t="shared" si="52"/>
        <v>0</v>
      </c>
      <c r="Y890" s="188">
        <f t="shared" si="55"/>
        <v>0</v>
      </c>
    </row>
    <row r="891" spans="1:25" x14ac:dyDescent="0.25">
      <c r="A891" s="204"/>
      <c r="B891" s="212"/>
      <c r="C891" s="214"/>
      <c r="D891" s="214"/>
      <c r="E891" s="313"/>
      <c r="F891" s="314"/>
      <c r="G891" s="314"/>
      <c r="H891" s="315"/>
      <c r="I891" s="212"/>
      <c r="J891" s="213"/>
      <c r="K891" s="227"/>
      <c r="L891" s="214"/>
      <c r="M891" s="214"/>
      <c r="N891" s="214"/>
      <c r="O891" s="214"/>
      <c r="P891" s="215"/>
      <c r="Q891" s="216"/>
      <c r="R891" s="237">
        <f t="shared" si="53"/>
        <v>0</v>
      </c>
      <c r="S891" s="237">
        <f t="shared" si="54"/>
        <v>0</v>
      </c>
      <c r="T891" s="213"/>
      <c r="U891" s="212"/>
      <c r="V891" s="212"/>
      <c r="W891" s="217"/>
      <c r="X891" s="188">
        <f t="shared" si="52"/>
        <v>0</v>
      </c>
      <c r="Y891" s="188">
        <f t="shared" si="55"/>
        <v>0</v>
      </c>
    </row>
    <row r="892" spans="1:25" x14ac:dyDescent="0.25">
      <c r="A892" s="204"/>
      <c r="B892" s="212"/>
      <c r="C892" s="214"/>
      <c r="D892" s="214"/>
      <c r="E892" s="313"/>
      <c r="F892" s="314"/>
      <c r="G892" s="314"/>
      <c r="H892" s="315"/>
      <c r="I892" s="212"/>
      <c r="J892" s="213"/>
      <c r="K892" s="227"/>
      <c r="L892" s="214"/>
      <c r="M892" s="214"/>
      <c r="N892" s="214"/>
      <c r="O892" s="214"/>
      <c r="P892" s="215"/>
      <c r="Q892" s="216"/>
      <c r="R892" s="237">
        <f t="shared" si="53"/>
        <v>0</v>
      </c>
      <c r="S892" s="237">
        <f t="shared" si="54"/>
        <v>0</v>
      </c>
      <c r="T892" s="213"/>
      <c r="U892" s="212"/>
      <c r="V892" s="212"/>
      <c r="W892" s="217"/>
      <c r="X892" s="188">
        <f t="shared" si="52"/>
        <v>0</v>
      </c>
      <c r="Y892" s="188">
        <f t="shared" si="55"/>
        <v>0</v>
      </c>
    </row>
    <row r="893" spans="1:25" x14ac:dyDescent="0.25">
      <c r="A893" s="204"/>
      <c r="B893" s="212"/>
      <c r="C893" s="214"/>
      <c r="D893" s="214"/>
      <c r="E893" s="313"/>
      <c r="F893" s="314"/>
      <c r="G893" s="314"/>
      <c r="H893" s="315"/>
      <c r="I893" s="212"/>
      <c r="J893" s="213"/>
      <c r="K893" s="227"/>
      <c r="L893" s="214"/>
      <c r="M893" s="214"/>
      <c r="N893" s="214"/>
      <c r="O893" s="214"/>
      <c r="P893" s="215"/>
      <c r="Q893" s="216"/>
      <c r="R893" s="237">
        <f t="shared" si="53"/>
        <v>0</v>
      </c>
      <c r="S893" s="237">
        <f t="shared" si="54"/>
        <v>0</v>
      </c>
      <c r="T893" s="213"/>
      <c r="U893" s="212"/>
      <c r="V893" s="212"/>
      <c r="W893" s="217"/>
      <c r="X893" s="188">
        <f t="shared" si="52"/>
        <v>0</v>
      </c>
      <c r="Y893" s="188">
        <f t="shared" si="55"/>
        <v>0</v>
      </c>
    </row>
    <row r="894" spans="1:25" x14ac:dyDescent="0.25">
      <c r="A894" s="204"/>
      <c r="B894" s="212"/>
      <c r="C894" s="214"/>
      <c r="D894" s="214"/>
      <c r="E894" s="313"/>
      <c r="F894" s="314"/>
      <c r="G894" s="314"/>
      <c r="H894" s="315"/>
      <c r="I894" s="212"/>
      <c r="J894" s="213"/>
      <c r="K894" s="227"/>
      <c r="L894" s="214"/>
      <c r="M894" s="214"/>
      <c r="N894" s="214"/>
      <c r="O894" s="214"/>
      <c r="P894" s="215"/>
      <c r="Q894" s="216"/>
      <c r="R894" s="237">
        <f t="shared" si="53"/>
        <v>0</v>
      </c>
      <c r="S894" s="237">
        <f t="shared" si="54"/>
        <v>0</v>
      </c>
      <c r="T894" s="213"/>
      <c r="U894" s="212"/>
      <c r="V894" s="212"/>
      <c r="W894" s="217"/>
      <c r="X894" s="188">
        <f t="shared" si="52"/>
        <v>0</v>
      </c>
      <c r="Y894" s="188">
        <f t="shared" si="55"/>
        <v>0</v>
      </c>
    </row>
    <row r="895" spans="1:25" x14ac:dyDescent="0.25">
      <c r="A895" s="204"/>
      <c r="B895" s="212"/>
      <c r="C895" s="214"/>
      <c r="D895" s="214"/>
      <c r="E895" s="313"/>
      <c r="F895" s="314"/>
      <c r="G895" s="314"/>
      <c r="H895" s="315"/>
      <c r="I895" s="212"/>
      <c r="J895" s="213"/>
      <c r="K895" s="227"/>
      <c r="L895" s="214"/>
      <c r="M895" s="214"/>
      <c r="N895" s="214"/>
      <c r="O895" s="214"/>
      <c r="P895" s="215"/>
      <c r="Q895" s="216"/>
      <c r="R895" s="237">
        <f t="shared" si="53"/>
        <v>0</v>
      </c>
      <c r="S895" s="237">
        <f t="shared" si="54"/>
        <v>0</v>
      </c>
      <c r="T895" s="213"/>
      <c r="U895" s="212"/>
      <c r="V895" s="212"/>
      <c r="W895" s="217"/>
      <c r="X895" s="188">
        <f t="shared" si="52"/>
        <v>0</v>
      </c>
      <c r="Y895" s="188">
        <f t="shared" si="55"/>
        <v>0</v>
      </c>
    </row>
    <row r="896" spans="1:25" x14ac:dyDescent="0.25">
      <c r="A896" s="204"/>
      <c r="B896" s="212"/>
      <c r="C896" s="214"/>
      <c r="D896" s="214"/>
      <c r="E896" s="313"/>
      <c r="F896" s="314"/>
      <c r="G896" s="314"/>
      <c r="H896" s="315"/>
      <c r="I896" s="212"/>
      <c r="J896" s="213"/>
      <c r="K896" s="227"/>
      <c r="L896" s="214"/>
      <c r="M896" s="214"/>
      <c r="N896" s="214"/>
      <c r="O896" s="214"/>
      <c r="P896" s="215"/>
      <c r="Q896" s="216"/>
      <c r="R896" s="237">
        <f t="shared" si="53"/>
        <v>0</v>
      </c>
      <c r="S896" s="237">
        <f t="shared" si="54"/>
        <v>0</v>
      </c>
      <c r="T896" s="213"/>
      <c r="U896" s="212"/>
      <c r="V896" s="212"/>
      <c r="W896" s="217"/>
      <c r="X896" s="188">
        <f t="shared" si="52"/>
        <v>0</v>
      </c>
      <c r="Y896" s="188">
        <f t="shared" si="55"/>
        <v>0</v>
      </c>
    </row>
    <row r="897" spans="1:25" x14ac:dyDescent="0.25">
      <c r="A897" s="204"/>
      <c r="B897" s="212"/>
      <c r="C897" s="214"/>
      <c r="D897" s="214"/>
      <c r="E897" s="313"/>
      <c r="F897" s="314"/>
      <c r="G897" s="314"/>
      <c r="H897" s="315"/>
      <c r="I897" s="212"/>
      <c r="J897" s="213"/>
      <c r="K897" s="227"/>
      <c r="L897" s="214"/>
      <c r="M897" s="214"/>
      <c r="N897" s="214"/>
      <c r="O897" s="214"/>
      <c r="P897" s="215"/>
      <c r="Q897" s="216"/>
      <c r="R897" s="237">
        <f t="shared" si="53"/>
        <v>0</v>
      </c>
      <c r="S897" s="237">
        <f t="shared" si="54"/>
        <v>0</v>
      </c>
      <c r="T897" s="213"/>
      <c r="U897" s="212"/>
      <c r="V897" s="212"/>
      <c r="W897" s="217"/>
      <c r="X897" s="188">
        <f t="shared" si="52"/>
        <v>0</v>
      </c>
      <c r="Y897" s="188">
        <f t="shared" si="55"/>
        <v>0</v>
      </c>
    </row>
    <row r="898" spans="1:25" x14ac:dyDescent="0.25">
      <c r="A898" s="204"/>
      <c r="B898" s="212"/>
      <c r="C898" s="214"/>
      <c r="D898" s="214"/>
      <c r="E898" s="313"/>
      <c r="F898" s="314"/>
      <c r="G898" s="314"/>
      <c r="H898" s="315"/>
      <c r="I898" s="212"/>
      <c r="J898" s="213"/>
      <c r="K898" s="227"/>
      <c r="L898" s="214"/>
      <c r="M898" s="214"/>
      <c r="N898" s="214"/>
      <c r="O898" s="214"/>
      <c r="P898" s="215"/>
      <c r="Q898" s="216"/>
      <c r="R898" s="237">
        <f t="shared" si="53"/>
        <v>0</v>
      </c>
      <c r="S898" s="237">
        <f t="shared" si="54"/>
        <v>0</v>
      </c>
      <c r="T898" s="213"/>
      <c r="U898" s="212"/>
      <c r="V898" s="212"/>
      <c r="W898" s="217"/>
      <c r="X898" s="188">
        <f t="shared" si="52"/>
        <v>0</v>
      </c>
      <c r="Y898" s="188">
        <f t="shared" si="55"/>
        <v>0</v>
      </c>
    </row>
    <row r="899" spans="1:25" x14ac:dyDescent="0.25">
      <c r="A899" s="204"/>
      <c r="B899" s="212"/>
      <c r="C899" s="214"/>
      <c r="D899" s="214"/>
      <c r="E899" s="313"/>
      <c r="F899" s="314"/>
      <c r="G899" s="314"/>
      <c r="H899" s="315"/>
      <c r="I899" s="212"/>
      <c r="J899" s="213"/>
      <c r="K899" s="227"/>
      <c r="L899" s="214"/>
      <c r="M899" s="214"/>
      <c r="N899" s="214"/>
      <c r="O899" s="214"/>
      <c r="P899" s="215"/>
      <c r="Q899" s="216"/>
      <c r="R899" s="237">
        <f t="shared" si="53"/>
        <v>0</v>
      </c>
      <c r="S899" s="237">
        <f t="shared" si="54"/>
        <v>0</v>
      </c>
      <c r="T899" s="213"/>
      <c r="U899" s="212"/>
      <c r="V899" s="212"/>
      <c r="W899" s="217"/>
      <c r="X899" s="188">
        <f t="shared" si="52"/>
        <v>0</v>
      </c>
      <c r="Y899" s="188">
        <f t="shared" si="55"/>
        <v>0</v>
      </c>
    </row>
    <row r="900" spans="1:25" x14ac:dyDescent="0.25">
      <c r="A900" s="204"/>
      <c r="B900" s="212"/>
      <c r="C900" s="214"/>
      <c r="D900" s="214"/>
      <c r="E900" s="313"/>
      <c r="F900" s="314"/>
      <c r="G900" s="314"/>
      <c r="H900" s="315"/>
      <c r="I900" s="212"/>
      <c r="J900" s="213"/>
      <c r="K900" s="227"/>
      <c r="L900" s="214"/>
      <c r="M900" s="214"/>
      <c r="N900" s="214"/>
      <c r="O900" s="214"/>
      <c r="P900" s="215"/>
      <c r="Q900" s="216"/>
      <c r="R900" s="237">
        <f t="shared" si="53"/>
        <v>0</v>
      </c>
      <c r="S900" s="237">
        <f t="shared" si="54"/>
        <v>0</v>
      </c>
      <c r="T900" s="213"/>
      <c r="U900" s="212"/>
      <c r="V900" s="212"/>
      <c r="W900" s="217"/>
      <c r="X900" s="188">
        <f t="shared" si="52"/>
        <v>0</v>
      </c>
      <c r="Y900" s="188">
        <f t="shared" si="55"/>
        <v>0</v>
      </c>
    </row>
    <row r="901" spans="1:25" x14ac:dyDescent="0.25">
      <c r="A901" s="204"/>
      <c r="B901" s="212"/>
      <c r="C901" s="214"/>
      <c r="D901" s="214"/>
      <c r="E901" s="313"/>
      <c r="F901" s="314"/>
      <c r="G901" s="314"/>
      <c r="H901" s="315"/>
      <c r="I901" s="212"/>
      <c r="J901" s="213"/>
      <c r="K901" s="227"/>
      <c r="L901" s="214"/>
      <c r="M901" s="214"/>
      <c r="N901" s="214"/>
      <c r="O901" s="214"/>
      <c r="P901" s="215"/>
      <c r="Q901" s="216"/>
      <c r="R901" s="237">
        <f t="shared" si="53"/>
        <v>0</v>
      </c>
      <c r="S901" s="237">
        <f t="shared" si="54"/>
        <v>0</v>
      </c>
      <c r="T901" s="213"/>
      <c r="U901" s="212"/>
      <c r="V901" s="212"/>
      <c r="W901" s="217"/>
      <c r="X901" s="188">
        <f t="shared" si="52"/>
        <v>0</v>
      </c>
      <c r="Y901" s="188">
        <f t="shared" si="55"/>
        <v>0</v>
      </c>
    </row>
    <row r="902" spans="1:25" x14ac:dyDescent="0.25">
      <c r="A902" s="204"/>
      <c r="B902" s="212"/>
      <c r="C902" s="214"/>
      <c r="D902" s="214"/>
      <c r="E902" s="313"/>
      <c r="F902" s="314"/>
      <c r="G902" s="314"/>
      <c r="H902" s="315"/>
      <c r="I902" s="212"/>
      <c r="J902" s="213"/>
      <c r="K902" s="227"/>
      <c r="L902" s="214"/>
      <c r="M902" s="214"/>
      <c r="N902" s="214"/>
      <c r="O902" s="214"/>
      <c r="P902" s="215"/>
      <c r="Q902" s="216"/>
      <c r="R902" s="237">
        <f t="shared" si="53"/>
        <v>0</v>
      </c>
      <c r="S902" s="237">
        <f t="shared" si="54"/>
        <v>0</v>
      </c>
      <c r="T902" s="213"/>
      <c r="U902" s="212"/>
      <c r="V902" s="212"/>
      <c r="W902" s="217"/>
      <c r="X902" s="188">
        <f t="shared" si="52"/>
        <v>0</v>
      </c>
      <c r="Y902" s="188">
        <f t="shared" si="55"/>
        <v>0</v>
      </c>
    </row>
    <row r="903" spans="1:25" x14ac:dyDescent="0.25">
      <c r="A903" s="204"/>
      <c r="B903" s="212"/>
      <c r="C903" s="214"/>
      <c r="D903" s="214"/>
      <c r="E903" s="313"/>
      <c r="F903" s="314"/>
      <c r="G903" s="314"/>
      <c r="H903" s="315"/>
      <c r="I903" s="212"/>
      <c r="J903" s="213"/>
      <c r="K903" s="227"/>
      <c r="L903" s="214"/>
      <c r="M903" s="214"/>
      <c r="N903" s="214"/>
      <c r="O903" s="214"/>
      <c r="P903" s="215"/>
      <c r="Q903" s="216"/>
      <c r="R903" s="237">
        <f t="shared" si="53"/>
        <v>0</v>
      </c>
      <c r="S903" s="237">
        <f t="shared" si="54"/>
        <v>0</v>
      </c>
      <c r="T903" s="213"/>
      <c r="U903" s="212"/>
      <c r="V903" s="212"/>
      <c r="W903" s="217"/>
      <c r="X903" s="188">
        <f t="shared" si="52"/>
        <v>0</v>
      </c>
      <c r="Y903" s="188">
        <f t="shared" si="55"/>
        <v>0</v>
      </c>
    </row>
    <row r="904" spans="1:25" x14ac:dyDescent="0.25">
      <c r="A904" s="204"/>
      <c r="B904" s="212"/>
      <c r="C904" s="214"/>
      <c r="D904" s="214"/>
      <c r="E904" s="313"/>
      <c r="F904" s="314"/>
      <c r="G904" s="314"/>
      <c r="H904" s="315"/>
      <c r="I904" s="212"/>
      <c r="J904" s="213"/>
      <c r="K904" s="227"/>
      <c r="L904" s="214"/>
      <c r="M904" s="214"/>
      <c r="N904" s="214"/>
      <c r="O904" s="214"/>
      <c r="P904" s="215"/>
      <c r="Q904" s="216"/>
      <c r="R904" s="237">
        <f t="shared" si="53"/>
        <v>0</v>
      </c>
      <c r="S904" s="237">
        <f t="shared" si="54"/>
        <v>0</v>
      </c>
      <c r="T904" s="213"/>
      <c r="U904" s="212"/>
      <c r="V904" s="212"/>
      <c r="W904" s="217"/>
      <c r="X904" s="188">
        <f t="shared" si="52"/>
        <v>0</v>
      </c>
      <c r="Y904" s="188">
        <f t="shared" si="55"/>
        <v>0</v>
      </c>
    </row>
    <row r="905" spans="1:25" x14ac:dyDescent="0.25">
      <c r="A905" s="204"/>
      <c r="B905" s="212"/>
      <c r="C905" s="214"/>
      <c r="D905" s="214"/>
      <c r="E905" s="313"/>
      <c r="F905" s="314"/>
      <c r="G905" s="314"/>
      <c r="H905" s="315"/>
      <c r="I905" s="212"/>
      <c r="J905" s="213"/>
      <c r="K905" s="227"/>
      <c r="L905" s="214"/>
      <c r="M905" s="214"/>
      <c r="N905" s="214"/>
      <c r="O905" s="214"/>
      <c r="P905" s="215"/>
      <c r="Q905" s="216"/>
      <c r="R905" s="237">
        <f t="shared" si="53"/>
        <v>0</v>
      </c>
      <c r="S905" s="237">
        <f t="shared" si="54"/>
        <v>0</v>
      </c>
      <c r="T905" s="213"/>
      <c r="U905" s="212"/>
      <c r="V905" s="212"/>
      <c r="W905" s="217"/>
      <c r="X905" s="188">
        <f t="shared" si="52"/>
        <v>0</v>
      </c>
      <c r="Y905" s="188">
        <f t="shared" si="55"/>
        <v>0</v>
      </c>
    </row>
    <row r="906" spans="1:25" x14ac:dyDescent="0.25">
      <c r="A906" s="204"/>
      <c r="B906" s="212"/>
      <c r="C906" s="214"/>
      <c r="D906" s="214"/>
      <c r="E906" s="313"/>
      <c r="F906" s="314"/>
      <c r="G906" s="314"/>
      <c r="H906" s="315"/>
      <c r="I906" s="212"/>
      <c r="J906" s="213"/>
      <c r="K906" s="227"/>
      <c r="L906" s="214"/>
      <c r="M906" s="214"/>
      <c r="N906" s="214"/>
      <c r="O906" s="214"/>
      <c r="P906" s="215"/>
      <c r="Q906" s="216"/>
      <c r="R906" s="237">
        <f t="shared" si="53"/>
        <v>0</v>
      </c>
      <c r="S906" s="237">
        <f t="shared" si="54"/>
        <v>0</v>
      </c>
      <c r="T906" s="213"/>
      <c r="U906" s="212"/>
      <c r="V906" s="212"/>
      <c r="W906" s="217"/>
      <c r="X906" s="188">
        <f t="shared" si="52"/>
        <v>0</v>
      </c>
      <c r="Y906" s="188">
        <f t="shared" si="55"/>
        <v>0</v>
      </c>
    </row>
    <row r="907" spans="1:25" x14ac:dyDescent="0.25">
      <c r="A907" s="204"/>
      <c r="B907" s="212"/>
      <c r="C907" s="214"/>
      <c r="D907" s="214"/>
      <c r="E907" s="313"/>
      <c r="F907" s="314"/>
      <c r="G907" s="314"/>
      <c r="H907" s="315"/>
      <c r="I907" s="212"/>
      <c r="J907" s="213"/>
      <c r="K907" s="227"/>
      <c r="L907" s="214"/>
      <c r="M907" s="214"/>
      <c r="N907" s="214"/>
      <c r="O907" s="214"/>
      <c r="P907" s="215"/>
      <c r="Q907" s="216"/>
      <c r="R907" s="237">
        <f t="shared" si="53"/>
        <v>0</v>
      </c>
      <c r="S907" s="237">
        <f t="shared" si="54"/>
        <v>0</v>
      </c>
      <c r="T907" s="213"/>
      <c r="U907" s="212"/>
      <c r="V907" s="212"/>
      <c r="W907" s="217"/>
      <c r="X907" s="188">
        <f t="shared" si="52"/>
        <v>0</v>
      </c>
      <c r="Y907" s="188">
        <f t="shared" si="55"/>
        <v>0</v>
      </c>
    </row>
    <row r="908" spans="1:25" x14ac:dyDescent="0.25">
      <c r="A908" s="204"/>
      <c r="B908" s="212"/>
      <c r="C908" s="214"/>
      <c r="D908" s="214"/>
      <c r="E908" s="313"/>
      <c r="F908" s="314"/>
      <c r="G908" s="314"/>
      <c r="H908" s="315"/>
      <c r="I908" s="212"/>
      <c r="J908" s="213"/>
      <c r="K908" s="227"/>
      <c r="L908" s="214"/>
      <c r="M908" s="214"/>
      <c r="N908" s="214"/>
      <c r="O908" s="214"/>
      <c r="P908" s="215"/>
      <c r="Q908" s="216"/>
      <c r="R908" s="237">
        <f t="shared" si="53"/>
        <v>0</v>
      </c>
      <c r="S908" s="237">
        <f t="shared" si="54"/>
        <v>0</v>
      </c>
      <c r="T908" s="213"/>
      <c r="U908" s="212"/>
      <c r="V908" s="212"/>
      <c r="W908" s="217"/>
      <c r="X908" s="188">
        <f t="shared" si="52"/>
        <v>0</v>
      </c>
      <c r="Y908" s="188">
        <f t="shared" si="55"/>
        <v>0</v>
      </c>
    </row>
    <row r="909" spans="1:25" x14ac:dyDescent="0.25">
      <c r="A909" s="204"/>
      <c r="B909" s="212"/>
      <c r="C909" s="214"/>
      <c r="D909" s="214"/>
      <c r="E909" s="313"/>
      <c r="F909" s="314"/>
      <c r="G909" s="314"/>
      <c r="H909" s="315"/>
      <c r="I909" s="212"/>
      <c r="J909" s="213"/>
      <c r="K909" s="227"/>
      <c r="L909" s="214"/>
      <c r="M909" s="214"/>
      <c r="N909" s="214"/>
      <c r="O909" s="214"/>
      <c r="P909" s="215"/>
      <c r="Q909" s="216"/>
      <c r="R909" s="237">
        <f t="shared" si="53"/>
        <v>0</v>
      </c>
      <c r="S909" s="237">
        <f t="shared" si="54"/>
        <v>0</v>
      </c>
      <c r="T909" s="213"/>
      <c r="U909" s="212"/>
      <c r="V909" s="212"/>
      <c r="W909" s="217"/>
      <c r="X909" s="188">
        <f t="shared" si="52"/>
        <v>0</v>
      </c>
      <c r="Y909" s="188">
        <f t="shared" si="55"/>
        <v>0</v>
      </c>
    </row>
    <row r="910" spans="1:25" x14ac:dyDescent="0.25">
      <c r="A910" s="204"/>
      <c r="B910" s="212"/>
      <c r="C910" s="214"/>
      <c r="D910" s="214"/>
      <c r="E910" s="313"/>
      <c r="F910" s="314"/>
      <c r="G910" s="314"/>
      <c r="H910" s="315"/>
      <c r="I910" s="212"/>
      <c r="J910" s="213"/>
      <c r="K910" s="227"/>
      <c r="L910" s="214"/>
      <c r="M910" s="214"/>
      <c r="N910" s="214"/>
      <c r="O910" s="214"/>
      <c r="P910" s="215"/>
      <c r="Q910" s="216"/>
      <c r="R910" s="237">
        <f t="shared" si="53"/>
        <v>0</v>
      </c>
      <c r="S910" s="237">
        <f t="shared" si="54"/>
        <v>0</v>
      </c>
      <c r="T910" s="213"/>
      <c r="U910" s="212"/>
      <c r="V910" s="212"/>
      <c r="W910" s="217"/>
      <c r="X910" s="188">
        <f t="shared" si="52"/>
        <v>0</v>
      </c>
      <c r="Y910" s="188">
        <f t="shared" si="55"/>
        <v>0</v>
      </c>
    </row>
    <row r="911" spans="1:25" x14ac:dyDescent="0.25">
      <c r="A911" s="204"/>
      <c r="B911" s="212"/>
      <c r="C911" s="214"/>
      <c r="D911" s="214"/>
      <c r="E911" s="313"/>
      <c r="F911" s="314"/>
      <c r="G911" s="314"/>
      <c r="H911" s="315"/>
      <c r="I911" s="212"/>
      <c r="J911" s="213"/>
      <c r="K911" s="227"/>
      <c r="L911" s="214"/>
      <c r="M911" s="214"/>
      <c r="N911" s="214"/>
      <c r="O911" s="214"/>
      <c r="P911" s="215"/>
      <c r="Q911" s="216"/>
      <c r="R911" s="237">
        <f t="shared" si="53"/>
        <v>0</v>
      </c>
      <c r="S911" s="237">
        <f t="shared" si="54"/>
        <v>0</v>
      </c>
      <c r="T911" s="213"/>
      <c r="U911" s="212"/>
      <c r="V911" s="212"/>
      <c r="W911" s="217"/>
      <c r="X911" s="188">
        <f t="shared" si="52"/>
        <v>0</v>
      </c>
      <c r="Y911" s="188">
        <f t="shared" si="55"/>
        <v>0</v>
      </c>
    </row>
    <row r="912" spans="1:25" x14ac:dyDescent="0.25">
      <c r="A912" s="204"/>
      <c r="B912" s="212"/>
      <c r="C912" s="214"/>
      <c r="D912" s="214"/>
      <c r="E912" s="313"/>
      <c r="F912" s="314"/>
      <c r="G912" s="314"/>
      <c r="H912" s="315"/>
      <c r="I912" s="212"/>
      <c r="J912" s="213"/>
      <c r="K912" s="227"/>
      <c r="L912" s="214"/>
      <c r="M912" s="214"/>
      <c r="N912" s="214"/>
      <c r="O912" s="214"/>
      <c r="P912" s="215"/>
      <c r="Q912" s="216"/>
      <c r="R912" s="237">
        <f t="shared" si="53"/>
        <v>0</v>
      </c>
      <c r="S912" s="237">
        <f t="shared" si="54"/>
        <v>0</v>
      </c>
      <c r="T912" s="213"/>
      <c r="U912" s="212"/>
      <c r="V912" s="212"/>
      <c r="W912" s="217"/>
      <c r="X912" s="188">
        <f t="shared" ref="X912:X975" si="56">+IF(A912="1 Cuenta de Cobro - Activo no Financiero",+J912+K912+L912+M912+N912+O912+P912+Q912,0)</f>
        <v>0</v>
      </c>
      <c r="Y912" s="188">
        <f t="shared" si="55"/>
        <v>0</v>
      </c>
    </row>
    <row r="913" spans="1:25" x14ac:dyDescent="0.25">
      <c r="A913" s="204"/>
      <c r="B913" s="212"/>
      <c r="C913" s="214"/>
      <c r="D913" s="214"/>
      <c r="E913" s="313"/>
      <c r="F913" s="314"/>
      <c r="G913" s="314"/>
      <c r="H913" s="315"/>
      <c r="I913" s="212"/>
      <c r="J913" s="213"/>
      <c r="K913" s="227"/>
      <c r="L913" s="214"/>
      <c r="M913" s="214"/>
      <c r="N913" s="214"/>
      <c r="O913" s="214"/>
      <c r="P913" s="215"/>
      <c r="Q913" s="216"/>
      <c r="R913" s="237">
        <f t="shared" ref="R913:R976" si="57">+IF(OR(A913="1 Cuenta de Cobro - Activo no Financiero", A913="2 Cuenta de Cobro - Instrumento Financiero"),+J913+K913+L913+M913+N913+O913+P913+Q913,0)</f>
        <v>0</v>
      </c>
      <c r="S913" s="237">
        <f t="shared" ref="S913:S976" si="58">+IF(A913="3 Deterioro - Instrumento Financiero",+K913+L913+M913+N913+O913+P913+Q913,0)</f>
        <v>0</v>
      </c>
      <c r="T913" s="213"/>
      <c r="U913" s="212"/>
      <c r="V913" s="212"/>
      <c r="W913" s="217"/>
      <c r="X913" s="188">
        <f t="shared" si="56"/>
        <v>0</v>
      </c>
      <c r="Y913" s="188">
        <f t="shared" ref="Y913:Y976" si="59">+IF(A913="2 Cuenta de Cobro - Instrumento Financiero",+J913+K913+L913+M913+N913+O913+P913+Q913,0)</f>
        <v>0</v>
      </c>
    </row>
    <row r="914" spans="1:25" x14ac:dyDescent="0.25">
      <c r="A914" s="204"/>
      <c r="B914" s="212"/>
      <c r="C914" s="214"/>
      <c r="D914" s="214"/>
      <c r="E914" s="313"/>
      <c r="F914" s="314"/>
      <c r="G914" s="314"/>
      <c r="H914" s="315"/>
      <c r="I914" s="212"/>
      <c r="J914" s="213"/>
      <c r="K914" s="227"/>
      <c r="L914" s="214"/>
      <c r="M914" s="214"/>
      <c r="N914" s="214"/>
      <c r="O914" s="214"/>
      <c r="P914" s="215"/>
      <c r="Q914" s="216"/>
      <c r="R914" s="237">
        <f t="shared" si="57"/>
        <v>0</v>
      </c>
      <c r="S914" s="237">
        <f t="shared" si="58"/>
        <v>0</v>
      </c>
      <c r="T914" s="213"/>
      <c r="U914" s="212"/>
      <c r="V914" s="212"/>
      <c r="W914" s="217"/>
      <c r="X914" s="188">
        <f t="shared" si="56"/>
        <v>0</v>
      </c>
      <c r="Y914" s="188">
        <f t="shared" si="59"/>
        <v>0</v>
      </c>
    </row>
    <row r="915" spans="1:25" x14ac:dyDescent="0.25">
      <c r="A915" s="204"/>
      <c r="B915" s="212"/>
      <c r="C915" s="214"/>
      <c r="D915" s="214"/>
      <c r="E915" s="313"/>
      <c r="F915" s="314"/>
      <c r="G915" s="314"/>
      <c r="H915" s="315"/>
      <c r="I915" s="212"/>
      <c r="J915" s="213"/>
      <c r="K915" s="227"/>
      <c r="L915" s="214"/>
      <c r="M915" s="214"/>
      <c r="N915" s="214"/>
      <c r="O915" s="214"/>
      <c r="P915" s="215"/>
      <c r="Q915" s="216"/>
      <c r="R915" s="237">
        <f t="shared" si="57"/>
        <v>0</v>
      </c>
      <c r="S915" s="237">
        <f t="shared" si="58"/>
        <v>0</v>
      </c>
      <c r="T915" s="213"/>
      <c r="U915" s="212"/>
      <c r="V915" s="212"/>
      <c r="W915" s="217"/>
      <c r="X915" s="188">
        <f t="shared" si="56"/>
        <v>0</v>
      </c>
      <c r="Y915" s="188">
        <f t="shared" si="59"/>
        <v>0</v>
      </c>
    </row>
    <row r="916" spans="1:25" x14ac:dyDescent="0.25">
      <c r="A916" s="204"/>
      <c r="B916" s="212"/>
      <c r="C916" s="214"/>
      <c r="D916" s="214"/>
      <c r="E916" s="313"/>
      <c r="F916" s="314"/>
      <c r="G916" s="314"/>
      <c r="H916" s="315"/>
      <c r="I916" s="212"/>
      <c r="J916" s="213"/>
      <c r="K916" s="227"/>
      <c r="L916" s="214"/>
      <c r="M916" s="214"/>
      <c r="N916" s="214"/>
      <c r="O916" s="214"/>
      <c r="P916" s="215"/>
      <c r="Q916" s="216"/>
      <c r="R916" s="237">
        <f t="shared" si="57"/>
        <v>0</v>
      </c>
      <c r="S916" s="237">
        <f t="shared" si="58"/>
        <v>0</v>
      </c>
      <c r="T916" s="213"/>
      <c r="U916" s="212"/>
      <c r="V916" s="212"/>
      <c r="W916" s="217"/>
      <c r="X916" s="188">
        <f t="shared" si="56"/>
        <v>0</v>
      </c>
      <c r="Y916" s="188">
        <f t="shared" si="59"/>
        <v>0</v>
      </c>
    </row>
    <row r="917" spans="1:25" x14ac:dyDescent="0.25">
      <c r="A917" s="204"/>
      <c r="B917" s="212"/>
      <c r="C917" s="214"/>
      <c r="D917" s="214"/>
      <c r="E917" s="313"/>
      <c r="F917" s="314"/>
      <c r="G917" s="314"/>
      <c r="H917" s="315"/>
      <c r="I917" s="212"/>
      <c r="J917" s="213"/>
      <c r="K917" s="227"/>
      <c r="L917" s="214"/>
      <c r="M917" s="214"/>
      <c r="N917" s="214"/>
      <c r="O917" s="214"/>
      <c r="P917" s="215"/>
      <c r="Q917" s="216"/>
      <c r="R917" s="237">
        <f t="shared" si="57"/>
        <v>0</v>
      </c>
      <c r="S917" s="237">
        <f t="shared" si="58"/>
        <v>0</v>
      </c>
      <c r="T917" s="213"/>
      <c r="U917" s="212"/>
      <c r="V917" s="212"/>
      <c r="W917" s="217"/>
      <c r="X917" s="188">
        <f t="shared" si="56"/>
        <v>0</v>
      </c>
      <c r="Y917" s="188">
        <f t="shared" si="59"/>
        <v>0</v>
      </c>
    </row>
    <row r="918" spans="1:25" x14ac:dyDescent="0.25">
      <c r="A918" s="204"/>
      <c r="B918" s="212"/>
      <c r="C918" s="214"/>
      <c r="D918" s="214"/>
      <c r="E918" s="313"/>
      <c r="F918" s="314"/>
      <c r="G918" s="314"/>
      <c r="H918" s="315"/>
      <c r="I918" s="212"/>
      <c r="J918" s="213"/>
      <c r="K918" s="227"/>
      <c r="L918" s="214"/>
      <c r="M918" s="214"/>
      <c r="N918" s="214"/>
      <c r="O918" s="214"/>
      <c r="P918" s="215"/>
      <c r="Q918" s="216"/>
      <c r="R918" s="237">
        <f t="shared" si="57"/>
        <v>0</v>
      </c>
      <c r="S918" s="237">
        <f t="shared" si="58"/>
        <v>0</v>
      </c>
      <c r="T918" s="213"/>
      <c r="U918" s="212"/>
      <c r="V918" s="212"/>
      <c r="W918" s="217"/>
      <c r="X918" s="188">
        <f t="shared" si="56"/>
        <v>0</v>
      </c>
      <c r="Y918" s="188">
        <f t="shared" si="59"/>
        <v>0</v>
      </c>
    </row>
    <row r="919" spans="1:25" x14ac:dyDescent="0.25">
      <c r="A919" s="204"/>
      <c r="B919" s="212"/>
      <c r="C919" s="214"/>
      <c r="D919" s="214"/>
      <c r="E919" s="313"/>
      <c r="F919" s="314"/>
      <c r="G919" s="314"/>
      <c r="H919" s="315"/>
      <c r="I919" s="212"/>
      <c r="J919" s="213"/>
      <c r="K919" s="227"/>
      <c r="L919" s="214"/>
      <c r="M919" s="214"/>
      <c r="N919" s="214"/>
      <c r="O919" s="214"/>
      <c r="P919" s="215"/>
      <c r="Q919" s="216"/>
      <c r="R919" s="237">
        <f t="shared" si="57"/>
        <v>0</v>
      </c>
      <c r="S919" s="237">
        <f t="shared" si="58"/>
        <v>0</v>
      </c>
      <c r="T919" s="213"/>
      <c r="U919" s="212"/>
      <c r="V919" s="212"/>
      <c r="W919" s="217"/>
      <c r="X919" s="188">
        <f t="shared" si="56"/>
        <v>0</v>
      </c>
      <c r="Y919" s="188">
        <f t="shared" si="59"/>
        <v>0</v>
      </c>
    </row>
    <row r="920" spans="1:25" x14ac:dyDescent="0.25">
      <c r="A920" s="204"/>
      <c r="B920" s="212"/>
      <c r="C920" s="214"/>
      <c r="D920" s="214"/>
      <c r="E920" s="313"/>
      <c r="F920" s="314"/>
      <c r="G920" s="314"/>
      <c r="H920" s="315"/>
      <c r="I920" s="212"/>
      <c r="J920" s="213"/>
      <c r="K920" s="227"/>
      <c r="L920" s="214"/>
      <c r="M920" s="214"/>
      <c r="N920" s="214"/>
      <c r="O920" s="214"/>
      <c r="P920" s="215"/>
      <c r="Q920" s="216"/>
      <c r="R920" s="237">
        <f t="shared" si="57"/>
        <v>0</v>
      </c>
      <c r="S920" s="237">
        <f t="shared" si="58"/>
        <v>0</v>
      </c>
      <c r="T920" s="213"/>
      <c r="U920" s="212"/>
      <c r="V920" s="212"/>
      <c r="W920" s="217"/>
      <c r="X920" s="188">
        <f t="shared" si="56"/>
        <v>0</v>
      </c>
      <c r="Y920" s="188">
        <f t="shared" si="59"/>
        <v>0</v>
      </c>
    </row>
    <row r="921" spans="1:25" x14ac:dyDescent="0.25">
      <c r="A921" s="204"/>
      <c r="B921" s="212"/>
      <c r="C921" s="214"/>
      <c r="D921" s="214"/>
      <c r="E921" s="313"/>
      <c r="F921" s="314"/>
      <c r="G921" s="314"/>
      <c r="H921" s="315"/>
      <c r="I921" s="212"/>
      <c r="J921" s="213"/>
      <c r="K921" s="227"/>
      <c r="L921" s="214"/>
      <c r="M921" s="214"/>
      <c r="N921" s="214"/>
      <c r="O921" s="214"/>
      <c r="P921" s="215"/>
      <c r="Q921" s="216"/>
      <c r="R921" s="237">
        <f t="shared" si="57"/>
        <v>0</v>
      </c>
      <c r="S921" s="237">
        <f t="shared" si="58"/>
        <v>0</v>
      </c>
      <c r="T921" s="213"/>
      <c r="U921" s="212"/>
      <c r="V921" s="212"/>
      <c r="W921" s="217"/>
      <c r="X921" s="188">
        <f t="shared" si="56"/>
        <v>0</v>
      </c>
      <c r="Y921" s="188">
        <f t="shared" si="59"/>
        <v>0</v>
      </c>
    </row>
    <row r="922" spans="1:25" x14ac:dyDescent="0.25">
      <c r="A922" s="204"/>
      <c r="B922" s="212"/>
      <c r="C922" s="214"/>
      <c r="D922" s="214"/>
      <c r="E922" s="313"/>
      <c r="F922" s="314"/>
      <c r="G922" s="314"/>
      <c r="H922" s="315"/>
      <c r="I922" s="212"/>
      <c r="J922" s="213"/>
      <c r="K922" s="227"/>
      <c r="L922" s="214"/>
      <c r="M922" s="214"/>
      <c r="N922" s="214"/>
      <c r="O922" s="214"/>
      <c r="P922" s="215"/>
      <c r="Q922" s="216"/>
      <c r="R922" s="237">
        <f t="shared" si="57"/>
        <v>0</v>
      </c>
      <c r="S922" s="237">
        <f t="shared" si="58"/>
        <v>0</v>
      </c>
      <c r="T922" s="213"/>
      <c r="U922" s="212"/>
      <c r="V922" s="212"/>
      <c r="W922" s="217"/>
      <c r="X922" s="188">
        <f t="shared" si="56"/>
        <v>0</v>
      </c>
      <c r="Y922" s="188">
        <f t="shared" si="59"/>
        <v>0</v>
      </c>
    </row>
    <row r="923" spans="1:25" x14ac:dyDescent="0.25">
      <c r="A923" s="204"/>
      <c r="B923" s="212"/>
      <c r="C923" s="214"/>
      <c r="D923" s="214"/>
      <c r="E923" s="313"/>
      <c r="F923" s="314"/>
      <c r="G923" s="314"/>
      <c r="H923" s="315"/>
      <c r="I923" s="212"/>
      <c r="J923" s="213"/>
      <c r="K923" s="227"/>
      <c r="L923" s="214"/>
      <c r="M923" s="214"/>
      <c r="N923" s="214"/>
      <c r="O923" s="214"/>
      <c r="P923" s="215"/>
      <c r="Q923" s="216"/>
      <c r="R923" s="237">
        <f t="shared" si="57"/>
        <v>0</v>
      </c>
      <c r="S923" s="237">
        <f t="shared" si="58"/>
        <v>0</v>
      </c>
      <c r="T923" s="213"/>
      <c r="U923" s="212"/>
      <c r="V923" s="212"/>
      <c r="W923" s="217"/>
      <c r="X923" s="188">
        <f t="shared" si="56"/>
        <v>0</v>
      </c>
      <c r="Y923" s="188">
        <f t="shared" si="59"/>
        <v>0</v>
      </c>
    </row>
    <row r="924" spans="1:25" x14ac:dyDescent="0.25">
      <c r="A924" s="204"/>
      <c r="B924" s="212"/>
      <c r="C924" s="214"/>
      <c r="D924" s="214"/>
      <c r="E924" s="313"/>
      <c r="F924" s="314"/>
      <c r="G924" s="314"/>
      <c r="H924" s="315"/>
      <c r="I924" s="212"/>
      <c r="J924" s="213"/>
      <c r="K924" s="227"/>
      <c r="L924" s="214"/>
      <c r="M924" s="214"/>
      <c r="N924" s="214"/>
      <c r="O924" s="214"/>
      <c r="P924" s="215"/>
      <c r="Q924" s="216"/>
      <c r="R924" s="237">
        <f t="shared" si="57"/>
        <v>0</v>
      </c>
      <c r="S924" s="237">
        <f t="shared" si="58"/>
        <v>0</v>
      </c>
      <c r="T924" s="213"/>
      <c r="U924" s="212"/>
      <c r="V924" s="212"/>
      <c r="W924" s="217"/>
      <c r="X924" s="188">
        <f t="shared" si="56"/>
        <v>0</v>
      </c>
      <c r="Y924" s="188">
        <f t="shared" si="59"/>
        <v>0</v>
      </c>
    </row>
    <row r="925" spans="1:25" x14ac:dyDescent="0.25">
      <c r="A925" s="204"/>
      <c r="B925" s="212"/>
      <c r="C925" s="214"/>
      <c r="D925" s="214"/>
      <c r="E925" s="313"/>
      <c r="F925" s="314"/>
      <c r="G925" s="314"/>
      <c r="H925" s="315"/>
      <c r="I925" s="212"/>
      <c r="J925" s="213"/>
      <c r="K925" s="227"/>
      <c r="L925" s="214"/>
      <c r="M925" s="214"/>
      <c r="N925" s="214"/>
      <c r="O925" s="214"/>
      <c r="P925" s="215"/>
      <c r="Q925" s="216"/>
      <c r="R925" s="237">
        <f t="shared" si="57"/>
        <v>0</v>
      </c>
      <c r="S925" s="237">
        <f t="shared" si="58"/>
        <v>0</v>
      </c>
      <c r="T925" s="213"/>
      <c r="U925" s="212"/>
      <c r="V925" s="212"/>
      <c r="W925" s="217"/>
      <c r="X925" s="188">
        <f t="shared" si="56"/>
        <v>0</v>
      </c>
      <c r="Y925" s="188">
        <f t="shared" si="59"/>
        <v>0</v>
      </c>
    </row>
    <row r="926" spans="1:25" x14ac:dyDescent="0.25">
      <c r="A926" s="204"/>
      <c r="B926" s="212"/>
      <c r="C926" s="214"/>
      <c r="D926" s="214"/>
      <c r="E926" s="313"/>
      <c r="F926" s="314"/>
      <c r="G926" s="314"/>
      <c r="H926" s="315"/>
      <c r="I926" s="212"/>
      <c r="J926" s="213"/>
      <c r="K926" s="227"/>
      <c r="L926" s="214"/>
      <c r="M926" s="214"/>
      <c r="N926" s="214"/>
      <c r="O926" s="214"/>
      <c r="P926" s="215"/>
      <c r="Q926" s="216"/>
      <c r="R926" s="237">
        <f t="shared" si="57"/>
        <v>0</v>
      </c>
      <c r="S926" s="237">
        <f t="shared" si="58"/>
        <v>0</v>
      </c>
      <c r="T926" s="213"/>
      <c r="U926" s="212"/>
      <c r="V926" s="212"/>
      <c r="W926" s="217"/>
      <c r="X926" s="188">
        <f t="shared" si="56"/>
        <v>0</v>
      </c>
      <c r="Y926" s="188">
        <f t="shared" si="59"/>
        <v>0</v>
      </c>
    </row>
    <row r="927" spans="1:25" x14ac:dyDescent="0.25">
      <c r="A927" s="204"/>
      <c r="B927" s="212"/>
      <c r="C927" s="214"/>
      <c r="D927" s="214"/>
      <c r="E927" s="313"/>
      <c r="F927" s="314"/>
      <c r="G927" s="314"/>
      <c r="H927" s="315"/>
      <c r="I927" s="212"/>
      <c r="J927" s="213"/>
      <c r="K927" s="227"/>
      <c r="L927" s="214"/>
      <c r="M927" s="214"/>
      <c r="N927" s="214"/>
      <c r="O927" s="214"/>
      <c r="P927" s="215"/>
      <c r="Q927" s="216"/>
      <c r="R927" s="237">
        <f t="shared" si="57"/>
        <v>0</v>
      </c>
      <c r="S927" s="237">
        <f t="shared" si="58"/>
        <v>0</v>
      </c>
      <c r="T927" s="213"/>
      <c r="U927" s="212"/>
      <c r="V927" s="212"/>
      <c r="W927" s="217"/>
      <c r="X927" s="188">
        <f t="shared" si="56"/>
        <v>0</v>
      </c>
      <c r="Y927" s="188">
        <f t="shared" si="59"/>
        <v>0</v>
      </c>
    </row>
    <row r="928" spans="1:25" x14ac:dyDescent="0.25">
      <c r="A928" s="204"/>
      <c r="B928" s="212"/>
      <c r="C928" s="214"/>
      <c r="D928" s="214"/>
      <c r="E928" s="313"/>
      <c r="F928" s="314"/>
      <c r="G928" s="314"/>
      <c r="H928" s="315"/>
      <c r="I928" s="212"/>
      <c r="J928" s="213"/>
      <c r="K928" s="227"/>
      <c r="L928" s="214"/>
      <c r="M928" s="214"/>
      <c r="N928" s="214"/>
      <c r="O928" s="214"/>
      <c r="P928" s="215"/>
      <c r="Q928" s="216"/>
      <c r="R928" s="237">
        <f t="shared" si="57"/>
        <v>0</v>
      </c>
      <c r="S928" s="237">
        <f t="shared" si="58"/>
        <v>0</v>
      </c>
      <c r="T928" s="213"/>
      <c r="U928" s="212"/>
      <c r="V928" s="212"/>
      <c r="W928" s="217"/>
      <c r="X928" s="188">
        <f t="shared" si="56"/>
        <v>0</v>
      </c>
      <c r="Y928" s="188">
        <f t="shared" si="59"/>
        <v>0</v>
      </c>
    </row>
    <row r="929" spans="1:25" x14ac:dyDescent="0.25">
      <c r="A929" s="204"/>
      <c r="B929" s="212"/>
      <c r="C929" s="214"/>
      <c r="D929" s="214"/>
      <c r="E929" s="313"/>
      <c r="F929" s="314"/>
      <c r="G929" s="314"/>
      <c r="H929" s="315"/>
      <c r="I929" s="212"/>
      <c r="J929" s="213"/>
      <c r="K929" s="227"/>
      <c r="L929" s="214"/>
      <c r="M929" s="214"/>
      <c r="N929" s="214"/>
      <c r="O929" s="214"/>
      <c r="P929" s="215"/>
      <c r="Q929" s="216"/>
      <c r="R929" s="237">
        <f t="shared" si="57"/>
        <v>0</v>
      </c>
      <c r="S929" s="237">
        <f t="shared" si="58"/>
        <v>0</v>
      </c>
      <c r="T929" s="213"/>
      <c r="U929" s="212"/>
      <c r="V929" s="212"/>
      <c r="W929" s="217"/>
      <c r="X929" s="188">
        <f t="shared" si="56"/>
        <v>0</v>
      </c>
      <c r="Y929" s="188">
        <f t="shared" si="59"/>
        <v>0</v>
      </c>
    </row>
    <row r="930" spans="1:25" x14ac:dyDescent="0.25">
      <c r="A930" s="204"/>
      <c r="B930" s="212"/>
      <c r="C930" s="214"/>
      <c r="D930" s="214"/>
      <c r="E930" s="313"/>
      <c r="F930" s="314"/>
      <c r="G930" s="314"/>
      <c r="H930" s="315"/>
      <c r="I930" s="212"/>
      <c r="J930" s="213"/>
      <c r="K930" s="227"/>
      <c r="L930" s="214"/>
      <c r="M930" s="214"/>
      <c r="N930" s="214"/>
      <c r="O930" s="214"/>
      <c r="P930" s="215"/>
      <c r="Q930" s="216"/>
      <c r="R930" s="237">
        <f t="shared" si="57"/>
        <v>0</v>
      </c>
      <c r="S930" s="237">
        <f t="shared" si="58"/>
        <v>0</v>
      </c>
      <c r="T930" s="213"/>
      <c r="U930" s="212"/>
      <c r="V930" s="212"/>
      <c r="W930" s="217"/>
      <c r="X930" s="188">
        <f t="shared" si="56"/>
        <v>0</v>
      </c>
      <c r="Y930" s="188">
        <f t="shared" si="59"/>
        <v>0</v>
      </c>
    </row>
    <row r="931" spans="1:25" x14ac:dyDescent="0.25">
      <c r="A931" s="204"/>
      <c r="B931" s="212"/>
      <c r="C931" s="214"/>
      <c r="D931" s="214"/>
      <c r="E931" s="313"/>
      <c r="F931" s="314"/>
      <c r="G931" s="314"/>
      <c r="H931" s="315"/>
      <c r="I931" s="212"/>
      <c r="J931" s="213"/>
      <c r="K931" s="227"/>
      <c r="L931" s="214"/>
      <c r="M931" s="214"/>
      <c r="N931" s="214"/>
      <c r="O931" s="214"/>
      <c r="P931" s="215"/>
      <c r="Q931" s="216"/>
      <c r="R931" s="237">
        <f t="shared" si="57"/>
        <v>0</v>
      </c>
      <c r="S931" s="237">
        <f t="shared" si="58"/>
        <v>0</v>
      </c>
      <c r="T931" s="213"/>
      <c r="U931" s="212"/>
      <c r="V931" s="212"/>
      <c r="W931" s="217"/>
      <c r="X931" s="188">
        <f t="shared" si="56"/>
        <v>0</v>
      </c>
      <c r="Y931" s="188">
        <f t="shared" si="59"/>
        <v>0</v>
      </c>
    </row>
    <row r="932" spans="1:25" x14ac:dyDescent="0.25">
      <c r="A932" s="204"/>
      <c r="B932" s="212"/>
      <c r="C932" s="214"/>
      <c r="D932" s="214"/>
      <c r="E932" s="313"/>
      <c r="F932" s="314"/>
      <c r="G932" s="314"/>
      <c r="H932" s="315"/>
      <c r="I932" s="212"/>
      <c r="J932" s="213"/>
      <c r="K932" s="227"/>
      <c r="L932" s="214"/>
      <c r="M932" s="214"/>
      <c r="N932" s="214"/>
      <c r="O932" s="214"/>
      <c r="P932" s="215"/>
      <c r="Q932" s="216"/>
      <c r="R932" s="237">
        <f t="shared" si="57"/>
        <v>0</v>
      </c>
      <c r="S932" s="237">
        <f t="shared" si="58"/>
        <v>0</v>
      </c>
      <c r="T932" s="213"/>
      <c r="U932" s="212"/>
      <c r="V932" s="212"/>
      <c r="W932" s="217"/>
      <c r="X932" s="188">
        <f t="shared" si="56"/>
        <v>0</v>
      </c>
      <c r="Y932" s="188">
        <f t="shared" si="59"/>
        <v>0</v>
      </c>
    </row>
    <row r="933" spans="1:25" x14ac:dyDescent="0.25">
      <c r="A933" s="204"/>
      <c r="B933" s="212"/>
      <c r="C933" s="214"/>
      <c r="D933" s="214"/>
      <c r="E933" s="313"/>
      <c r="F933" s="314"/>
      <c r="G933" s="314"/>
      <c r="H933" s="315"/>
      <c r="I933" s="212"/>
      <c r="J933" s="213"/>
      <c r="K933" s="227"/>
      <c r="L933" s="214"/>
      <c r="M933" s="214"/>
      <c r="N933" s="214"/>
      <c r="O933" s="214"/>
      <c r="P933" s="215"/>
      <c r="Q933" s="216"/>
      <c r="R933" s="237">
        <f t="shared" si="57"/>
        <v>0</v>
      </c>
      <c r="S933" s="237">
        <f t="shared" si="58"/>
        <v>0</v>
      </c>
      <c r="T933" s="213"/>
      <c r="U933" s="212"/>
      <c r="V933" s="212"/>
      <c r="W933" s="217"/>
      <c r="X933" s="188">
        <f t="shared" si="56"/>
        <v>0</v>
      </c>
      <c r="Y933" s="188">
        <f t="shared" si="59"/>
        <v>0</v>
      </c>
    </row>
    <row r="934" spans="1:25" x14ac:dyDescent="0.25">
      <c r="A934" s="204"/>
      <c r="B934" s="212"/>
      <c r="C934" s="214"/>
      <c r="D934" s="214"/>
      <c r="E934" s="313"/>
      <c r="F934" s="314"/>
      <c r="G934" s="314"/>
      <c r="H934" s="315"/>
      <c r="I934" s="212"/>
      <c r="J934" s="213"/>
      <c r="K934" s="227"/>
      <c r="L934" s="214"/>
      <c r="M934" s="214"/>
      <c r="N934" s="214"/>
      <c r="O934" s="214"/>
      <c r="P934" s="215"/>
      <c r="Q934" s="216"/>
      <c r="R934" s="237">
        <f t="shared" si="57"/>
        <v>0</v>
      </c>
      <c r="S934" s="237">
        <f t="shared" si="58"/>
        <v>0</v>
      </c>
      <c r="T934" s="213"/>
      <c r="U934" s="212"/>
      <c r="V934" s="212"/>
      <c r="W934" s="217"/>
      <c r="X934" s="188">
        <f t="shared" si="56"/>
        <v>0</v>
      </c>
      <c r="Y934" s="188">
        <f t="shared" si="59"/>
        <v>0</v>
      </c>
    </row>
    <row r="935" spans="1:25" x14ac:dyDescent="0.25">
      <c r="A935" s="204"/>
      <c r="B935" s="212"/>
      <c r="C935" s="214"/>
      <c r="D935" s="214"/>
      <c r="E935" s="313"/>
      <c r="F935" s="314"/>
      <c r="G935" s="314"/>
      <c r="H935" s="315"/>
      <c r="I935" s="212"/>
      <c r="J935" s="213"/>
      <c r="K935" s="227"/>
      <c r="L935" s="214"/>
      <c r="M935" s="214"/>
      <c r="N935" s="214"/>
      <c r="O935" s="214"/>
      <c r="P935" s="215"/>
      <c r="Q935" s="216"/>
      <c r="R935" s="237">
        <f t="shared" si="57"/>
        <v>0</v>
      </c>
      <c r="S935" s="237">
        <f t="shared" si="58"/>
        <v>0</v>
      </c>
      <c r="T935" s="213"/>
      <c r="U935" s="212"/>
      <c r="V935" s="212"/>
      <c r="W935" s="217"/>
      <c r="X935" s="188">
        <f t="shared" si="56"/>
        <v>0</v>
      </c>
      <c r="Y935" s="188">
        <f t="shared" si="59"/>
        <v>0</v>
      </c>
    </row>
    <row r="936" spans="1:25" x14ac:dyDescent="0.25">
      <c r="A936" s="204"/>
      <c r="B936" s="212"/>
      <c r="C936" s="214"/>
      <c r="D936" s="214"/>
      <c r="E936" s="313"/>
      <c r="F936" s="314"/>
      <c r="G936" s="314"/>
      <c r="H936" s="315"/>
      <c r="I936" s="212"/>
      <c r="J936" s="213"/>
      <c r="K936" s="227"/>
      <c r="L936" s="214"/>
      <c r="M936" s="214"/>
      <c r="N936" s="214"/>
      <c r="O936" s="214"/>
      <c r="P936" s="215"/>
      <c r="Q936" s="216"/>
      <c r="R936" s="237">
        <f t="shared" si="57"/>
        <v>0</v>
      </c>
      <c r="S936" s="237">
        <f t="shared" si="58"/>
        <v>0</v>
      </c>
      <c r="T936" s="213"/>
      <c r="U936" s="212"/>
      <c r="V936" s="212"/>
      <c r="W936" s="217"/>
      <c r="X936" s="188">
        <f t="shared" si="56"/>
        <v>0</v>
      </c>
      <c r="Y936" s="188">
        <f t="shared" si="59"/>
        <v>0</v>
      </c>
    </row>
    <row r="937" spans="1:25" x14ac:dyDescent="0.25">
      <c r="A937" s="204"/>
      <c r="B937" s="212"/>
      <c r="C937" s="214"/>
      <c r="D937" s="214"/>
      <c r="E937" s="313"/>
      <c r="F937" s="314"/>
      <c r="G937" s="314"/>
      <c r="H937" s="315"/>
      <c r="I937" s="212"/>
      <c r="J937" s="213"/>
      <c r="K937" s="227"/>
      <c r="L937" s="214"/>
      <c r="M937" s="214"/>
      <c r="N937" s="214"/>
      <c r="O937" s="214"/>
      <c r="P937" s="215"/>
      <c r="Q937" s="216"/>
      <c r="R937" s="237">
        <f t="shared" si="57"/>
        <v>0</v>
      </c>
      <c r="S937" s="237">
        <f t="shared" si="58"/>
        <v>0</v>
      </c>
      <c r="T937" s="213"/>
      <c r="U937" s="212"/>
      <c r="V937" s="212"/>
      <c r="W937" s="217"/>
      <c r="X937" s="188">
        <f t="shared" si="56"/>
        <v>0</v>
      </c>
      <c r="Y937" s="188">
        <f t="shared" si="59"/>
        <v>0</v>
      </c>
    </row>
    <row r="938" spans="1:25" x14ac:dyDescent="0.25">
      <c r="A938" s="204"/>
      <c r="B938" s="212"/>
      <c r="C938" s="214"/>
      <c r="D938" s="214"/>
      <c r="E938" s="313"/>
      <c r="F938" s="314"/>
      <c r="G938" s="314"/>
      <c r="H938" s="315"/>
      <c r="I938" s="212"/>
      <c r="J938" s="213"/>
      <c r="K938" s="227"/>
      <c r="L938" s="214"/>
      <c r="M938" s="214"/>
      <c r="N938" s="214"/>
      <c r="O938" s="214"/>
      <c r="P938" s="215"/>
      <c r="Q938" s="216"/>
      <c r="R938" s="237">
        <f t="shared" si="57"/>
        <v>0</v>
      </c>
      <c r="S938" s="237">
        <f t="shared" si="58"/>
        <v>0</v>
      </c>
      <c r="T938" s="213"/>
      <c r="U938" s="212"/>
      <c r="V938" s="212"/>
      <c r="W938" s="217"/>
      <c r="X938" s="188">
        <f t="shared" si="56"/>
        <v>0</v>
      </c>
      <c r="Y938" s="188">
        <f t="shared" si="59"/>
        <v>0</v>
      </c>
    </row>
    <row r="939" spans="1:25" x14ac:dyDescent="0.25">
      <c r="A939" s="204"/>
      <c r="B939" s="212"/>
      <c r="C939" s="214"/>
      <c r="D939" s="214"/>
      <c r="E939" s="313"/>
      <c r="F939" s="314"/>
      <c r="G939" s="314"/>
      <c r="H939" s="315"/>
      <c r="I939" s="212"/>
      <c r="J939" s="213"/>
      <c r="K939" s="227"/>
      <c r="L939" s="214"/>
      <c r="M939" s="214"/>
      <c r="N939" s="214"/>
      <c r="O939" s="214"/>
      <c r="P939" s="215"/>
      <c r="Q939" s="216"/>
      <c r="R939" s="237">
        <f t="shared" si="57"/>
        <v>0</v>
      </c>
      <c r="S939" s="237">
        <f t="shared" si="58"/>
        <v>0</v>
      </c>
      <c r="T939" s="213"/>
      <c r="U939" s="212"/>
      <c r="V939" s="212"/>
      <c r="W939" s="217"/>
      <c r="X939" s="188">
        <f t="shared" si="56"/>
        <v>0</v>
      </c>
      <c r="Y939" s="188">
        <f t="shared" si="59"/>
        <v>0</v>
      </c>
    </row>
    <row r="940" spans="1:25" x14ac:dyDescent="0.25">
      <c r="A940" s="204"/>
      <c r="B940" s="212"/>
      <c r="C940" s="214"/>
      <c r="D940" s="214"/>
      <c r="E940" s="313"/>
      <c r="F940" s="314"/>
      <c r="G940" s="314"/>
      <c r="H940" s="315"/>
      <c r="I940" s="212"/>
      <c r="J940" s="213"/>
      <c r="K940" s="227"/>
      <c r="L940" s="214"/>
      <c r="M940" s="214"/>
      <c r="N940" s="214"/>
      <c r="O940" s="214"/>
      <c r="P940" s="215"/>
      <c r="Q940" s="216"/>
      <c r="R940" s="237">
        <f t="shared" si="57"/>
        <v>0</v>
      </c>
      <c r="S940" s="237">
        <f t="shared" si="58"/>
        <v>0</v>
      </c>
      <c r="T940" s="213"/>
      <c r="U940" s="212"/>
      <c r="V940" s="212"/>
      <c r="W940" s="217"/>
      <c r="X940" s="188">
        <f t="shared" si="56"/>
        <v>0</v>
      </c>
      <c r="Y940" s="188">
        <f t="shared" si="59"/>
        <v>0</v>
      </c>
    </row>
    <row r="941" spans="1:25" x14ac:dyDescent="0.25">
      <c r="A941" s="204"/>
      <c r="B941" s="212"/>
      <c r="C941" s="214"/>
      <c r="D941" s="214"/>
      <c r="E941" s="313"/>
      <c r="F941" s="314"/>
      <c r="G941" s="314"/>
      <c r="H941" s="315"/>
      <c r="I941" s="212"/>
      <c r="J941" s="213"/>
      <c r="K941" s="227"/>
      <c r="L941" s="214"/>
      <c r="M941" s="214"/>
      <c r="N941" s="214"/>
      <c r="O941" s="214"/>
      <c r="P941" s="215"/>
      <c r="Q941" s="216"/>
      <c r="R941" s="237">
        <f t="shared" si="57"/>
        <v>0</v>
      </c>
      <c r="S941" s="237">
        <f t="shared" si="58"/>
        <v>0</v>
      </c>
      <c r="T941" s="213"/>
      <c r="U941" s="212"/>
      <c r="V941" s="212"/>
      <c r="W941" s="217"/>
      <c r="X941" s="188">
        <f t="shared" si="56"/>
        <v>0</v>
      </c>
      <c r="Y941" s="188">
        <f t="shared" si="59"/>
        <v>0</v>
      </c>
    </row>
    <row r="942" spans="1:25" x14ac:dyDescent="0.25">
      <c r="A942" s="204"/>
      <c r="B942" s="212"/>
      <c r="C942" s="214"/>
      <c r="D942" s="214"/>
      <c r="E942" s="313"/>
      <c r="F942" s="314"/>
      <c r="G942" s="314"/>
      <c r="H942" s="315"/>
      <c r="I942" s="212"/>
      <c r="J942" s="213"/>
      <c r="K942" s="227"/>
      <c r="L942" s="214"/>
      <c r="M942" s="214"/>
      <c r="N942" s="214"/>
      <c r="O942" s="214"/>
      <c r="P942" s="215"/>
      <c r="Q942" s="216"/>
      <c r="R942" s="237">
        <f t="shared" si="57"/>
        <v>0</v>
      </c>
      <c r="S942" s="237">
        <f t="shared" si="58"/>
        <v>0</v>
      </c>
      <c r="T942" s="213"/>
      <c r="U942" s="212"/>
      <c r="V942" s="212"/>
      <c r="W942" s="217"/>
      <c r="X942" s="188">
        <f t="shared" si="56"/>
        <v>0</v>
      </c>
      <c r="Y942" s="188">
        <f t="shared" si="59"/>
        <v>0</v>
      </c>
    </row>
    <row r="943" spans="1:25" x14ac:dyDescent="0.25">
      <c r="A943" s="204"/>
      <c r="B943" s="212"/>
      <c r="C943" s="214"/>
      <c r="D943" s="214"/>
      <c r="E943" s="313"/>
      <c r="F943" s="314"/>
      <c r="G943" s="314"/>
      <c r="H943" s="315"/>
      <c r="I943" s="212"/>
      <c r="J943" s="213"/>
      <c r="K943" s="227"/>
      <c r="L943" s="214"/>
      <c r="M943" s="214"/>
      <c r="N943" s="214"/>
      <c r="O943" s="214"/>
      <c r="P943" s="215"/>
      <c r="Q943" s="216"/>
      <c r="R943" s="237">
        <f t="shared" si="57"/>
        <v>0</v>
      </c>
      <c r="S943" s="237">
        <f t="shared" si="58"/>
        <v>0</v>
      </c>
      <c r="T943" s="213"/>
      <c r="U943" s="212"/>
      <c r="V943" s="212"/>
      <c r="W943" s="217"/>
      <c r="X943" s="188">
        <f t="shared" si="56"/>
        <v>0</v>
      </c>
      <c r="Y943" s="188">
        <f t="shared" si="59"/>
        <v>0</v>
      </c>
    </row>
    <row r="944" spans="1:25" x14ac:dyDescent="0.25">
      <c r="A944" s="204"/>
      <c r="B944" s="212"/>
      <c r="C944" s="214"/>
      <c r="D944" s="214"/>
      <c r="E944" s="313"/>
      <c r="F944" s="314"/>
      <c r="G944" s="314"/>
      <c r="H944" s="315"/>
      <c r="I944" s="212"/>
      <c r="J944" s="213"/>
      <c r="K944" s="227"/>
      <c r="L944" s="214"/>
      <c r="M944" s="214"/>
      <c r="N944" s="214"/>
      <c r="O944" s="214"/>
      <c r="P944" s="215"/>
      <c r="Q944" s="216"/>
      <c r="R944" s="237">
        <f t="shared" si="57"/>
        <v>0</v>
      </c>
      <c r="S944" s="237">
        <f t="shared" si="58"/>
        <v>0</v>
      </c>
      <c r="T944" s="213"/>
      <c r="U944" s="212"/>
      <c r="V944" s="212"/>
      <c r="W944" s="217"/>
      <c r="X944" s="188">
        <f t="shared" si="56"/>
        <v>0</v>
      </c>
      <c r="Y944" s="188">
        <f t="shared" si="59"/>
        <v>0</v>
      </c>
    </row>
    <row r="945" spans="1:25" x14ac:dyDescent="0.25">
      <c r="A945" s="204"/>
      <c r="B945" s="212"/>
      <c r="C945" s="214"/>
      <c r="D945" s="214"/>
      <c r="E945" s="313"/>
      <c r="F945" s="314"/>
      <c r="G945" s="314"/>
      <c r="H945" s="315"/>
      <c r="I945" s="212"/>
      <c r="J945" s="213"/>
      <c r="K945" s="227"/>
      <c r="L945" s="214"/>
      <c r="M945" s="214"/>
      <c r="N945" s="214"/>
      <c r="O945" s="214"/>
      <c r="P945" s="215"/>
      <c r="Q945" s="216"/>
      <c r="R945" s="237">
        <f t="shared" si="57"/>
        <v>0</v>
      </c>
      <c r="S945" s="237">
        <f t="shared" si="58"/>
        <v>0</v>
      </c>
      <c r="T945" s="213"/>
      <c r="U945" s="212"/>
      <c r="V945" s="212"/>
      <c r="W945" s="217"/>
      <c r="X945" s="188">
        <f t="shared" si="56"/>
        <v>0</v>
      </c>
      <c r="Y945" s="188">
        <f t="shared" si="59"/>
        <v>0</v>
      </c>
    </row>
    <row r="946" spans="1:25" x14ac:dyDescent="0.25">
      <c r="A946" s="204"/>
      <c r="B946" s="212"/>
      <c r="C946" s="214"/>
      <c r="D946" s="214"/>
      <c r="E946" s="313"/>
      <c r="F946" s="314"/>
      <c r="G946" s="314"/>
      <c r="H946" s="315"/>
      <c r="I946" s="212"/>
      <c r="J946" s="213"/>
      <c r="K946" s="227"/>
      <c r="L946" s="214"/>
      <c r="M946" s="214"/>
      <c r="N946" s="214"/>
      <c r="O946" s="214"/>
      <c r="P946" s="215"/>
      <c r="Q946" s="216"/>
      <c r="R946" s="237">
        <f t="shared" si="57"/>
        <v>0</v>
      </c>
      <c r="S946" s="237">
        <f t="shared" si="58"/>
        <v>0</v>
      </c>
      <c r="T946" s="213"/>
      <c r="U946" s="212"/>
      <c r="V946" s="212"/>
      <c r="W946" s="217"/>
      <c r="X946" s="188">
        <f t="shared" si="56"/>
        <v>0</v>
      </c>
      <c r="Y946" s="188">
        <f t="shared" si="59"/>
        <v>0</v>
      </c>
    </row>
    <row r="947" spans="1:25" x14ac:dyDescent="0.25">
      <c r="A947" s="204"/>
      <c r="B947" s="212"/>
      <c r="C947" s="214"/>
      <c r="D947" s="214"/>
      <c r="E947" s="313"/>
      <c r="F947" s="314"/>
      <c r="G947" s="314"/>
      <c r="H947" s="315"/>
      <c r="I947" s="212"/>
      <c r="J947" s="213"/>
      <c r="K947" s="227"/>
      <c r="L947" s="214"/>
      <c r="M947" s="214"/>
      <c r="N947" s="214"/>
      <c r="O947" s="214"/>
      <c r="P947" s="215"/>
      <c r="Q947" s="216"/>
      <c r="R947" s="237">
        <f t="shared" si="57"/>
        <v>0</v>
      </c>
      <c r="S947" s="237">
        <f t="shared" si="58"/>
        <v>0</v>
      </c>
      <c r="T947" s="213"/>
      <c r="U947" s="212"/>
      <c r="V947" s="212"/>
      <c r="W947" s="217"/>
      <c r="X947" s="188">
        <f t="shared" si="56"/>
        <v>0</v>
      </c>
      <c r="Y947" s="188">
        <f t="shared" si="59"/>
        <v>0</v>
      </c>
    </row>
    <row r="948" spans="1:25" x14ac:dyDescent="0.25">
      <c r="A948" s="204"/>
      <c r="B948" s="212"/>
      <c r="C948" s="214"/>
      <c r="D948" s="214"/>
      <c r="E948" s="313"/>
      <c r="F948" s="314"/>
      <c r="G948" s="314"/>
      <c r="H948" s="315"/>
      <c r="I948" s="212"/>
      <c r="J948" s="213"/>
      <c r="K948" s="227"/>
      <c r="L948" s="214"/>
      <c r="M948" s="214"/>
      <c r="N948" s="214"/>
      <c r="O948" s="214"/>
      <c r="P948" s="215"/>
      <c r="Q948" s="216"/>
      <c r="R948" s="237">
        <f t="shared" si="57"/>
        <v>0</v>
      </c>
      <c r="S948" s="237">
        <f t="shared" si="58"/>
        <v>0</v>
      </c>
      <c r="T948" s="213"/>
      <c r="U948" s="212"/>
      <c r="V948" s="212"/>
      <c r="W948" s="217"/>
      <c r="X948" s="188">
        <f t="shared" si="56"/>
        <v>0</v>
      </c>
      <c r="Y948" s="188">
        <f t="shared" si="59"/>
        <v>0</v>
      </c>
    </row>
    <row r="949" spans="1:25" x14ac:dyDescent="0.25">
      <c r="A949" s="204"/>
      <c r="B949" s="212"/>
      <c r="C949" s="214"/>
      <c r="D949" s="214"/>
      <c r="E949" s="313"/>
      <c r="F949" s="314"/>
      <c r="G949" s="314"/>
      <c r="H949" s="315"/>
      <c r="I949" s="212"/>
      <c r="J949" s="213"/>
      <c r="K949" s="227"/>
      <c r="L949" s="214"/>
      <c r="M949" s="214"/>
      <c r="N949" s="214"/>
      <c r="O949" s="214"/>
      <c r="P949" s="215"/>
      <c r="Q949" s="216"/>
      <c r="R949" s="237">
        <f t="shared" si="57"/>
        <v>0</v>
      </c>
      <c r="S949" s="237">
        <f t="shared" si="58"/>
        <v>0</v>
      </c>
      <c r="T949" s="213"/>
      <c r="U949" s="212"/>
      <c r="V949" s="212"/>
      <c r="W949" s="217"/>
      <c r="X949" s="188">
        <f t="shared" si="56"/>
        <v>0</v>
      </c>
      <c r="Y949" s="188">
        <f t="shared" si="59"/>
        <v>0</v>
      </c>
    </row>
    <row r="950" spans="1:25" x14ac:dyDescent="0.25">
      <c r="A950" s="204"/>
      <c r="B950" s="212"/>
      <c r="C950" s="214"/>
      <c r="D950" s="214"/>
      <c r="E950" s="313"/>
      <c r="F950" s="314"/>
      <c r="G950" s="314"/>
      <c r="H950" s="315"/>
      <c r="I950" s="212"/>
      <c r="J950" s="213"/>
      <c r="K950" s="227"/>
      <c r="L950" s="214"/>
      <c r="M950" s="214"/>
      <c r="N950" s="214"/>
      <c r="O950" s="214"/>
      <c r="P950" s="215"/>
      <c r="Q950" s="216"/>
      <c r="R950" s="237">
        <f t="shared" si="57"/>
        <v>0</v>
      </c>
      <c r="S950" s="237">
        <f t="shared" si="58"/>
        <v>0</v>
      </c>
      <c r="T950" s="213"/>
      <c r="U950" s="212"/>
      <c r="V950" s="212"/>
      <c r="W950" s="217"/>
      <c r="X950" s="188">
        <f t="shared" si="56"/>
        <v>0</v>
      </c>
      <c r="Y950" s="188">
        <f t="shared" si="59"/>
        <v>0</v>
      </c>
    </row>
    <row r="951" spans="1:25" x14ac:dyDescent="0.25">
      <c r="A951" s="204"/>
      <c r="B951" s="212"/>
      <c r="C951" s="214"/>
      <c r="D951" s="214"/>
      <c r="E951" s="313"/>
      <c r="F951" s="314"/>
      <c r="G951" s="314"/>
      <c r="H951" s="315"/>
      <c r="I951" s="212"/>
      <c r="J951" s="213"/>
      <c r="K951" s="227"/>
      <c r="L951" s="214"/>
      <c r="M951" s="214"/>
      <c r="N951" s="214"/>
      <c r="O951" s="214"/>
      <c r="P951" s="215"/>
      <c r="Q951" s="216"/>
      <c r="R951" s="237">
        <f t="shared" si="57"/>
        <v>0</v>
      </c>
      <c r="S951" s="237">
        <f t="shared" si="58"/>
        <v>0</v>
      </c>
      <c r="T951" s="213"/>
      <c r="U951" s="212"/>
      <c r="V951" s="212"/>
      <c r="W951" s="217"/>
      <c r="X951" s="188">
        <f t="shared" si="56"/>
        <v>0</v>
      </c>
      <c r="Y951" s="188">
        <f t="shared" si="59"/>
        <v>0</v>
      </c>
    </row>
    <row r="952" spans="1:25" x14ac:dyDescent="0.25">
      <c r="A952" s="204"/>
      <c r="B952" s="212"/>
      <c r="C952" s="214"/>
      <c r="D952" s="214"/>
      <c r="E952" s="313"/>
      <c r="F952" s="314"/>
      <c r="G952" s="314"/>
      <c r="H952" s="315"/>
      <c r="I952" s="212"/>
      <c r="J952" s="213"/>
      <c r="K952" s="227"/>
      <c r="L952" s="214"/>
      <c r="M952" s="214"/>
      <c r="N952" s="214"/>
      <c r="O952" s="214"/>
      <c r="P952" s="215"/>
      <c r="Q952" s="216"/>
      <c r="R952" s="237">
        <f t="shared" si="57"/>
        <v>0</v>
      </c>
      <c r="S952" s="237">
        <f t="shared" si="58"/>
        <v>0</v>
      </c>
      <c r="T952" s="213"/>
      <c r="U952" s="212"/>
      <c r="V952" s="212"/>
      <c r="W952" s="217"/>
      <c r="X952" s="188">
        <f t="shared" si="56"/>
        <v>0</v>
      </c>
      <c r="Y952" s="188">
        <f t="shared" si="59"/>
        <v>0</v>
      </c>
    </row>
    <row r="953" spans="1:25" x14ac:dyDescent="0.25">
      <c r="A953" s="204"/>
      <c r="B953" s="212"/>
      <c r="C953" s="214"/>
      <c r="D953" s="214"/>
      <c r="E953" s="313"/>
      <c r="F953" s="314"/>
      <c r="G953" s="314"/>
      <c r="H953" s="315"/>
      <c r="I953" s="212"/>
      <c r="J953" s="213"/>
      <c r="K953" s="227"/>
      <c r="L953" s="214"/>
      <c r="M953" s="214"/>
      <c r="N953" s="214"/>
      <c r="O953" s="214"/>
      <c r="P953" s="215"/>
      <c r="Q953" s="216"/>
      <c r="R953" s="237">
        <f t="shared" si="57"/>
        <v>0</v>
      </c>
      <c r="S953" s="237">
        <f t="shared" si="58"/>
        <v>0</v>
      </c>
      <c r="T953" s="213"/>
      <c r="U953" s="212"/>
      <c r="V953" s="212"/>
      <c r="W953" s="217"/>
      <c r="X953" s="188">
        <f t="shared" si="56"/>
        <v>0</v>
      </c>
      <c r="Y953" s="188">
        <f t="shared" si="59"/>
        <v>0</v>
      </c>
    </row>
    <row r="954" spans="1:25" x14ac:dyDescent="0.25">
      <c r="A954" s="204"/>
      <c r="B954" s="212"/>
      <c r="C954" s="214"/>
      <c r="D954" s="214"/>
      <c r="E954" s="313"/>
      <c r="F954" s="314"/>
      <c r="G954" s="314"/>
      <c r="H954" s="315"/>
      <c r="I954" s="212"/>
      <c r="J954" s="213"/>
      <c r="K954" s="227"/>
      <c r="L954" s="214"/>
      <c r="M954" s="214"/>
      <c r="N954" s="214"/>
      <c r="O954" s="214"/>
      <c r="P954" s="215"/>
      <c r="Q954" s="216"/>
      <c r="R954" s="237">
        <f t="shared" si="57"/>
        <v>0</v>
      </c>
      <c r="S954" s="237">
        <f t="shared" si="58"/>
        <v>0</v>
      </c>
      <c r="T954" s="213"/>
      <c r="U954" s="212"/>
      <c r="V954" s="212"/>
      <c r="W954" s="217"/>
      <c r="X954" s="188">
        <f t="shared" si="56"/>
        <v>0</v>
      </c>
      <c r="Y954" s="188">
        <f t="shared" si="59"/>
        <v>0</v>
      </c>
    </row>
    <row r="955" spans="1:25" x14ac:dyDescent="0.25">
      <c r="A955" s="204"/>
      <c r="B955" s="212"/>
      <c r="C955" s="214"/>
      <c r="D955" s="214"/>
      <c r="E955" s="313"/>
      <c r="F955" s="314"/>
      <c r="G955" s="314"/>
      <c r="H955" s="315"/>
      <c r="I955" s="212"/>
      <c r="J955" s="213"/>
      <c r="K955" s="227"/>
      <c r="L955" s="214"/>
      <c r="M955" s="214"/>
      <c r="N955" s="214"/>
      <c r="O955" s="214"/>
      <c r="P955" s="215"/>
      <c r="Q955" s="216"/>
      <c r="R955" s="237">
        <f t="shared" si="57"/>
        <v>0</v>
      </c>
      <c r="S955" s="237">
        <f t="shared" si="58"/>
        <v>0</v>
      </c>
      <c r="T955" s="213"/>
      <c r="U955" s="212"/>
      <c r="V955" s="212"/>
      <c r="W955" s="217"/>
      <c r="X955" s="188">
        <f t="shared" si="56"/>
        <v>0</v>
      </c>
      <c r="Y955" s="188">
        <f t="shared" si="59"/>
        <v>0</v>
      </c>
    </row>
    <row r="956" spans="1:25" x14ac:dyDescent="0.25">
      <c r="A956" s="204"/>
      <c r="B956" s="212"/>
      <c r="C956" s="214"/>
      <c r="D956" s="214"/>
      <c r="E956" s="313"/>
      <c r="F956" s="314"/>
      <c r="G956" s="314"/>
      <c r="H956" s="315"/>
      <c r="I956" s="212"/>
      <c r="J956" s="213"/>
      <c r="K956" s="227"/>
      <c r="L956" s="214"/>
      <c r="M956" s="214"/>
      <c r="N956" s="214"/>
      <c r="O956" s="214"/>
      <c r="P956" s="215"/>
      <c r="Q956" s="216"/>
      <c r="R956" s="237">
        <f t="shared" si="57"/>
        <v>0</v>
      </c>
      <c r="S956" s="237">
        <f t="shared" si="58"/>
        <v>0</v>
      </c>
      <c r="T956" s="213"/>
      <c r="U956" s="212"/>
      <c r="V956" s="212"/>
      <c r="W956" s="217"/>
      <c r="X956" s="188">
        <f t="shared" si="56"/>
        <v>0</v>
      </c>
      <c r="Y956" s="188">
        <f t="shared" si="59"/>
        <v>0</v>
      </c>
    </row>
    <row r="957" spans="1:25" x14ac:dyDescent="0.25">
      <c r="A957" s="204"/>
      <c r="B957" s="212"/>
      <c r="C957" s="214"/>
      <c r="D957" s="214"/>
      <c r="E957" s="313"/>
      <c r="F957" s="314"/>
      <c r="G957" s="314"/>
      <c r="H957" s="315"/>
      <c r="I957" s="212"/>
      <c r="J957" s="213"/>
      <c r="K957" s="227"/>
      <c r="L957" s="214"/>
      <c r="M957" s="214"/>
      <c r="N957" s="214"/>
      <c r="O957" s="214"/>
      <c r="P957" s="215"/>
      <c r="Q957" s="216"/>
      <c r="R957" s="237">
        <f t="shared" si="57"/>
        <v>0</v>
      </c>
      <c r="S957" s="237">
        <f t="shared" si="58"/>
        <v>0</v>
      </c>
      <c r="T957" s="213"/>
      <c r="U957" s="212"/>
      <c r="V957" s="212"/>
      <c r="W957" s="217"/>
      <c r="X957" s="188">
        <f t="shared" si="56"/>
        <v>0</v>
      </c>
      <c r="Y957" s="188">
        <f t="shared" si="59"/>
        <v>0</v>
      </c>
    </row>
    <row r="958" spans="1:25" x14ac:dyDescent="0.25">
      <c r="A958" s="204"/>
      <c r="B958" s="212"/>
      <c r="C958" s="214"/>
      <c r="D958" s="214"/>
      <c r="E958" s="313"/>
      <c r="F958" s="314"/>
      <c r="G958" s="314"/>
      <c r="H958" s="315"/>
      <c r="I958" s="212"/>
      <c r="J958" s="213"/>
      <c r="K958" s="227"/>
      <c r="L958" s="214"/>
      <c r="M958" s="214"/>
      <c r="N958" s="214"/>
      <c r="O958" s="214"/>
      <c r="P958" s="215"/>
      <c r="Q958" s="216"/>
      <c r="R958" s="237">
        <f t="shared" si="57"/>
        <v>0</v>
      </c>
      <c r="S958" s="237">
        <f t="shared" si="58"/>
        <v>0</v>
      </c>
      <c r="T958" s="213"/>
      <c r="U958" s="212"/>
      <c r="V958" s="212"/>
      <c r="W958" s="217"/>
      <c r="X958" s="188">
        <f t="shared" si="56"/>
        <v>0</v>
      </c>
      <c r="Y958" s="188">
        <f t="shared" si="59"/>
        <v>0</v>
      </c>
    </row>
    <row r="959" spans="1:25" x14ac:dyDescent="0.25">
      <c r="A959" s="204"/>
      <c r="B959" s="212"/>
      <c r="C959" s="214"/>
      <c r="D959" s="214"/>
      <c r="E959" s="313"/>
      <c r="F959" s="314"/>
      <c r="G959" s="314"/>
      <c r="H959" s="315"/>
      <c r="I959" s="212"/>
      <c r="J959" s="213"/>
      <c r="K959" s="227"/>
      <c r="L959" s="214"/>
      <c r="M959" s="214"/>
      <c r="N959" s="214"/>
      <c r="O959" s="214"/>
      <c r="P959" s="215"/>
      <c r="Q959" s="216"/>
      <c r="R959" s="237">
        <f t="shared" si="57"/>
        <v>0</v>
      </c>
      <c r="S959" s="237">
        <f t="shared" si="58"/>
        <v>0</v>
      </c>
      <c r="T959" s="213"/>
      <c r="U959" s="212"/>
      <c r="V959" s="212"/>
      <c r="W959" s="217"/>
      <c r="X959" s="188">
        <f t="shared" si="56"/>
        <v>0</v>
      </c>
      <c r="Y959" s="188">
        <f t="shared" si="59"/>
        <v>0</v>
      </c>
    </row>
    <row r="960" spans="1:25" x14ac:dyDescent="0.25">
      <c r="A960" s="204"/>
      <c r="B960" s="212"/>
      <c r="C960" s="214"/>
      <c r="D960" s="214"/>
      <c r="E960" s="313"/>
      <c r="F960" s="314"/>
      <c r="G960" s="314"/>
      <c r="H960" s="315"/>
      <c r="I960" s="212"/>
      <c r="J960" s="213"/>
      <c r="K960" s="227"/>
      <c r="L960" s="214"/>
      <c r="M960" s="214"/>
      <c r="N960" s="214"/>
      <c r="O960" s="214"/>
      <c r="P960" s="215"/>
      <c r="Q960" s="216"/>
      <c r="R960" s="237">
        <f t="shared" si="57"/>
        <v>0</v>
      </c>
      <c r="S960" s="237">
        <f t="shared" si="58"/>
        <v>0</v>
      </c>
      <c r="T960" s="213"/>
      <c r="U960" s="212"/>
      <c r="V960" s="212"/>
      <c r="W960" s="217"/>
      <c r="X960" s="188">
        <f t="shared" si="56"/>
        <v>0</v>
      </c>
      <c r="Y960" s="188">
        <f t="shared" si="59"/>
        <v>0</v>
      </c>
    </row>
    <row r="961" spans="1:25" x14ac:dyDescent="0.25">
      <c r="A961" s="204"/>
      <c r="B961" s="212"/>
      <c r="C961" s="214"/>
      <c r="D961" s="214"/>
      <c r="E961" s="313"/>
      <c r="F961" s="314"/>
      <c r="G961" s="314"/>
      <c r="H961" s="315"/>
      <c r="I961" s="212"/>
      <c r="J961" s="213"/>
      <c r="K961" s="227"/>
      <c r="L961" s="214"/>
      <c r="M961" s="214"/>
      <c r="N961" s="214"/>
      <c r="O961" s="214"/>
      <c r="P961" s="215"/>
      <c r="Q961" s="216"/>
      <c r="R961" s="237">
        <f t="shared" si="57"/>
        <v>0</v>
      </c>
      <c r="S961" s="237">
        <f t="shared" si="58"/>
        <v>0</v>
      </c>
      <c r="T961" s="213"/>
      <c r="U961" s="212"/>
      <c r="V961" s="212"/>
      <c r="W961" s="217"/>
      <c r="X961" s="188">
        <f t="shared" si="56"/>
        <v>0</v>
      </c>
      <c r="Y961" s="188">
        <f t="shared" si="59"/>
        <v>0</v>
      </c>
    </row>
    <row r="962" spans="1:25" x14ac:dyDescent="0.25">
      <c r="A962" s="204"/>
      <c r="B962" s="212"/>
      <c r="C962" s="214"/>
      <c r="D962" s="214"/>
      <c r="E962" s="313"/>
      <c r="F962" s="314"/>
      <c r="G962" s="314"/>
      <c r="H962" s="315"/>
      <c r="I962" s="212"/>
      <c r="J962" s="213"/>
      <c r="K962" s="227"/>
      <c r="L962" s="214"/>
      <c r="M962" s="214"/>
      <c r="N962" s="214"/>
      <c r="O962" s="214"/>
      <c r="P962" s="215"/>
      <c r="Q962" s="216"/>
      <c r="R962" s="237">
        <f t="shared" si="57"/>
        <v>0</v>
      </c>
      <c r="S962" s="237">
        <f t="shared" si="58"/>
        <v>0</v>
      </c>
      <c r="T962" s="213"/>
      <c r="U962" s="212"/>
      <c r="V962" s="212"/>
      <c r="W962" s="217"/>
      <c r="X962" s="188">
        <f t="shared" si="56"/>
        <v>0</v>
      </c>
      <c r="Y962" s="188">
        <f t="shared" si="59"/>
        <v>0</v>
      </c>
    </row>
    <row r="963" spans="1:25" x14ac:dyDescent="0.25">
      <c r="A963" s="204"/>
      <c r="B963" s="212"/>
      <c r="C963" s="214"/>
      <c r="D963" s="214"/>
      <c r="E963" s="313"/>
      <c r="F963" s="314"/>
      <c r="G963" s="314"/>
      <c r="H963" s="315"/>
      <c r="I963" s="212"/>
      <c r="J963" s="213"/>
      <c r="K963" s="227"/>
      <c r="L963" s="214"/>
      <c r="M963" s="214"/>
      <c r="N963" s="214"/>
      <c r="O963" s="214"/>
      <c r="P963" s="215"/>
      <c r="Q963" s="216"/>
      <c r="R963" s="237">
        <f t="shared" si="57"/>
        <v>0</v>
      </c>
      <c r="S963" s="237">
        <f t="shared" si="58"/>
        <v>0</v>
      </c>
      <c r="T963" s="213"/>
      <c r="U963" s="212"/>
      <c r="V963" s="212"/>
      <c r="W963" s="217"/>
      <c r="X963" s="188">
        <f t="shared" si="56"/>
        <v>0</v>
      </c>
      <c r="Y963" s="188">
        <f t="shared" si="59"/>
        <v>0</v>
      </c>
    </row>
    <row r="964" spans="1:25" x14ac:dyDescent="0.25">
      <c r="A964" s="204"/>
      <c r="B964" s="212"/>
      <c r="C964" s="214"/>
      <c r="D964" s="214"/>
      <c r="E964" s="313"/>
      <c r="F964" s="314"/>
      <c r="G964" s="314"/>
      <c r="H964" s="315"/>
      <c r="I964" s="212"/>
      <c r="J964" s="213"/>
      <c r="K964" s="227"/>
      <c r="L964" s="214"/>
      <c r="M964" s="214"/>
      <c r="N964" s="214"/>
      <c r="O964" s="214"/>
      <c r="P964" s="215"/>
      <c r="Q964" s="216"/>
      <c r="R964" s="237">
        <f t="shared" si="57"/>
        <v>0</v>
      </c>
      <c r="S964" s="237">
        <f t="shared" si="58"/>
        <v>0</v>
      </c>
      <c r="T964" s="213"/>
      <c r="U964" s="212"/>
      <c r="V964" s="212"/>
      <c r="W964" s="217"/>
      <c r="X964" s="188">
        <f t="shared" si="56"/>
        <v>0</v>
      </c>
      <c r="Y964" s="188">
        <f t="shared" si="59"/>
        <v>0</v>
      </c>
    </row>
    <row r="965" spans="1:25" x14ac:dyDescent="0.25">
      <c r="A965" s="204"/>
      <c r="B965" s="212"/>
      <c r="C965" s="214"/>
      <c r="D965" s="214"/>
      <c r="E965" s="313"/>
      <c r="F965" s="314"/>
      <c r="G965" s="314"/>
      <c r="H965" s="315"/>
      <c r="I965" s="212"/>
      <c r="J965" s="213"/>
      <c r="K965" s="227"/>
      <c r="L965" s="214"/>
      <c r="M965" s="214"/>
      <c r="N965" s="214"/>
      <c r="O965" s="214"/>
      <c r="P965" s="215"/>
      <c r="Q965" s="216"/>
      <c r="R965" s="237">
        <f t="shared" si="57"/>
        <v>0</v>
      </c>
      <c r="S965" s="237">
        <f t="shared" si="58"/>
        <v>0</v>
      </c>
      <c r="T965" s="213"/>
      <c r="U965" s="212"/>
      <c r="V965" s="212"/>
      <c r="W965" s="217"/>
      <c r="X965" s="188">
        <f t="shared" si="56"/>
        <v>0</v>
      </c>
      <c r="Y965" s="188">
        <f t="shared" si="59"/>
        <v>0</v>
      </c>
    </row>
    <row r="966" spans="1:25" x14ac:dyDescent="0.25">
      <c r="A966" s="204"/>
      <c r="B966" s="212"/>
      <c r="C966" s="214"/>
      <c r="D966" s="214"/>
      <c r="E966" s="313"/>
      <c r="F966" s="314"/>
      <c r="G966" s="314"/>
      <c r="H966" s="315"/>
      <c r="I966" s="212"/>
      <c r="J966" s="213"/>
      <c r="K966" s="227"/>
      <c r="L966" s="214"/>
      <c r="M966" s="214"/>
      <c r="N966" s="214"/>
      <c r="O966" s="214"/>
      <c r="P966" s="215"/>
      <c r="Q966" s="216"/>
      <c r="R966" s="237">
        <f t="shared" si="57"/>
        <v>0</v>
      </c>
      <c r="S966" s="237">
        <f t="shared" si="58"/>
        <v>0</v>
      </c>
      <c r="T966" s="213"/>
      <c r="U966" s="212"/>
      <c r="V966" s="212"/>
      <c r="W966" s="217"/>
      <c r="X966" s="188">
        <f t="shared" si="56"/>
        <v>0</v>
      </c>
      <c r="Y966" s="188">
        <f t="shared" si="59"/>
        <v>0</v>
      </c>
    </row>
    <row r="967" spans="1:25" x14ac:dyDescent="0.25">
      <c r="A967" s="204"/>
      <c r="B967" s="212"/>
      <c r="C967" s="214"/>
      <c r="D967" s="214"/>
      <c r="E967" s="313"/>
      <c r="F967" s="314"/>
      <c r="G967" s="314"/>
      <c r="H967" s="315"/>
      <c r="I967" s="212"/>
      <c r="J967" s="213"/>
      <c r="K967" s="227"/>
      <c r="L967" s="214"/>
      <c r="M967" s="214"/>
      <c r="N967" s="214"/>
      <c r="O967" s="214"/>
      <c r="P967" s="215"/>
      <c r="Q967" s="216"/>
      <c r="R967" s="237">
        <f t="shared" si="57"/>
        <v>0</v>
      </c>
      <c r="S967" s="237">
        <f t="shared" si="58"/>
        <v>0</v>
      </c>
      <c r="T967" s="213"/>
      <c r="U967" s="212"/>
      <c r="V967" s="212"/>
      <c r="W967" s="217"/>
      <c r="X967" s="188">
        <f t="shared" si="56"/>
        <v>0</v>
      </c>
      <c r="Y967" s="188">
        <f t="shared" si="59"/>
        <v>0</v>
      </c>
    </row>
    <row r="968" spans="1:25" x14ac:dyDescent="0.25">
      <c r="A968" s="204"/>
      <c r="B968" s="212"/>
      <c r="C968" s="214"/>
      <c r="D968" s="214"/>
      <c r="E968" s="313"/>
      <c r="F968" s="314"/>
      <c r="G968" s="314"/>
      <c r="H968" s="315"/>
      <c r="I968" s="212"/>
      <c r="J968" s="213"/>
      <c r="K968" s="227"/>
      <c r="L968" s="214"/>
      <c r="M968" s="214"/>
      <c r="N968" s="214"/>
      <c r="O968" s="214"/>
      <c r="P968" s="215"/>
      <c r="Q968" s="216"/>
      <c r="R968" s="237">
        <f t="shared" si="57"/>
        <v>0</v>
      </c>
      <c r="S968" s="237">
        <f t="shared" si="58"/>
        <v>0</v>
      </c>
      <c r="T968" s="213"/>
      <c r="U968" s="212"/>
      <c r="V968" s="212"/>
      <c r="W968" s="217"/>
      <c r="X968" s="188">
        <f t="shared" si="56"/>
        <v>0</v>
      </c>
      <c r="Y968" s="188">
        <f t="shared" si="59"/>
        <v>0</v>
      </c>
    </row>
    <row r="969" spans="1:25" x14ac:dyDescent="0.25">
      <c r="A969" s="204"/>
      <c r="B969" s="212"/>
      <c r="C969" s="214"/>
      <c r="D969" s="214"/>
      <c r="E969" s="313"/>
      <c r="F969" s="314"/>
      <c r="G969" s="314"/>
      <c r="H969" s="315"/>
      <c r="I969" s="212"/>
      <c r="J969" s="213"/>
      <c r="K969" s="227"/>
      <c r="L969" s="214"/>
      <c r="M969" s="214"/>
      <c r="N969" s="214"/>
      <c r="O969" s="214"/>
      <c r="P969" s="215"/>
      <c r="Q969" s="216"/>
      <c r="R969" s="237">
        <f t="shared" si="57"/>
        <v>0</v>
      </c>
      <c r="S969" s="237">
        <f t="shared" si="58"/>
        <v>0</v>
      </c>
      <c r="T969" s="213"/>
      <c r="U969" s="212"/>
      <c r="V969" s="212"/>
      <c r="W969" s="217"/>
      <c r="X969" s="188">
        <f t="shared" si="56"/>
        <v>0</v>
      </c>
      <c r="Y969" s="188">
        <f t="shared" si="59"/>
        <v>0</v>
      </c>
    </row>
    <row r="970" spans="1:25" x14ac:dyDescent="0.25">
      <c r="A970" s="204"/>
      <c r="B970" s="212"/>
      <c r="C970" s="214"/>
      <c r="D970" s="214"/>
      <c r="E970" s="313"/>
      <c r="F970" s="314"/>
      <c r="G970" s="314"/>
      <c r="H970" s="315"/>
      <c r="I970" s="212"/>
      <c r="J970" s="213"/>
      <c r="K970" s="227"/>
      <c r="L970" s="214"/>
      <c r="M970" s="214"/>
      <c r="N970" s="214"/>
      <c r="O970" s="214"/>
      <c r="P970" s="215"/>
      <c r="Q970" s="216"/>
      <c r="R970" s="237">
        <f t="shared" si="57"/>
        <v>0</v>
      </c>
      <c r="S970" s="237">
        <f t="shared" si="58"/>
        <v>0</v>
      </c>
      <c r="T970" s="213"/>
      <c r="U970" s="212"/>
      <c r="V970" s="212"/>
      <c r="W970" s="217"/>
      <c r="X970" s="188">
        <f t="shared" si="56"/>
        <v>0</v>
      </c>
      <c r="Y970" s="188">
        <f t="shared" si="59"/>
        <v>0</v>
      </c>
    </row>
    <row r="971" spans="1:25" x14ac:dyDescent="0.25">
      <c r="A971" s="204"/>
      <c r="B971" s="212"/>
      <c r="C971" s="214"/>
      <c r="D971" s="214"/>
      <c r="E971" s="313"/>
      <c r="F971" s="314"/>
      <c r="G971" s="314"/>
      <c r="H971" s="315"/>
      <c r="I971" s="212"/>
      <c r="J971" s="213"/>
      <c r="K971" s="227"/>
      <c r="L971" s="214"/>
      <c r="M971" s="214"/>
      <c r="N971" s="214"/>
      <c r="O971" s="214"/>
      <c r="P971" s="215"/>
      <c r="Q971" s="216"/>
      <c r="R971" s="237">
        <f t="shared" si="57"/>
        <v>0</v>
      </c>
      <c r="S971" s="237">
        <f t="shared" si="58"/>
        <v>0</v>
      </c>
      <c r="T971" s="213"/>
      <c r="U971" s="212"/>
      <c r="V971" s="212"/>
      <c r="W971" s="217"/>
      <c r="X971" s="188">
        <f t="shared" si="56"/>
        <v>0</v>
      </c>
      <c r="Y971" s="188">
        <f t="shared" si="59"/>
        <v>0</v>
      </c>
    </row>
    <row r="972" spans="1:25" x14ac:dyDescent="0.25">
      <c r="A972" s="204"/>
      <c r="B972" s="212"/>
      <c r="C972" s="214"/>
      <c r="D972" s="214"/>
      <c r="E972" s="313"/>
      <c r="F972" s="314"/>
      <c r="G972" s="314"/>
      <c r="H972" s="315"/>
      <c r="I972" s="212"/>
      <c r="J972" s="213"/>
      <c r="K972" s="227"/>
      <c r="L972" s="214"/>
      <c r="M972" s="214"/>
      <c r="N972" s="214"/>
      <c r="O972" s="214"/>
      <c r="P972" s="215"/>
      <c r="Q972" s="216"/>
      <c r="R972" s="237">
        <f t="shared" si="57"/>
        <v>0</v>
      </c>
      <c r="S972" s="237">
        <f t="shared" si="58"/>
        <v>0</v>
      </c>
      <c r="T972" s="213"/>
      <c r="U972" s="212"/>
      <c r="V972" s="212"/>
      <c r="W972" s="217"/>
      <c r="X972" s="188">
        <f t="shared" si="56"/>
        <v>0</v>
      </c>
      <c r="Y972" s="188">
        <f t="shared" si="59"/>
        <v>0</v>
      </c>
    </row>
    <row r="973" spans="1:25" x14ac:dyDescent="0.25">
      <c r="A973" s="204"/>
      <c r="B973" s="212"/>
      <c r="C973" s="214"/>
      <c r="D973" s="214"/>
      <c r="E973" s="313"/>
      <c r="F973" s="314"/>
      <c r="G973" s="314"/>
      <c r="H973" s="315"/>
      <c r="I973" s="212"/>
      <c r="J973" s="213"/>
      <c r="K973" s="227"/>
      <c r="L973" s="214"/>
      <c r="M973" s="214"/>
      <c r="N973" s="214"/>
      <c r="O973" s="214"/>
      <c r="P973" s="215"/>
      <c r="Q973" s="216"/>
      <c r="R973" s="237">
        <f t="shared" si="57"/>
        <v>0</v>
      </c>
      <c r="S973" s="237">
        <f t="shared" si="58"/>
        <v>0</v>
      </c>
      <c r="T973" s="213"/>
      <c r="U973" s="212"/>
      <c r="V973" s="212"/>
      <c r="W973" s="217"/>
      <c r="X973" s="188">
        <f t="shared" si="56"/>
        <v>0</v>
      </c>
      <c r="Y973" s="188">
        <f t="shared" si="59"/>
        <v>0</v>
      </c>
    </row>
    <row r="974" spans="1:25" x14ac:dyDescent="0.25">
      <c r="A974" s="204"/>
      <c r="B974" s="212"/>
      <c r="C974" s="214"/>
      <c r="D974" s="214"/>
      <c r="E974" s="313"/>
      <c r="F974" s="314"/>
      <c r="G974" s="314"/>
      <c r="H974" s="315"/>
      <c r="I974" s="212"/>
      <c r="J974" s="213"/>
      <c r="K974" s="227"/>
      <c r="L974" s="214"/>
      <c r="M974" s="214"/>
      <c r="N974" s="214"/>
      <c r="O974" s="214"/>
      <c r="P974" s="215"/>
      <c r="Q974" s="216"/>
      <c r="R974" s="237">
        <f t="shared" si="57"/>
        <v>0</v>
      </c>
      <c r="S974" s="237">
        <f t="shared" si="58"/>
        <v>0</v>
      </c>
      <c r="T974" s="213"/>
      <c r="U974" s="212"/>
      <c r="V974" s="212"/>
      <c r="W974" s="217"/>
      <c r="X974" s="188">
        <f t="shared" si="56"/>
        <v>0</v>
      </c>
      <c r="Y974" s="188">
        <f t="shared" si="59"/>
        <v>0</v>
      </c>
    </row>
    <row r="975" spans="1:25" x14ac:dyDescent="0.25">
      <c r="A975" s="204"/>
      <c r="B975" s="212"/>
      <c r="C975" s="214"/>
      <c r="D975" s="214"/>
      <c r="E975" s="313"/>
      <c r="F975" s="314"/>
      <c r="G975" s="314"/>
      <c r="H975" s="315"/>
      <c r="I975" s="212"/>
      <c r="J975" s="213"/>
      <c r="K975" s="227"/>
      <c r="L975" s="214"/>
      <c r="M975" s="214"/>
      <c r="N975" s="214"/>
      <c r="O975" s="214"/>
      <c r="P975" s="215"/>
      <c r="Q975" s="216"/>
      <c r="R975" s="237">
        <f t="shared" si="57"/>
        <v>0</v>
      </c>
      <c r="S975" s="237">
        <f t="shared" si="58"/>
        <v>0</v>
      </c>
      <c r="T975" s="213"/>
      <c r="U975" s="212"/>
      <c r="V975" s="212"/>
      <c r="W975" s="217"/>
      <c r="X975" s="188">
        <f t="shared" si="56"/>
        <v>0</v>
      </c>
      <c r="Y975" s="188">
        <f t="shared" si="59"/>
        <v>0</v>
      </c>
    </row>
    <row r="976" spans="1:25" x14ac:dyDescent="0.25">
      <c r="A976" s="204"/>
      <c r="B976" s="212"/>
      <c r="C976" s="214"/>
      <c r="D976" s="214"/>
      <c r="E976" s="313"/>
      <c r="F976" s="314"/>
      <c r="G976" s="314"/>
      <c r="H976" s="315"/>
      <c r="I976" s="212"/>
      <c r="J976" s="213"/>
      <c r="K976" s="227"/>
      <c r="L976" s="214"/>
      <c r="M976" s="214"/>
      <c r="N976" s="214"/>
      <c r="O976" s="214"/>
      <c r="P976" s="215"/>
      <c r="Q976" s="216"/>
      <c r="R976" s="237">
        <f t="shared" si="57"/>
        <v>0</v>
      </c>
      <c r="S976" s="237">
        <f t="shared" si="58"/>
        <v>0</v>
      </c>
      <c r="T976" s="213"/>
      <c r="U976" s="212"/>
      <c r="V976" s="212"/>
      <c r="W976" s="217"/>
      <c r="X976" s="188">
        <f t="shared" ref="X976:X1009" si="60">+IF(A976="1 Cuenta de Cobro - Activo no Financiero",+J976+K976+L976+M976+N976+O976+P976+Q976,0)</f>
        <v>0</v>
      </c>
      <c r="Y976" s="188">
        <f t="shared" si="59"/>
        <v>0</v>
      </c>
    </row>
    <row r="977" spans="1:25" x14ac:dyDescent="0.25">
      <c r="A977" s="204"/>
      <c r="B977" s="212"/>
      <c r="C977" s="214"/>
      <c r="D977" s="214"/>
      <c r="E977" s="313"/>
      <c r="F977" s="314"/>
      <c r="G977" s="314"/>
      <c r="H977" s="315"/>
      <c r="I977" s="212"/>
      <c r="J977" s="213"/>
      <c r="K977" s="227"/>
      <c r="L977" s="214"/>
      <c r="M977" s="214"/>
      <c r="N977" s="214"/>
      <c r="O977" s="214"/>
      <c r="P977" s="215"/>
      <c r="Q977" s="216"/>
      <c r="R977" s="237">
        <f t="shared" ref="R977:R1008" si="61">+IF(OR(A977="1 Cuenta de Cobro - Activo no Financiero", A977="2 Cuenta de Cobro - Instrumento Financiero"),+J977+K977+L977+M977+N977+O977+P977+Q977,0)</f>
        <v>0</v>
      </c>
      <c r="S977" s="237">
        <f t="shared" ref="S977:S1009" si="62">+IF(A977="3 Deterioro - Instrumento Financiero",+K977+L977+M977+N977+O977+P977+Q977,0)</f>
        <v>0</v>
      </c>
      <c r="T977" s="213"/>
      <c r="U977" s="212"/>
      <c r="V977" s="212"/>
      <c r="W977" s="217"/>
      <c r="X977" s="188">
        <f t="shared" si="60"/>
        <v>0</v>
      </c>
      <c r="Y977" s="188">
        <f t="shared" ref="Y977:Y1009" si="63">+IF(A977="2 Cuenta de Cobro - Instrumento Financiero",+J977+K977+L977+M977+N977+O977+P977+Q977,0)</f>
        <v>0</v>
      </c>
    </row>
    <row r="978" spans="1:25" x14ac:dyDescent="0.25">
      <c r="A978" s="204"/>
      <c r="B978" s="212"/>
      <c r="C978" s="214"/>
      <c r="D978" s="214"/>
      <c r="E978" s="313"/>
      <c r="F978" s="314"/>
      <c r="G978" s="314"/>
      <c r="H978" s="315"/>
      <c r="I978" s="212"/>
      <c r="J978" s="213"/>
      <c r="K978" s="227"/>
      <c r="L978" s="214"/>
      <c r="M978" s="214"/>
      <c r="N978" s="214"/>
      <c r="O978" s="214"/>
      <c r="P978" s="215"/>
      <c r="Q978" s="216"/>
      <c r="R978" s="237">
        <f t="shared" si="61"/>
        <v>0</v>
      </c>
      <c r="S978" s="237">
        <f t="shared" si="62"/>
        <v>0</v>
      </c>
      <c r="T978" s="213"/>
      <c r="U978" s="212"/>
      <c r="V978" s="212"/>
      <c r="W978" s="217"/>
      <c r="X978" s="188">
        <f t="shared" si="60"/>
        <v>0</v>
      </c>
      <c r="Y978" s="188">
        <f t="shared" si="63"/>
        <v>0</v>
      </c>
    </row>
    <row r="979" spans="1:25" x14ac:dyDescent="0.25">
      <c r="A979" s="204"/>
      <c r="B979" s="212"/>
      <c r="C979" s="214"/>
      <c r="D979" s="214"/>
      <c r="E979" s="313"/>
      <c r="F979" s="314"/>
      <c r="G979" s="314"/>
      <c r="H979" s="315"/>
      <c r="I979" s="212"/>
      <c r="J979" s="213"/>
      <c r="K979" s="227"/>
      <c r="L979" s="214"/>
      <c r="M979" s="214"/>
      <c r="N979" s="214"/>
      <c r="O979" s="214"/>
      <c r="P979" s="215"/>
      <c r="Q979" s="216"/>
      <c r="R979" s="237">
        <f t="shared" si="61"/>
        <v>0</v>
      </c>
      <c r="S979" s="237">
        <f t="shared" si="62"/>
        <v>0</v>
      </c>
      <c r="T979" s="213"/>
      <c r="U979" s="212"/>
      <c r="V979" s="212"/>
      <c r="W979" s="217"/>
      <c r="X979" s="188">
        <f t="shared" si="60"/>
        <v>0</v>
      </c>
      <c r="Y979" s="188">
        <f t="shared" si="63"/>
        <v>0</v>
      </c>
    </row>
    <row r="980" spans="1:25" x14ac:dyDescent="0.25">
      <c r="A980" s="204"/>
      <c r="B980" s="212"/>
      <c r="C980" s="214"/>
      <c r="D980" s="214"/>
      <c r="E980" s="313"/>
      <c r="F980" s="314"/>
      <c r="G980" s="314"/>
      <c r="H980" s="315"/>
      <c r="I980" s="212"/>
      <c r="J980" s="213"/>
      <c r="K980" s="227"/>
      <c r="L980" s="214"/>
      <c r="M980" s="214"/>
      <c r="N980" s="214"/>
      <c r="O980" s="214"/>
      <c r="P980" s="215"/>
      <c r="Q980" s="216"/>
      <c r="R980" s="237">
        <f t="shared" si="61"/>
        <v>0</v>
      </c>
      <c r="S980" s="237">
        <f t="shared" si="62"/>
        <v>0</v>
      </c>
      <c r="T980" s="213"/>
      <c r="U980" s="212"/>
      <c r="V980" s="212"/>
      <c r="W980" s="217"/>
      <c r="X980" s="188">
        <f t="shared" si="60"/>
        <v>0</v>
      </c>
      <c r="Y980" s="188">
        <f t="shared" si="63"/>
        <v>0</v>
      </c>
    </row>
    <row r="981" spans="1:25" x14ac:dyDescent="0.25">
      <c r="A981" s="204"/>
      <c r="B981" s="212"/>
      <c r="C981" s="214"/>
      <c r="D981" s="214"/>
      <c r="E981" s="313"/>
      <c r="F981" s="314"/>
      <c r="G981" s="314"/>
      <c r="H981" s="315"/>
      <c r="I981" s="212"/>
      <c r="J981" s="213"/>
      <c r="K981" s="227"/>
      <c r="L981" s="214"/>
      <c r="M981" s="214"/>
      <c r="N981" s="214"/>
      <c r="O981" s="214"/>
      <c r="P981" s="215"/>
      <c r="Q981" s="216"/>
      <c r="R981" s="237">
        <f t="shared" si="61"/>
        <v>0</v>
      </c>
      <c r="S981" s="237">
        <f t="shared" si="62"/>
        <v>0</v>
      </c>
      <c r="T981" s="213"/>
      <c r="U981" s="212"/>
      <c r="V981" s="212"/>
      <c r="W981" s="217"/>
      <c r="X981" s="188">
        <f t="shared" si="60"/>
        <v>0</v>
      </c>
      <c r="Y981" s="188">
        <f t="shared" si="63"/>
        <v>0</v>
      </c>
    </row>
    <row r="982" spans="1:25" x14ac:dyDescent="0.25">
      <c r="A982" s="204"/>
      <c r="B982" s="212"/>
      <c r="C982" s="214"/>
      <c r="D982" s="214"/>
      <c r="E982" s="313"/>
      <c r="F982" s="314"/>
      <c r="G982" s="314"/>
      <c r="H982" s="315"/>
      <c r="I982" s="212"/>
      <c r="J982" s="213"/>
      <c r="K982" s="227"/>
      <c r="L982" s="214"/>
      <c r="M982" s="214"/>
      <c r="N982" s="214"/>
      <c r="O982" s="214"/>
      <c r="P982" s="215"/>
      <c r="Q982" s="216"/>
      <c r="R982" s="237">
        <f t="shared" si="61"/>
        <v>0</v>
      </c>
      <c r="S982" s="237">
        <f t="shared" si="62"/>
        <v>0</v>
      </c>
      <c r="T982" s="213"/>
      <c r="U982" s="212"/>
      <c r="V982" s="212"/>
      <c r="W982" s="217"/>
      <c r="X982" s="188">
        <f t="shared" si="60"/>
        <v>0</v>
      </c>
      <c r="Y982" s="188">
        <f t="shared" si="63"/>
        <v>0</v>
      </c>
    </row>
    <row r="983" spans="1:25" x14ac:dyDescent="0.25">
      <c r="A983" s="204"/>
      <c r="B983" s="212"/>
      <c r="C983" s="214"/>
      <c r="D983" s="214"/>
      <c r="E983" s="313"/>
      <c r="F983" s="314"/>
      <c r="G983" s="314"/>
      <c r="H983" s="315"/>
      <c r="I983" s="212"/>
      <c r="J983" s="213"/>
      <c r="K983" s="227"/>
      <c r="L983" s="214"/>
      <c r="M983" s="214"/>
      <c r="N983" s="214"/>
      <c r="O983" s="214"/>
      <c r="P983" s="215"/>
      <c r="Q983" s="216"/>
      <c r="R983" s="237">
        <f t="shared" si="61"/>
        <v>0</v>
      </c>
      <c r="S983" s="237">
        <f t="shared" si="62"/>
        <v>0</v>
      </c>
      <c r="T983" s="213"/>
      <c r="U983" s="212"/>
      <c r="V983" s="212"/>
      <c r="W983" s="217"/>
      <c r="X983" s="188">
        <f t="shared" si="60"/>
        <v>0</v>
      </c>
      <c r="Y983" s="188">
        <f t="shared" si="63"/>
        <v>0</v>
      </c>
    </row>
    <row r="984" spans="1:25" x14ac:dyDescent="0.25">
      <c r="A984" s="204"/>
      <c r="B984" s="212"/>
      <c r="C984" s="214"/>
      <c r="D984" s="214"/>
      <c r="E984" s="313"/>
      <c r="F984" s="314"/>
      <c r="G984" s="314"/>
      <c r="H984" s="315"/>
      <c r="I984" s="212"/>
      <c r="J984" s="213"/>
      <c r="K984" s="227"/>
      <c r="L984" s="214"/>
      <c r="M984" s="214"/>
      <c r="N984" s="214"/>
      <c r="O984" s="214"/>
      <c r="P984" s="215"/>
      <c r="Q984" s="216"/>
      <c r="R984" s="237">
        <f t="shared" si="61"/>
        <v>0</v>
      </c>
      <c r="S984" s="237">
        <f t="shared" si="62"/>
        <v>0</v>
      </c>
      <c r="T984" s="213"/>
      <c r="U984" s="212"/>
      <c r="V984" s="212"/>
      <c r="W984" s="217"/>
      <c r="X984" s="188">
        <f t="shared" si="60"/>
        <v>0</v>
      </c>
      <c r="Y984" s="188">
        <f t="shared" si="63"/>
        <v>0</v>
      </c>
    </row>
    <row r="985" spans="1:25" x14ac:dyDescent="0.25">
      <c r="A985" s="204"/>
      <c r="B985" s="212"/>
      <c r="C985" s="214"/>
      <c r="D985" s="214"/>
      <c r="E985" s="313"/>
      <c r="F985" s="314"/>
      <c r="G985" s="314"/>
      <c r="H985" s="315"/>
      <c r="I985" s="212"/>
      <c r="J985" s="213"/>
      <c r="K985" s="227"/>
      <c r="L985" s="214"/>
      <c r="M985" s="214"/>
      <c r="N985" s="214"/>
      <c r="O985" s="214"/>
      <c r="P985" s="215"/>
      <c r="Q985" s="216"/>
      <c r="R985" s="237">
        <f t="shared" si="61"/>
        <v>0</v>
      </c>
      <c r="S985" s="237">
        <f t="shared" si="62"/>
        <v>0</v>
      </c>
      <c r="T985" s="213"/>
      <c r="U985" s="212"/>
      <c r="V985" s="212"/>
      <c r="W985" s="217"/>
      <c r="X985" s="188">
        <f t="shared" si="60"/>
        <v>0</v>
      </c>
      <c r="Y985" s="188">
        <f t="shared" si="63"/>
        <v>0</v>
      </c>
    </row>
    <row r="986" spans="1:25" x14ac:dyDescent="0.25">
      <c r="A986" s="204"/>
      <c r="B986" s="212"/>
      <c r="C986" s="214"/>
      <c r="D986" s="214"/>
      <c r="E986" s="313"/>
      <c r="F986" s="314"/>
      <c r="G986" s="314"/>
      <c r="H986" s="315"/>
      <c r="I986" s="212"/>
      <c r="J986" s="213"/>
      <c r="K986" s="227"/>
      <c r="L986" s="214"/>
      <c r="M986" s="214"/>
      <c r="N986" s="214"/>
      <c r="O986" s="214"/>
      <c r="P986" s="215"/>
      <c r="Q986" s="216"/>
      <c r="R986" s="237">
        <f t="shared" si="61"/>
        <v>0</v>
      </c>
      <c r="S986" s="237">
        <f t="shared" si="62"/>
        <v>0</v>
      </c>
      <c r="T986" s="213"/>
      <c r="U986" s="212"/>
      <c r="V986" s="212"/>
      <c r="W986" s="217"/>
      <c r="X986" s="188">
        <f t="shared" si="60"/>
        <v>0</v>
      </c>
      <c r="Y986" s="188">
        <f t="shared" si="63"/>
        <v>0</v>
      </c>
    </row>
    <row r="987" spans="1:25" x14ac:dyDescent="0.25">
      <c r="A987" s="204"/>
      <c r="B987" s="212"/>
      <c r="C987" s="214"/>
      <c r="D987" s="214"/>
      <c r="E987" s="313"/>
      <c r="F987" s="314"/>
      <c r="G987" s="314"/>
      <c r="H987" s="315"/>
      <c r="I987" s="212"/>
      <c r="J987" s="213"/>
      <c r="K987" s="227"/>
      <c r="L987" s="214"/>
      <c r="M987" s="214"/>
      <c r="N987" s="214"/>
      <c r="O987" s="214"/>
      <c r="P987" s="215"/>
      <c r="Q987" s="216"/>
      <c r="R987" s="237">
        <f t="shared" si="61"/>
        <v>0</v>
      </c>
      <c r="S987" s="237">
        <f t="shared" si="62"/>
        <v>0</v>
      </c>
      <c r="T987" s="213"/>
      <c r="U987" s="212"/>
      <c r="V987" s="212"/>
      <c r="W987" s="217"/>
      <c r="X987" s="188">
        <f t="shared" si="60"/>
        <v>0</v>
      </c>
      <c r="Y987" s="188">
        <f t="shared" si="63"/>
        <v>0</v>
      </c>
    </row>
    <row r="988" spans="1:25" x14ac:dyDescent="0.25">
      <c r="A988" s="204"/>
      <c r="B988" s="212"/>
      <c r="C988" s="214"/>
      <c r="D988" s="214"/>
      <c r="E988" s="313"/>
      <c r="F988" s="314"/>
      <c r="G988" s="314"/>
      <c r="H988" s="315"/>
      <c r="I988" s="212"/>
      <c r="J988" s="213"/>
      <c r="K988" s="227"/>
      <c r="L988" s="214"/>
      <c r="M988" s="214"/>
      <c r="N988" s="214"/>
      <c r="O988" s="214"/>
      <c r="P988" s="215"/>
      <c r="Q988" s="216"/>
      <c r="R988" s="237">
        <f t="shared" si="61"/>
        <v>0</v>
      </c>
      <c r="S988" s="237">
        <f t="shared" si="62"/>
        <v>0</v>
      </c>
      <c r="T988" s="213"/>
      <c r="U988" s="212"/>
      <c r="V988" s="212"/>
      <c r="W988" s="217"/>
      <c r="X988" s="188">
        <f t="shared" si="60"/>
        <v>0</v>
      </c>
      <c r="Y988" s="188">
        <f t="shared" si="63"/>
        <v>0</v>
      </c>
    </row>
    <row r="989" spans="1:25" x14ac:dyDescent="0.25">
      <c r="A989" s="204"/>
      <c r="B989" s="212"/>
      <c r="C989" s="214"/>
      <c r="D989" s="214"/>
      <c r="E989" s="313"/>
      <c r="F989" s="314"/>
      <c r="G989" s="314"/>
      <c r="H989" s="315"/>
      <c r="I989" s="212"/>
      <c r="J989" s="213"/>
      <c r="K989" s="227"/>
      <c r="L989" s="214"/>
      <c r="M989" s="214"/>
      <c r="N989" s="214"/>
      <c r="O989" s="214"/>
      <c r="P989" s="215"/>
      <c r="Q989" s="216"/>
      <c r="R989" s="237">
        <f t="shared" si="61"/>
        <v>0</v>
      </c>
      <c r="S989" s="237">
        <f t="shared" si="62"/>
        <v>0</v>
      </c>
      <c r="T989" s="213"/>
      <c r="U989" s="212"/>
      <c r="V989" s="212"/>
      <c r="W989" s="217"/>
      <c r="X989" s="188">
        <f t="shared" si="60"/>
        <v>0</v>
      </c>
      <c r="Y989" s="188">
        <f t="shared" si="63"/>
        <v>0</v>
      </c>
    </row>
    <row r="990" spans="1:25" x14ac:dyDescent="0.25">
      <c r="A990" s="204"/>
      <c r="B990" s="212"/>
      <c r="C990" s="214"/>
      <c r="D990" s="214"/>
      <c r="E990" s="313"/>
      <c r="F990" s="314"/>
      <c r="G990" s="314"/>
      <c r="H990" s="315"/>
      <c r="I990" s="212"/>
      <c r="J990" s="213"/>
      <c r="K990" s="227"/>
      <c r="L990" s="214"/>
      <c r="M990" s="214"/>
      <c r="N990" s="214"/>
      <c r="O990" s="214"/>
      <c r="P990" s="215"/>
      <c r="Q990" s="216"/>
      <c r="R990" s="237">
        <f t="shared" si="61"/>
        <v>0</v>
      </c>
      <c r="S990" s="237">
        <f t="shared" si="62"/>
        <v>0</v>
      </c>
      <c r="T990" s="213"/>
      <c r="U990" s="212"/>
      <c r="V990" s="212"/>
      <c r="W990" s="217"/>
      <c r="X990" s="188">
        <f t="shared" si="60"/>
        <v>0</v>
      </c>
      <c r="Y990" s="188">
        <f t="shared" si="63"/>
        <v>0</v>
      </c>
    </row>
    <row r="991" spans="1:25" x14ac:dyDescent="0.25">
      <c r="A991" s="204"/>
      <c r="B991" s="212"/>
      <c r="C991" s="214"/>
      <c r="D991" s="214"/>
      <c r="E991" s="313"/>
      <c r="F991" s="314"/>
      <c r="G991" s="314"/>
      <c r="H991" s="315"/>
      <c r="I991" s="212"/>
      <c r="J991" s="213"/>
      <c r="K991" s="227"/>
      <c r="L991" s="214"/>
      <c r="M991" s="214"/>
      <c r="N991" s="214"/>
      <c r="O991" s="214"/>
      <c r="P991" s="215"/>
      <c r="Q991" s="216"/>
      <c r="R991" s="237">
        <f t="shared" si="61"/>
        <v>0</v>
      </c>
      <c r="S991" s="237">
        <f t="shared" si="62"/>
        <v>0</v>
      </c>
      <c r="T991" s="213"/>
      <c r="U991" s="212"/>
      <c r="V991" s="212"/>
      <c r="W991" s="217"/>
      <c r="X991" s="188">
        <f t="shared" si="60"/>
        <v>0</v>
      </c>
      <c r="Y991" s="188">
        <f t="shared" si="63"/>
        <v>0</v>
      </c>
    </row>
    <row r="992" spans="1:25" x14ac:dyDescent="0.25">
      <c r="A992" s="204"/>
      <c r="B992" s="212"/>
      <c r="C992" s="214"/>
      <c r="D992" s="214"/>
      <c r="E992" s="313"/>
      <c r="F992" s="314"/>
      <c r="G992" s="314"/>
      <c r="H992" s="315"/>
      <c r="I992" s="212"/>
      <c r="J992" s="213"/>
      <c r="K992" s="227"/>
      <c r="L992" s="214"/>
      <c r="M992" s="214"/>
      <c r="N992" s="214"/>
      <c r="O992" s="214"/>
      <c r="P992" s="215"/>
      <c r="Q992" s="216"/>
      <c r="R992" s="237">
        <f t="shared" si="61"/>
        <v>0</v>
      </c>
      <c r="S992" s="237">
        <f t="shared" si="62"/>
        <v>0</v>
      </c>
      <c r="T992" s="213"/>
      <c r="U992" s="212"/>
      <c r="V992" s="212"/>
      <c r="W992" s="217"/>
      <c r="X992" s="188">
        <f t="shared" si="60"/>
        <v>0</v>
      </c>
      <c r="Y992" s="188">
        <f t="shared" si="63"/>
        <v>0</v>
      </c>
    </row>
    <row r="993" spans="1:25" x14ac:dyDescent="0.25">
      <c r="A993" s="204"/>
      <c r="B993" s="212"/>
      <c r="C993" s="214"/>
      <c r="D993" s="214"/>
      <c r="E993" s="313"/>
      <c r="F993" s="314"/>
      <c r="G993" s="314"/>
      <c r="H993" s="315"/>
      <c r="I993" s="212"/>
      <c r="J993" s="213"/>
      <c r="K993" s="227"/>
      <c r="L993" s="214"/>
      <c r="M993" s="214"/>
      <c r="N993" s="214"/>
      <c r="O993" s="214"/>
      <c r="P993" s="215"/>
      <c r="Q993" s="216"/>
      <c r="R993" s="237">
        <f t="shared" si="61"/>
        <v>0</v>
      </c>
      <c r="S993" s="237">
        <f t="shared" si="62"/>
        <v>0</v>
      </c>
      <c r="T993" s="213"/>
      <c r="U993" s="212"/>
      <c r="V993" s="212"/>
      <c r="W993" s="217"/>
      <c r="X993" s="188">
        <f t="shared" si="60"/>
        <v>0</v>
      </c>
      <c r="Y993" s="188">
        <f t="shared" si="63"/>
        <v>0</v>
      </c>
    </row>
    <row r="994" spans="1:25" x14ac:dyDescent="0.25">
      <c r="A994" s="204"/>
      <c r="B994" s="212"/>
      <c r="C994" s="214"/>
      <c r="D994" s="214"/>
      <c r="E994" s="313"/>
      <c r="F994" s="314"/>
      <c r="G994" s="314"/>
      <c r="H994" s="315"/>
      <c r="I994" s="212"/>
      <c r="J994" s="213"/>
      <c r="K994" s="227"/>
      <c r="L994" s="214"/>
      <c r="M994" s="214"/>
      <c r="N994" s="214"/>
      <c r="O994" s="214"/>
      <c r="P994" s="215"/>
      <c r="Q994" s="216"/>
      <c r="R994" s="237">
        <f t="shared" si="61"/>
        <v>0</v>
      </c>
      <c r="S994" s="237">
        <f t="shared" si="62"/>
        <v>0</v>
      </c>
      <c r="T994" s="213"/>
      <c r="U994" s="212"/>
      <c r="V994" s="212"/>
      <c r="W994" s="217"/>
      <c r="X994" s="188">
        <f t="shared" si="60"/>
        <v>0</v>
      </c>
      <c r="Y994" s="188">
        <f t="shared" si="63"/>
        <v>0</v>
      </c>
    </row>
    <row r="995" spans="1:25" x14ac:dyDescent="0.25">
      <c r="A995" s="204"/>
      <c r="B995" s="212"/>
      <c r="C995" s="214"/>
      <c r="D995" s="214"/>
      <c r="E995" s="313"/>
      <c r="F995" s="314"/>
      <c r="G995" s="314"/>
      <c r="H995" s="315"/>
      <c r="I995" s="212"/>
      <c r="J995" s="213"/>
      <c r="K995" s="227"/>
      <c r="L995" s="214"/>
      <c r="M995" s="214"/>
      <c r="N995" s="214"/>
      <c r="O995" s="214"/>
      <c r="P995" s="215"/>
      <c r="Q995" s="216"/>
      <c r="R995" s="237">
        <f t="shared" si="61"/>
        <v>0</v>
      </c>
      <c r="S995" s="237">
        <f t="shared" si="62"/>
        <v>0</v>
      </c>
      <c r="T995" s="213"/>
      <c r="U995" s="212"/>
      <c r="V995" s="212"/>
      <c r="W995" s="217"/>
      <c r="X995" s="188">
        <f t="shared" si="60"/>
        <v>0</v>
      </c>
      <c r="Y995" s="188">
        <f t="shared" si="63"/>
        <v>0</v>
      </c>
    </row>
    <row r="996" spans="1:25" x14ac:dyDescent="0.25">
      <c r="A996" s="204"/>
      <c r="B996" s="212"/>
      <c r="C996" s="214"/>
      <c r="D996" s="214"/>
      <c r="E996" s="313"/>
      <c r="F996" s="314"/>
      <c r="G996" s="314"/>
      <c r="H996" s="315"/>
      <c r="I996" s="212"/>
      <c r="J996" s="213"/>
      <c r="K996" s="227"/>
      <c r="L996" s="214"/>
      <c r="M996" s="214"/>
      <c r="N996" s="214"/>
      <c r="O996" s="214"/>
      <c r="P996" s="215"/>
      <c r="Q996" s="216"/>
      <c r="R996" s="237">
        <f t="shared" si="61"/>
        <v>0</v>
      </c>
      <c r="S996" s="237">
        <f t="shared" si="62"/>
        <v>0</v>
      </c>
      <c r="T996" s="213"/>
      <c r="U996" s="212"/>
      <c r="V996" s="212"/>
      <c r="W996" s="217"/>
      <c r="X996" s="188">
        <f t="shared" si="60"/>
        <v>0</v>
      </c>
      <c r="Y996" s="188">
        <f t="shared" si="63"/>
        <v>0</v>
      </c>
    </row>
    <row r="997" spans="1:25" x14ac:dyDescent="0.25">
      <c r="A997" s="204"/>
      <c r="B997" s="212"/>
      <c r="C997" s="214"/>
      <c r="D997" s="214"/>
      <c r="E997" s="313"/>
      <c r="F997" s="314"/>
      <c r="G997" s="314"/>
      <c r="H997" s="315"/>
      <c r="I997" s="212"/>
      <c r="J997" s="213"/>
      <c r="K997" s="227"/>
      <c r="L997" s="214"/>
      <c r="M997" s="214"/>
      <c r="N997" s="214"/>
      <c r="O997" s="214"/>
      <c r="P997" s="215"/>
      <c r="Q997" s="216"/>
      <c r="R997" s="237">
        <f t="shared" si="61"/>
        <v>0</v>
      </c>
      <c r="S997" s="237">
        <f t="shared" si="62"/>
        <v>0</v>
      </c>
      <c r="T997" s="213"/>
      <c r="U997" s="212"/>
      <c r="V997" s="212"/>
      <c r="W997" s="217"/>
      <c r="X997" s="188">
        <f t="shared" si="60"/>
        <v>0</v>
      </c>
      <c r="Y997" s="188">
        <f t="shared" si="63"/>
        <v>0</v>
      </c>
    </row>
    <row r="998" spans="1:25" x14ac:dyDescent="0.25">
      <c r="A998" s="204"/>
      <c r="B998" s="212"/>
      <c r="C998" s="214"/>
      <c r="D998" s="214"/>
      <c r="E998" s="313"/>
      <c r="F998" s="314"/>
      <c r="G998" s="314"/>
      <c r="H998" s="315"/>
      <c r="I998" s="212"/>
      <c r="J998" s="213"/>
      <c r="K998" s="227"/>
      <c r="L998" s="214"/>
      <c r="M998" s="214"/>
      <c r="N998" s="214"/>
      <c r="O998" s="214"/>
      <c r="P998" s="215"/>
      <c r="Q998" s="216"/>
      <c r="R998" s="237">
        <f t="shared" si="61"/>
        <v>0</v>
      </c>
      <c r="S998" s="237">
        <f t="shared" si="62"/>
        <v>0</v>
      </c>
      <c r="T998" s="213"/>
      <c r="U998" s="212"/>
      <c r="V998" s="212"/>
      <c r="W998" s="217"/>
      <c r="X998" s="188">
        <f t="shared" si="60"/>
        <v>0</v>
      </c>
      <c r="Y998" s="188">
        <f t="shared" si="63"/>
        <v>0</v>
      </c>
    </row>
    <row r="999" spans="1:25" x14ac:dyDescent="0.25">
      <c r="A999" s="204"/>
      <c r="B999" s="212"/>
      <c r="C999" s="214"/>
      <c r="D999" s="214"/>
      <c r="E999" s="313"/>
      <c r="F999" s="314"/>
      <c r="G999" s="314"/>
      <c r="H999" s="315"/>
      <c r="I999" s="212"/>
      <c r="J999" s="213"/>
      <c r="K999" s="227"/>
      <c r="L999" s="214"/>
      <c r="M999" s="214"/>
      <c r="N999" s="214"/>
      <c r="O999" s="214"/>
      <c r="P999" s="215"/>
      <c r="Q999" s="216"/>
      <c r="R999" s="237">
        <f t="shared" si="61"/>
        <v>0</v>
      </c>
      <c r="S999" s="237">
        <f t="shared" si="62"/>
        <v>0</v>
      </c>
      <c r="T999" s="213"/>
      <c r="U999" s="212"/>
      <c r="V999" s="212"/>
      <c r="W999" s="217"/>
      <c r="X999" s="188">
        <f t="shared" si="60"/>
        <v>0</v>
      </c>
      <c r="Y999" s="188">
        <f t="shared" si="63"/>
        <v>0</v>
      </c>
    </row>
    <row r="1000" spans="1:25" x14ac:dyDescent="0.25">
      <c r="A1000" s="204"/>
      <c r="B1000" s="212"/>
      <c r="C1000" s="214"/>
      <c r="D1000" s="214"/>
      <c r="E1000" s="313"/>
      <c r="F1000" s="314"/>
      <c r="G1000" s="314"/>
      <c r="H1000" s="315"/>
      <c r="I1000" s="212"/>
      <c r="J1000" s="213"/>
      <c r="K1000" s="227"/>
      <c r="L1000" s="214"/>
      <c r="M1000" s="214"/>
      <c r="N1000" s="214"/>
      <c r="O1000" s="214"/>
      <c r="P1000" s="215"/>
      <c r="Q1000" s="216"/>
      <c r="R1000" s="237">
        <f t="shared" si="61"/>
        <v>0</v>
      </c>
      <c r="S1000" s="237">
        <f t="shared" si="62"/>
        <v>0</v>
      </c>
      <c r="T1000" s="213"/>
      <c r="U1000" s="212"/>
      <c r="V1000" s="212"/>
      <c r="W1000" s="217"/>
      <c r="X1000" s="188">
        <f t="shared" si="60"/>
        <v>0</v>
      </c>
      <c r="Y1000" s="188">
        <f t="shared" si="63"/>
        <v>0</v>
      </c>
    </row>
    <row r="1001" spans="1:25" x14ac:dyDescent="0.25">
      <c r="A1001" s="204"/>
      <c r="B1001" s="212"/>
      <c r="C1001" s="214"/>
      <c r="D1001" s="214"/>
      <c r="E1001" s="313"/>
      <c r="F1001" s="314"/>
      <c r="G1001" s="314"/>
      <c r="H1001" s="315"/>
      <c r="I1001" s="212"/>
      <c r="J1001" s="213"/>
      <c r="K1001" s="227"/>
      <c r="L1001" s="214"/>
      <c r="M1001" s="214"/>
      <c r="N1001" s="214"/>
      <c r="O1001" s="214"/>
      <c r="P1001" s="215"/>
      <c r="Q1001" s="216"/>
      <c r="R1001" s="237">
        <f t="shared" si="61"/>
        <v>0</v>
      </c>
      <c r="S1001" s="237">
        <f t="shared" si="62"/>
        <v>0</v>
      </c>
      <c r="T1001" s="213"/>
      <c r="U1001" s="212"/>
      <c r="V1001" s="212"/>
      <c r="W1001" s="217"/>
      <c r="X1001" s="188">
        <f t="shared" si="60"/>
        <v>0</v>
      </c>
      <c r="Y1001" s="188">
        <f t="shared" si="63"/>
        <v>0</v>
      </c>
    </row>
    <row r="1002" spans="1:25" x14ac:dyDescent="0.25">
      <c r="A1002" s="204"/>
      <c r="B1002" s="212"/>
      <c r="C1002" s="214"/>
      <c r="D1002" s="214"/>
      <c r="E1002" s="313"/>
      <c r="F1002" s="314"/>
      <c r="G1002" s="314"/>
      <c r="H1002" s="315"/>
      <c r="I1002" s="212"/>
      <c r="J1002" s="213"/>
      <c r="K1002" s="227"/>
      <c r="L1002" s="214"/>
      <c r="M1002" s="214"/>
      <c r="N1002" s="214"/>
      <c r="O1002" s="214"/>
      <c r="P1002" s="215"/>
      <c r="Q1002" s="216"/>
      <c r="R1002" s="237">
        <f t="shared" si="61"/>
        <v>0</v>
      </c>
      <c r="S1002" s="237">
        <f t="shared" si="62"/>
        <v>0</v>
      </c>
      <c r="T1002" s="213"/>
      <c r="U1002" s="212"/>
      <c r="V1002" s="212"/>
      <c r="W1002" s="217"/>
      <c r="X1002" s="188">
        <f t="shared" si="60"/>
        <v>0</v>
      </c>
      <c r="Y1002" s="188">
        <f t="shared" si="63"/>
        <v>0</v>
      </c>
    </row>
    <row r="1003" spans="1:25" x14ac:dyDescent="0.25">
      <c r="A1003" s="204"/>
      <c r="B1003" s="212"/>
      <c r="C1003" s="214"/>
      <c r="D1003" s="214"/>
      <c r="E1003" s="313"/>
      <c r="F1003" s="314"/>
      <c r="G1003" s="314"/>
      <c r="H1003" s="315"/>
      <c r="I1003" s="212"/>
      <c r="J1003" s="213"/>
      <c r="K1003" s="227"/>
      <c r="L1003" s="214"/>
      <c r="M1003" s="214"/>
      <c r="N1003" s="214"/>
      <c r="O1003" s="214"/>
      <c r="P1003" s="215"/>
      <c r="Q1003" s="216"/>
      <c r="R1003" s="237">
        <f t="shared" si="61"/>
        <v>0</v>
      </c>
      <c r="S1003" s="237">
        <f t="shared" si="62"/>
        <v>0</v>
      </c>
      <c r="T1003" s="213"/>
      <c r="U1003" s="212"/>
      <c r="V1003" s="212"/>
      <c r="W1003" s="217"/>
      <c r="X1003" s="188">
        <f t="shared" si="60"/>
        <v>0</v>
      </c>
      <c r="Y1003" s="188">
        <f t="shared" si="63"/>
        <v>0</v>
      </c>
    </row>
    <row r="1004" spans="1:25" x14ac:dyDescent="0.25">
      <c r="A1004" s="204"/>
      <c r="B1004" s="212"/>
      <c r="C1004" s="214"/>
      <c r="D1004" s="214"/>
      <c r="E1004" s="313"/>
      <c r="F1004" s="314"/>
      <c r="G1004" s="314"/>
      <c r="H1004" s="315"/>
      <c r="I1004" s="212"/>
      <c r="J1004" s="213"/>
      <c r="K1004" s="227"/>
      <c r="L1004" s="214"/>
      <c r="M1004" s="214"/>
      <c r="N1004" s="214"/>
      <c r="O1004" s="214"/>
      <c r="P1004" s="215"/>
      <c r="Q1004" s="216"/>
      <c r="R1004" s="237">
        <f t="shared" si="61"/>
        <v>0</v>
      </c>
      <c r="S1004" s="237">
        <f t="shared" si="62"/>
        <v>0</v>
      </c>
      <c r="T1004" s="213"/>
      <c r="U1004" s="212"/>
      <c r="V1004" s="212"/>
      <c r="W1004" s="217"/>
      <c r="X1004" s="188">
        <f t="shared" si="60"/>
        <v>0</v>
      </c>
      <c r="Y1004" s="188">
        <f t="shared" si="63"/>
        <v>0</v>
      </c>
    </row>
    <row r="1005" spans="1:25" x14ac:dyDescent="0.25">
      <c r="A1005" s="204"/>
      <c r="B1005" s="212"/>
      <c r="C1005" s="214"/>
      <c r="D1005" s="214"/>
      <c r="E1005" s="313"/>
      <c r="F1005" s="314"/>
      <c r="G1005" s="314"/>
      <c r="H1005" s="315"/>
      <c r="I1005" s="212"/>
      <c r="J1005" s="213"/>
      <c r="K1005" s="227"/>
      <c r="L1005" s="214"/>
      <c r="M1005" s="214"/>
      <c r="N1005" s="214"/>
      <c r="O1005" s="214"/>
      <c r="P1005" s="215"/>
      <c r="Q1005" s="216"/>
      <c r="R1005" s="237">
        <f t="shared" si="61"/>
        <v>0</v>
      </c>
      <c r="S1005" s="237">
        <f t="shared" si="62"/>
        <v>0</v>
      </c>
      <c r="T1005" s="213"/>
      <c r="U1005" s="212"/>
      <c r="V1005" s="212"/>
      <c r="W1005" s="217"/>
      <c r="X1005" s="188">
        <f t="shared" si="60"/>
        <v>0</v>
      </c>
      <c r="Y1005" s="188">
        <f t="shared" si="63"/>
        <v>0</v>
      </c>
    </row>
    <row r="1006" spans="1:25" x14ac:dyDescent="0.25">
      <c r="A1006" s="204"/>
      <c r="B1006" s="212"/>
      <c r="C1006" s="214"/>
      <c r="D1006" s="214"/>
      <c r="E1006" s="313"/>
      <c r="F1006" s="314"/>
      <c r="G1006" s="314"/>
      <c r="H1006" s="315"/>
      <c r="I1006" s="212"/>
      <c r="J1006" s="213"/>
      <c r="K1006" s="227"/>
      <c r="L1006" s="214"/>
      <c r="M1006" s="214"/>
      <c r="N1006" s="214"/>
      <c r="O1006" s="214"/>
      <c r="P1006" s="215"/>
      <c r="Q1006" s="216"/>
      <c r="R1006" s="237">
        <f t="shared" si="61"/>
        <v>0</v>
      </c>
      <c r="S1006" s="237">
        <f t="shared" si="62"/>
        <v>0</v>
      </c>
      <c r="T1006" s="213"/>
      <c r="U1006" s="212"/>
      <c r="V1006" s="212"/>
      <c r="W1006" s="217"/>
      <c r="X1006" s="188">
        <f t="shared" si="60"/>
        <v>0</v>
      </c>
      <c r="Y1006" s="188">
        <f t="shared" si="63"/>
        <v>0</v>
      </c>
    </row>
    <row r="1007" spans="1:25" x14ac:dyDescent="0.25">
      <c r="A1007" s="204"/>
      <c r="B1007" s="212"/>
      <c r="C1007" s="214"/>
      <c r="D1007" s="214"/>
      <c r="E1007" s="313"/>
      <c r="F1007" s="314"/>
      <c r="G1007" s="314"/>
      <c r="H1007" s="315"/>
      <c r="I1007" s="212"/>
      <c r="J1007" s="213"/>
      <c r="K1007" s="227"/>
      <c r="L1007" s="214"/>
      <c r="M1007" s="214"/>
      <c r="N1007" s="214"/>
      <c r="O1007" s="214"/>
      <c r="P1007" s="215"/>
      <c r="Q1007" s="216"/>
      <c r="R1007" s="237">
        <f t="shared" si="61"/>
        <v>0</v>
      </c>
      <c r="S1007" s="237">
        <f t="shared" si="62"/>
        <v>0</v>
      </c>
      <c r="T1007" s="213"/>
      <c r="U1007" s="212"/>
      <c r="V1007" s="212"/>
      <c r="W1007" s="217"/>
      <c r="X1007" s="188">
        <f t="shared" si="60"/>
        <v>0</v>
      </c>
      <c r="Y1007" s="188">
        <f t="shared" si="63"/>
        <v>0</v>
      </c>
    </row>
    <row r="1008" spans="1:25" x14ac:dyDescent="0.25">
      <c r="A1008" s="204"/>
      <c r="B1008" s="212"/>
      <c r="C1008" s="214"/>
      <c r="D1008" s="214"/>
      <c r="E1008" s="313"/>
      <c r="F1008" s="314"/>
      <c r="G1008" s="314"/>
      <c r="H1008" s="315"/>
      <c r="I1008" s="212"/>
      <c r="J1008" s="213"/>
      <c r="K1008" s="227"/>
      <c r="L1008" s="214"/>
      <c r="M1008" s="214"/>
      <c r="N1008" s="214"/>
      <c r="O1008" s="214"/>
      <c r="P1008" s="215"/>
      <c r="Q1008" s="216"/>
      <c r="R1008" s="237">
        <f t="shared" si="61"/>
        <v>0</v>
      </c>
      <c r="S1008" s="237">
        <f t="shared" si="62"/>
        <v>0</v>
      </c>
      <c r="T1008" s="213"/>
      <c r="U1008" s="212"/>
      <c r="V1008" s="212"/>
      <c r="W1008" s="217"/>
      <c r="X1008" s="188">
        <f t="shared" si="60"/>
        <v>0</v>
      </c>
      <c r="Y1008" s="188">
        <f t="shared" si="63"/>
        <v>0</v>
      </c>
    </row>
    <row r="1009" spans="1:25" ht="12" customHeight="1" thickBot="1" x14ac:dyDescent="0.3">
      <c r="A1009" s="204"/>
      <c r="B1009" s="218"/>
      <c r="C1009" s="219"/>
      <c r="D1009" s="219"/>
      <c r="E1009" s="341"/>
      <c r="F1009" s="342"/>
      <c r="G1009" s="342"/>
      <c r="H1009" s="343"/>
      <c r="I1009" s="218"/>
      <c r="J1009" s="220"/>
      <c r="K1009" s="221"/>
      <c r="L1009" s="219"/>
      <c r="M1009" s="219"/>
      <c r="N1009" s="219"/>
      <c r="O1009" s="219"/>
      <c r="P1009" s="222"/>
      <c r="Q1009" s="223"/>
      <c r="R1009" s="238">
        <f>+IF(OR(A1009="1 Cuenta de Cobro - Activo no Financiero", A1009="2 Cuenta de Cobro - Instrumento Financiero"),+J1009+K1009+L1009+M1009+N1009+O1009+P1009+Q1009,0)</f>
        <v>0</v>
      </c>
      <c r="S1009" s="238">
        <f t="shared" si="62"/>
        <v>0</v>
      </c>
      <c r="T1009" s="220"/>
      <c r="U1009" s="218"/>
      <c r="V1009" s="218"/>
      <c r="W1009" s="224"/>
      <c r="X1009" s="188">
        <f t="shared" si="60"/>
        <v>0</v>
      </c>
      <c r="Y1009" s="188">
        <f t="shared" si="63"/>
        <v>0</v>
      </c>
    </row>
    <row r="1010" spans="1:25" ht="12" thickTop="1" x14ac:dyDescent="0.25"/>
    <row r="2009" spans="24:31" ht="12.75" x14ac:dyDescent="0.25">
      <c r="X2009" s="202" t="s">
        <v>886</v>
      </c>
      <c r="Y2009" s="202" t="s">
        <v>870</v>
      </c>
      <c r="Z2009" s="202" t="s">
        <v>2012</v>
      </c>
      <c r="AA2009" s="202" t="s">
        <v>876</v>
      </c>
      <c r="AB2009" s="202" t="s">
        <v>875</v>
      </c>
      <c r="AC2009" s="202" t="s">
        <v>2019</v>
      </c>
      <c r="AD2009" s="202" t="s">
        <v>873</v>
      </c>
      <c r="AE2009" s="202"/>
    </row>
    <row r="2010" spans="24:31" x14ac:dyDescent="0.25">
      <c r="AD2010" s="225"/>
      <c r="AE2010" s="225"/>
    </row>
    <row r="2011" spans="24:31" x14ac:dyDescent="0.25">
      <c r="X2011" s="188" t="s">
        <v>2657</v>
      </c>
      <c r="Y2011" s="188" t="s">
        <v>887</v>
      </c>
      <c r="Z2011" s="188" t="s">
        <v>2014</v>
      </c>
      <c r="AA2011" s="188" t="s">
        <v>2022</v>
      </c>
      <c r="AB2011" s="188" t="s">
        <v>2017</v>
      </c>
      <c r="AC2011" s="188" t="s">
        <v>2020</v>
      </c>
      <c r="AD2011" s="226" t="s">
        <v>890</v>
      </c>
    </row>
    <row r="2012" spans="24:31" x14ac:dyDescent="0.25">
      <c r="X2012" s="188" t="s">
        <v>2658</v>
      </c>
      <c r="Y2012" s="188" t="s">
        <v>888</v>
      </c>
      <c r="Z2012" s="188" t="s">
        <v>2015</v>
      </c>
      <c r="AA2012" s="188" t="s">
        <v>2023</v>
      </c>
      <c r="AB2012" s="188" t="s">
        <v>2647</v>
      </c>
      <c r="AC2012" s="188" t="s">
        <v>2021</v>
      </c>
      <c r="AD2012" s="226" t="s">
        <v>891</v>
      </c>
    </row>
    <row r="2013" spans="24:31" x14ac:dyDescent="0.25">
      <c r="X2013" s="188" t="s">
        <v>2659</v>
      </c>
      <c r="Y2013" s="188" t="s">
        <v>2013</v>
      </c>
      <c r="Z2013" s="188" t="s">
        <v>2016</v>
      </c>
      <c r="AA2013" s="188" t="s">
        <v>2024</v>
      </c>
      <c r="AB2013" s="188" t="s">
        <v>2646</v>
      </c>
      <c r="AD2013" s="226" t="s">
        <v>892</v>
      </c>
    </row>
    <row r="2014" spans="24:31" x14ac:dyDescent="0.25">
      <c r="Y2014" s="188" t="s">
        <v>889</v>
      </c>
      <c r="AA2014" s="188" t="s">
        <v>2025</v>
      </c>
      <c r="AB2014" s="188" t="s">
        <v>2645</v>
      </c>
      <c r="AD2014" s="226" t="s">
        <v>893</v>
      </c>
    </row>
    <row r="2015" spans="24:31" x14ac:dyDescent="0.25">
      <c r="AA2015" s="188" t="s">
        <v>2026</v>
      </c>
      <c r="AB2015" s="188" t="s">
        <v>2644</v>
      </c>
      <c r="AD2015" s="226" t="s">
        <v>894</v>
      </c>
    </row>
    <row r="2016" spans="24:31" x14ac:dyDescent="0.25">
      <c r="AA2016" s="188" t="s">
        <v>2027</v>
      </c>
      <c r="AB2016" s="188" t="s">
        <v>2643</v>
      </c>
      <c r="AD2016" s="226" t="s">
        <v>895</v>
      </c>
    </row>
    <row r="2017" spans="28:30" x14ac:dyDescent="0.25">
      <c r="AB2017" s="188" t="s">
        <v>2018</v>
      </c>
      <c r="AD2017" s="226" t="s">
        <v>896</v>
      </c>
    </row>
    <row r="2018" spans="28:30" x14ac:dyDescent="0.25">
      <c r="AD2018" s="226" t="s">
        <v>897</v>
      </c>
    </row>
    <row r="2019" spans="28:30" x14ac:dyDescent="0.25">
      <c r="AD2019" s="226" t="s">
        <v>898</v>
      </c>
    </row>
    <row r="2020" spans="28:30" x14ac:dyDescent="0.25">
      <c r="AD2020" s="226" t="s">
        <v>899</v>
      </c>
    </row>
    <row r="2021" spans="28:30" x14ac:dyDescent="0.25">
      <c r="AD2021" s="226" t="s">
        <v>900</v>
      </c>
    </row>
    <row r="2022" spans="28:30" x14ac:dyDescent="0.25">
      <c r="AD2022" s="226" t="s">
        <v>901</v>
      </c>
    </row>
    <row r="2023" spans="28:30" x14ac:dyDescent="0.25">
      <c r="AD2023" s="226" t="s">
        <v>902</v>
      </c>
    </row>
    <row r="2024" spans="28:30" x14ac:dyDescent="0.25">
      <c r="AD2024" s="226" t="s">
        <v>903</v>
      </c>
    </row>
    <row r="2025" spans="28:30" x14ac:dyDescent="0.25">
      <c r="AD2025" s="226" t="s">
        <v>904</v>
      </c>
    </row>
    <row r="2026" spans="28:30" x14ac:dyDescent="0.25">
      <c r="AD2026" s="226" t="s">
        <v>905</v>
      </c>
    </row>
    <row r="2027" spans="28:30" x14ac:dyDescent="0.25">
      <c r="AD2027" s="226" t="s">
        <v>906</v>
      </c>
    </row>
    <row r="2028" spans="28:30" x14ac:dyDescent="0.25">
      <c r="AD2028" s="226" t="s">
        <v>907</v>
      </c>
    </row>
    <row r="2029" spans="28:30" x14ac:dyDescent="0.25">
      <c r="AD2029" s="226" t="s">
        <v>908</v>
      </c>
    </row>
    <row r="2030" spans="28:30" x14ac:dyDescent="0.25">
      <c r="AD2030" s="226" t="s">
        <v>909</v>
      </c>
    </row>
    <row r="2031" spans="28:30" x14ac:dyDescent="0.25">
      <c r="AD2031" s="226" t="s">
        <v>910</v>
      </c>
    </row>
    <row r="2032" spans="28:30" x14ac:dyDescent="0.25">
      <c r="AD2032" s="226" t="s">
        <v>911</v>
      </c>
    </row>
    <row r="2033" spans="30:30" x14ac:dyDescent="0.25">
      <c r="AD2033" s="226" t="s">
        <v>912</v>
      </c>
    </row>
    <row r="2034" spans="30:30" x14ac:dyDescent="0.25">
      <c r="AD2034" s="226" t="s">
        <v>913</v>
      </c>
    </row>
    <row r="2035" spans="30:30" x14ac:dyDescent="0.25">
      <c r="AD2035" s="226" t="s">
        <v>914</v>
      </c>
    </row>
    <row r="2036" spans="30:30" x14ac:dyDescent="0.25">
      <c r="AD2036" s="226" t="s">
        <v>915</v>
      </c>
    </row>
    <row r="2037" spans="30:30" x14ac:dyDescent="0.25">
      <c r="AD2037" s="226" t="s">
        <v>916</v>
      </c>
    </row>
    <row r="2038" spans="30:30" x14ac:dyDescent="0.25">
      <c r="AD2038" s="226" t="s">
        <v>917</v>
      </c>
    </row>
    <row r="2039" spans="30:30" x14ac:dyDescent="0.25">
      <c r="AD2039" s="226" t="s">
        <v>918</v>
      </c>
    </row>
    <row r="2040" spans="30:30" x14ac:dyDescent="0.25">
      <c r="AD2040" s="226" t="s">
        <v>919</v>
      </c>
    </row>
    <row r="2041" spans="30:30" x14ac:dyDescent="0.25">
      <c r="AD2041" s="226" t="s">
        <v>920</v>
      </c>
    </row>
    <row r="2042" spans="30:30" x14ac:dyDescent="0.25">
      <c r="AD2042" s="226" t="s">
        <v>921</v>
      </c>
    </row>
    <row r="2043" spans="30:30" x14ac:dyDescent="0.25">
      <c r="AD2043" s="226" t="s">
        <v>922</v>
      </c>
    </row>
    <row r="2044" spans="30:30" x14ac:dyDescent="0.25">
      <c r="AD2044" s="226" t="s">
        <v>923</v>
      </c>
    </row>
    <row r="2045" spans="30:30" x14ac:dyDescent="0.25">
      <c r="AD2045" s="226" t="s">
        <v>924</v>
      </c>
    </row>
    <row r="2046" spans="30:30" x14ac:dyDescent="0.25">
      <c r="AD2046" s="226" t="s">
        <v>925</v>
      </c>
    </row>
    <row r="2047" spans="30:30" x14ac:dyDescent="0.25">
      <c r="AD2047" s="226" t="s">
        <v>926</v>
      </c>
    </row>
    <row r="2048" spans="30:30" x14ac:dyDescent="0.25">
      <c r="AD2048" s="226" t="s">
        <v>927</v>
      </c>
    </row>
    <row r="2049" spans="30:30" x14ac:dyDescent="0.25">
      <c r="AD2049" s="226" t="s">
        <v>928</v>
      </c>
    </row>
    <row r="2050" spans="30:30" x14ac:dyDescent="0.25">
      <c r="AD2050" s="226" t="s">
        <v>929</v>
      </c>
    </row>
    <row r="2051" spans="30:30" x14ac:dyDescent="0.25">
      <c r="AD2051" s="226" t="s">
        <v>930</v>
      </c>
    </row>
    <row r="2052" spans="30:30" x14ac:dyDescent="0.25">
      <c r="AD2052" s="226" t="s">
        <v>931</v>
      </c>
    </row>
    <row r="2053" spans="30:30" x14ac:dyDescent="0.25">
      <c r="AD2053" s="226" t="s">
        <v>932</v>
      </c>
    </row>
    <row r="2054" spans="30:30" x14ac:dyDescent="0.25">
      <c r="AD2054" s="226" t="s">
        <v>933</v>
      </c>
    </row>
    <row r="2055" spans="30:30" x14ac:dyDescent="0.25">
      <c r="AD2055" s="226" t="s">
        <v>934</v>
      </c>
    </row>
    <row r="2056" spans="30:30" x14ac:dyDescent="0.25">
      <c r="AD2056" s="226" t="s">
        <v>935</v>
      </c>
    </row>
    <row r="2057" spans="30:30" x14ac:dyDescent="0.25">
      <c r="AD2057" s="226" t="s">
        <v>936</v>
      </c>
    </row>
    <row r="2058" spans="30:30" x14ac:dyDescent="0.25">
      <c r="AD2058" s="226" t="s">
        <v>937</v>
      </c>
    </row>
    <row r="2059" spans="30:30" x14ac:dyDescent="0.25">
      <c r="AD2059" s="226" t="s">
        <v>938</v>
      </c>
    </row>
    <row r="2060" spans="30:30" x14ac:dyDescent="0.25">
      <c r="AD2060" s="226" t="s">
        <v>939</v>
      </c>
    </row>
    <row r="2061" spans="30:30" x14ac:dyDescent="0.25">
      <c r="AD2061" s="226" t="s">
        <v>940</v>
      </c>
    </row>
    <row r="2062" spans="30:30" x14ac:dyDescent="0.25">
      <c r="AD2062" s="226" t="s">
        <v>941</v>
      </c>
    </row>
    <row r="2063" spans="30:30" x14ac:dyDescent="0.25">
      <c r="AD2063" s="226" t="s">
        <v>942</v>
      </c>
    </row>
    <row r="2064" spans="30:30" x14ac:dyDescent="0.25">
      <c r="AD2064" s="226" t="s">
        <v>943</v>
      </c>
    </row>
    <row r="2065" spans="30:30" x14ac:dyDescent="0.25">
      <c r="AD2065" s="226" t="s">
        <v>944</v>
      </c>
    </row>
    <row r="2066" spans="30:30" x14ac:dyDescent="0.25">
      <c r="AD2066" s="226" t="s">
        <v>945</v>
      </c>
    </row>
    <row r="2067" spans="30:30" x14ac:dyDescent="0.25">
      <c r="AD2067" s="226" t="s">
        <v>946</v>
      </c>
    </row>
    <row r="2068" spans="30:30" x14ac:dyDescent="0.25">
      <c r="AD2068" s="226" t="s">
        <v>947</v>
      </c>
    </row>
    <row r="2069" spans="30:30" x14ac:dyDescent="0.25">
      <c r="AD2069" s="226" t="s">
        <v>948</v>
      </c>
    </row>
    <row r="2070" spans="30:30" x14ac:dyDescent="0.25">
      <c r="AD2070" s="226" t="s">
        <v>949</v>
      </c>
    </row>
    <row r="2071" spans="30:30" x14ac:dyDescent="0.25">
      <c r="AD2071" s="226" t="s">
        <v>950</v>
      </c>
    </row>
    <row r="2072" spans="30:30" x14ac:dyDescent="0.25">
      <c r="AD2072" s="226" t="s">
        <v>951</v>
      </c>
    </row>
    <row r="2073" spans="30:30" x14ac:dyDescent="0.25">
      <c r="AD2073" s="226" t="s">
        <v>952</v>
      </c>
    </row>
    <row r="2074" spans="30:30" x14ac:dyDescent="0.25">
      <c r="AD2074" s="226" t="s">
        <v>953</v>
      </c>
    </row>
    <row r="2075" spans="30:30" x14ac:dyDescent="0.25">
      <c r="AD2075" s="226" t="s">
        <v>954</v>
      </c>
    </row>
    <row r="2076" spans="30:30" x14ac:dyDescent="0.25">
      <c r="AD2076" s="226" t="s">
        <v>955</v>
      </c>
    </row>
    <row r="2077" spans="30:30" x14ac:dyDescent="0.25">
      <c r="AD2077" s="226" t="s">
        <v>956</v>
      </c>
    </row>
    <row r="2078" spans="30:30" x14ac:dyDescent="0.25">
      <c r="AD2078" s="226" t="s">
        <v>957</v>
      </c>
    </row>
    <row r="2079" spans="30:30" x14ac:dyDescent="0.25">
      <c r="AD2079" s="226" t="s">
        <v>958</v>
      </c>
    </row>
    <row r="2080" spans="30:30" x14ac:dyDescent="0.25">
      <c r="AD2080" s="226" t="s">
        <v>959</v>
      </c>
    </row>
    <row r="2081" spans="30:30" x14ac:dyDescent="0.25">
      <c r="AD2081" s="226" t="s">
        <v>960</v>
      </c>
    </row>
    <row r="2082" spans="30:30" x14ac:dyDescent="0.25">
      <c r="AD2082" s="226" t="s">
        <v>961</v>
      </c>
    </row>
    <row r="2083" spans="30:30" x14ac:dyDescent="0.25">
      <c r="AD2083" s="226" t="s">
        <v>962</v>
      </c>
    </row>
    <row r="2084" spans="30:30" x14ac:dyDescent="0.25">
      <c r="AD2084" s="226" t="s">
        <v>963</v>
      </c>
    </row>
    <row r="2085" spans="30:30" x14ac:dyDescent="0.25">
      <c r="AD2085" s="226" t="s">
        <v>964</v>
      </c>
    </row>
    <row r="2086" spans="30:30" x14ac:dyDescent="0.25">
      <c r="AD2086" s="226" t="s">
        <v>965</v>
      </c>
    </row>
    <row r="2087" spans="30:30" x14ac:dyDescent="0.25">
      <c r="AD2087" s="226" t="s">
        <v>966</v>
      </c>
    </row>
    <row r="2088" spans="30:30" x14ac:dyDescent="0.25">
      <c r="AD2088" s="226" t="s">
        <v>967</v>
      </c>
    </row>
    <row r="2089" spans="30:30" x14ac:dyDescent="0.25">
      <c r="AD2089" s="226" t="s">
        <v>968</v>
      </c>
    </row>
    <row r="2090" spans="30:30" x14ac:dyDescent="0.25">
      <c r="AD2090" s="226" t="s">
        <v>969</v>
      </c>
    </row>
    <row r="2091" spans="30:30" x14ac:dyDescent="0.25">
      <c r="AD2091" s="226" t="s">
        <v>970</v>
      </c>
    </row>
    <row r="2092" spans="30:30" x14ac:dyDescent="0.25">
      <c r="AD2092" s="226" t="s">
        <v>971</v>
      </c>
    </row>
    <row r="2093" spans="30:30" x14ac:dyDescent="0.25">
      <c r="AD2093" s="226" t="s">
        <v>972</v>
      </c>
    </row>
    <row r="2094" spans="30:30" x14ac:dyDescent="0.25">
      <c r="AD2094" s="226" t="s">
        <v>973</v>
      </c>
    </row>
    <row r="2095" spans="30:30" x14ac:dyDescent="0.25">
      <c r="AD2095" s="226" t="s">
        <v>974</v>
      </c>
    </row>
    <row r="2096" spans="30:30" x14ac:dyDescent="0.25">
      <c r="AD2096" s="226" t="s">
        <v>975</v>
      </c>
    </row>
    <row r="2097" spans="30:30" x14ac:dyDescent="0.25">
      <c r="AD2097" s="226" t="s">
        <v>976</v>
      </c>
    </row>
    <row r="2098" spans="30:30" x14ac:dyDescent="0.25">
      <c r="AD2098" s="226" t="s">
        <v>977</v>
      </c>
    </row>
    <row r="2099" spans="30:30" x14ac:dyDescent="0.25">
      <c r="AD2099" s="226" t="s">
        <v>978</v>
      </c>
    </row>
    <row r="2100" spans="30:30" x14ac:dyDescent="0.25">
      <c r="AD2100" s="226" t="s">
        <v>979</v>
      </c>
    </row>
    <row r="2101" spans="30:30" x14ac:dyDescent="0.25">
      <c r="AD2101" s="226" t="s">
        <v>980</v>
      </c>
    </row>
    <row r="2102" spans="30:30" x14ac:dyDescent="0.25">
      <c r="AD2102" s="226" t="s">
        <v>981</v>
      </c>
    </row>
    <row r="2103" spans="30:30" x14ac:dyDescent="0.25">
      <c r="AD2103" s="226" t="s">
        <v>982</v>
      </c>
    </row>
    <row r="2104" spans="30:30" x14ac:dyDescent="0.25">
      <c r="AD2104" s="226" t="s">
        <v>983</v>
      </c>
    </row>
    <row r="2105" spans="30:30" x14ac:dyDescent="0.25">
      <c r="AD2105" s="226" t="s">
        <v>984</v>
      </c>
    </row>
    <row r="2106" spans="30:30" x14ac:dyDescent="0.25">
      <c r="AD2106" s="226" t="s">
        <v>985</v>
      </c>
    </row>
    <row r="2107" spans="30:30" x14ac:dyDescent="0.25">
      <c r="AD2107" s="226" t="s">
        <v>986</v>
      </c>
    </row>
    <row r="2108" spans="30:30" x14ac:dyDescent="0.25">
      <c r="AD2108" s="226" t="s">
        <v>987</v>
      </c>
    </row>
    <row r="2109" spans="30:30" x14ac:dyDescent="0.25">
      <c r="AD2109" s="226" t="s">
        <v>988</v>
      </c>
    </row>
    <row r="2110" spans="30:30" x14ac:dyDescent="0.25">
      <c r="AD2110" s="226" t="s">
        <v>989</v>
      </c>
    </row>
    <row r="2111" spans="30:30" x14ac:dyDescent="0.25">
      <c r="AD2111" s="226" t="s">
        <v>990</v>
      </c>
    </row>
    <row r="2112" spans="30:30" x14ac:dyDescent="0.25">
      <c r="AD2112" s="226" t="s">
        <v>991</v>
      </c>
    </row>
    <row r="2113" spans="30:30" x14ac:dyDescent="0.25">
      <c r="AD2113" s="226" t="s">
        <v>992</v>
      </c>
    </row>
    <row r="2114" spans="30:30" x14ac:dyDescent="0.25">
      <c r="AD2114" s="226" t="s">
        <v>993</v>
      </c>
    </row>
    <row r="2115" spans="30:30" x14ac:dyDescent="0.25">
      <c r="AD2115" s="226" t="s">
        <v>994</v>
      </c>
    </row>
    <row r="2116" spans="30:30" x14ac:dyDescent="0.25">
      <c r="AD2116" s="226" t="s">
        <v>995</v>
      </c>
    </row>
    <row r="2117" spans="30:30" x14ac:dyDescent="0.25">
      <c r="AD2117" s="226" t="s">
        <v>996</v>
      </c>
    </row>
    <row r="2118" spans="30:30" x14ac:dyDescent="0.25">
      <c r="AD2118" s="226" t="s">
        <v>997</v>
      </c>
    </row>
    <row r="2119" spans="30:30" x14ac:dyDescent="0.25">
      <c r="AD2119" s="226" t="s">
        <v>998</v>
      </c>
    </row>
    <row r="2120" spans="30:30" x14ac:dyDescent="0.25">
      <c r="AD2120" s="226" t="s">
        <v>999</v>
      </c>
    </row>
    <row r="2121" spans="30:30" x14ac:dyDescent="0.25">
      <c r="AD2121" s="226" t="s">
        <v>1000</v>
      </c>
    </row>
    <row r="2122" spans="30:30" x14ac:dyDescent="0.25">
      <c r="AD2122" s="226" t="s">
        <v>1001</v>
      </c>
    </row>
    <row r="2123" spans="30:30" x14ac:dyDescent="0.25">
      <c r="AD2123" s="226" t="s">
        <v>1002</v>
      </c>
    </row>
    <row r="2124" spans="30:30" x14ac:dyDescent="0.25">
      <c r="AD2124" s="226" t="s">
        <v>1003</v>
      </c>
    </row>
    <row r="2125" spans="30:30" x14ac:dyDescent="0.25">
      <c r="AD2125" s="226" t="s">
        <v>1004</v>
      </c>
    </row>
    <row r="2126" spans="30:30" x14ac:dyDescent="0.25">
      <c r="AD2126" s="226" t="s">
        <v>1005</v>
      </c>
    </row>
    <row r="2127" spans="30:30" x14ac:dyDescent="0.25">
      <c r="AD2127" s="226" t="s">
        <v>1006</v>
      </c>
    </row>
    <row r="2128" spans="30:30" x14ac:dyDescent="0.25">
      <c r="AD2128" s="226" t="s">
        <v>1007</v>
      </c>
    </row>
    <row r="2129" spans="30:30" x14ac:dyDescent="0.25">
      <c r="AD2129" s="226" t="s">
        <v>1008</v>
      </c>
    </row>
    <row r="2130" spans="30:30" x14ac:dyDescent="0.25">
      <c r="AD2130" s="226" t="s">
        <v>1009</v>
      </c>
    </row>
    <row r="2131" spans="30:30" x14ac:dyDescent="0.25">
      <c r="AD2131" s="226" t="s">
        <v>1010</v>
      </c>
    </row>
    <row r="2132" spans="30:30" x14ac:dyDescent="0.25">
      <c r="AD2132" s="226" t="s">
        <v>1011</v>
      </c>
    </row>
    <row r="2133" spans="30:30" x14ac:dyDescent="0.25">
      <c r="AD2133" s="226" t="s">
        <v>1012</v>
      </c>
    </row>
    <row r="2134" spans="30:30" x14ac:dyDescent="0.25">
      <c r="AD2134" s="226" t="s">
        <v>1013</v>
      </c>
    </row>
    <row r="2135" spans="30:30" x14ac:dyDescent="0.25">
      <c r="AD2135" s="226" t="s">
        <v>1014</v>
      </c>
    </row>
    <row r="2136" spans="30:30" x14ac:dyDescent="0.25">
      <c r="AD2136" s="226" t="s">
        <v>1015</v>
      </c>
    </row>
    <row r="2137" spans="30:30" x14ac:dyDescent="0.25">
      <c r="AD2137" s="226" t="s">
        <v>1016</v>
      </c>
    </row>
    <row r="2138" spans="30:30" x14ac:dyDescent="0.25">
      <c r="AD2138" s="226" t="s">
        <v>1017</v>
      </c>
    </row>
    <row r="2139" spans="30:30" x14ac:dyDescent="0.25">
      <c r="AD2139" s="226" t="s">
        <v>1018</v>
      </c>
    </row>
    <row r="2140" spans="30:30" x14ac:dyDescent="0.25">
      <c r="AD2140" s="226" t="s">
        <v>1019</v>
      </c>
    </row>
    <row r="2141" spans="30:30" x14ac:dyDescent="0.25">
      <c r="AD2141" s="226" t="s">
        <v>1020</v>
      </c>
    </row>
    <row r="2142" spans="30:30" x14ac:dyDescent="0.25">
      <c r="AD2142" s="226" t="s">
        <v>1021</v>
      </c>
    </row>
    <row r="2143" spans="30:30" x14ac:dyDescent="0.25">
      <c r="AD2143" s="226" t="s">
        <v>1022</v>
      </c>
    </row>
    <row r="2144" spans="30:30" x14ac:dyDescent="0.25">
      <c r="AD2144" s="226" t="s">
        <v>1023</v>
      </c>
    </row>
    <row r="2145" spans="30:30" x14ac:dyDescent="0.25">
      <c r="AD2145" s="226" t="s">
        <v>1024</v>
      </c>
    </row>
    <row r="2146" spans="30:30" x14ac:dyDescent="0.25">
      <c r="AD2146" s="226" t="s">
        <v>1025</v>
      </c>
    </row>
    <row r="2147" spans="30:30" x14ac:dyDescent="0.25">
      <c r="AD2147" s="226" t="s">
        <v>1026</v>
      </c>
    </row>
    <row r="2148" spans="30:30" x14ac:dyDescent="0.25">
      <c r="AD2148" s="226" t="s">
        <v>1027</v>
      </c>
    </row>
    <row r="2149" spans="30:30" x14ac:dyDescent="0.25">
      <c r="AD2149" s="226" t="s">
        <v>1028</v>
      </c>
    </row>
    <row r="2150" spans="30:30" x14ac:dyDescent="0.25">
      <c r="AD2150" s="226" t="s">
        <v>1029</v>
      </c>
    </row>
    <row r="2151" spans="30:30" x14ac:dyDescent="0.25">
      <c r="AD2151" s="226" t="s">
        <v>1030</v>
      </c>
    </row>
    <row r="2152" spans="30:30" x14ac:dyDescent="0.25">
      <c r="AD2152" s="226" t="s">
        <v>1031</v>
      </c>
    </row>
    <row r="2153" spans="30:30" x14ac:dyDescent="0.25">
      <c r="AD2153" s="226" t="s">
        <v>1032</v>
      </c>
    </row>
    <row r="2154" spans="30:30" x14ac:dyDescent="0.25">
      <c r="AD2154" s="226" t="s">
        <v>1033</v>
      </c>
    </row>
    <row r="2155" spans="30:30" x14ac:dyDescent="0.25">
      <c r="AD2155" s="226" t="s">
        <v>1034</v>
      </c>
    </row>
    <row r="2156" spans="30:30" x14ac:dyDescent="0.25">
      <c r="AD2156" s="226" t="s">
        <v>1035</v>
      </c>
    </row>
    <row r="2157" spans="30:30" x14ac:dyDescent="0.25">
      <c r="AD2157" s="226" t="s">
        <v>1036</v>
      </c>
    </row>
    <row r="2158" spans="30:30" x14ac:dyDescent="0.25">
      <c r="AD2158" s="226" t="s">
        <v>1037</v>
      </c>
    </row>
    <row r="2159" spans="30:30" x14ac:dyDescent="0.25">
      <c r="AD2159" s="226" t="s">
        <v>1038</v>
      </c>
    </row>
    <row r="2160" spans="30:30" x14ac:dyDescent="0.25">
      <c r="AD2160" s="226" t="s">
        <v>1039</v>
      </c>
    </row>
    <row r="2161" spans="30:30" x14ac:dyDescent="0.25">
      <c r="AD2161" s="226" t="s">
        <v>1040</v>
      </c>
    </row>
    <row r="2162" spans="30:30" x14ac:dyDescent="0.25">
      <c r="AD2162" s="226" t="s">
        <v>1041</v>
      </c>
    </row>
    <row r="2163" spans="30:30" x14ac:dyDescent="0.25">
      <c r="AD2163" s="226" t="s">
        <v>1042</v>
      </c>
    </row>
    <row r="2164" spans="30:30" x14ac:dyDescent="0.25">
      <c r="AD2164" s="226" t="s">
        <v>1043</v>
      </c>
    </row>
    <row r="2165" spans="30:30" x14ac:dyDescent="0.25">
      <c r="AD2165" s="226" t="s">
        <v>1044</v>
      </c>
    </row>
    <row r="2166" spans="30:30" x14ac:dyDescent="0.25">
      <c r="AD2166" s="226" t="s">
        <v>1045</v>
      </c>
    </row>
    <row r="2167" spans="30:30" x14ac:dyDescent="0.25">
      <c r="AD2167" s="226" t="s">
        <v>1046</v>
      </c>
    </row>
    <row r="2168" spans="30:30" x14ac:dyDescent="0.25">
      <c r="AD2168" s="226" t="s">
        <v>1047</v>
      </c>
    </row>
    <row r="2169" spans="30:30" x14ac:dyDescent="0.25">
      <c r="AD2169" s="226" t="s">
        <v>1048</v>
      </c>
    </row>
    <row r="2170" spans="30:30" x14ac:dyDescent="0.25">
      <c r="AD2170" s="226" t="s">
        <v>1049</v>
      </c>
    </row>
    <row r="2171" spans="30:30" x14ac:dyDescent="0.25">
      <c r="AD2171" s="226" t="s">
        <v>1050</v>
      </c>
    </row>
    <row r="2172" spans="30:30" x14ac:dyDescent="0.25">
      <c r="AD2172" s="226" t="s">
        <v>1051</v>
      </c>
    </row>
    <row r="2173" spans="30:30" x14ac:dyDescent="0.25">
      <c r="AD2173" s="226" t="s">
        <v>1052</v>
      </c>
    </row>
    <row r="2174" spans="30:30" x14ac:dyDescent="0.25">
      <c r="AD2174" s="226" t="s">
        <v>1053</v>
      </c>
    </row>
    <row r="2175" spans="30:30" x14ac:dyDescent="0.25">
      <c r="AD2175" s="226" t="s">
        <v>1054</v>
      </c>
    </row>
    <row r="2176" spans="30:30" x14ac:dyDescent="0.25">
      <c r="AD2176" s="226" t="s">
        <v>1055</v>
      </c>
    </row>
    <row r="2177" spans="30:30" x14ac:dyDescent="0.25">
      <c r="AD2177" s="226" t="s">
        <v>1056</v>
      </c>
    </row>
    <row r="2178" spans="30:30" x14ac:dyDescent="0.25">
      <c r="AD2178" s="226" t="s">
        <v>1057</v>
      </c>
    </row>
    <row r="2179" spans="30:30" x14ac:dyDescent="0.25">
      <c r="AD2179" s="226" t="s">
        <v>1058</v>
      </c>
    </row>
    <row r="2180" spans="30:30" x14ac:dyDescent="0.25">
      <c r="AD2180" s="226" t="s">
        <v>1059</v>
      </c>
    </row>
    <row r="2181" spans="30:30" x14ac:dyDescent="0.25">
      <c r="AD2181" s="226" t="s">
        <v>1060</v>
      </c>
    </row>
    <row r="2182" spans="30:30" x14ac:dyDescent="0.25">
      <c r="AD2182" s="226" t="s">
        <v>1061</v>
      </c>
    </row>
    <row r="2183" spans="30:30" x14ac:dyDescent="0.25">
      <c r="AD2183" s="226" t="s">
        <v>1062</v>
      </c>
    </row>
    <row r="2184" spans="30:30" x14ac:dyDescent="0.25">
      <c r="AD2184" s="226" t="s">
        <v>1063</v>
      </c>
    </row>
    <row r="2185" spans="30:30" x14ac:dyDescent="0.25">
      <c r="AD2185" s="226" t="s">
        <v>1064</v>
      </c>
    </row>
    <row r="2186" spans="30:30" x14ac:dyDescent="0.25">
      <c r="AD2186" s="226" t="s">
        <v>1065</v>
      </c>
    </row>
    <row r="2187" spans="30:30" x14ac:dyDescent="0.25">
      <c r="AD2187" s="226" t="s">
        <v>1066</v>
      </c>
    </row>
    <row r="2188" spans="30:30" x14ac:dyDescent="0.25">
      <c r="AD2188" s="226" t="s">
        <v>1067</v>
      </c>
    </row>
    <row r="2189" spans="30:30" x14ac:dyDescent="0.25">
      <c r="AD2189" s="226" t="s">
        <v>1068</v>
      </c>
    </row>
    <row r="2190" spans="30:30" x14ac:dyDescent="0.25">
      <c r="AD2190" s="226" t="s">
        <v>1069</v>
      </c>
    </row>
    <row r="2191" spans="30:30" x14ac:dyDescent="0.25">
      <c r="AD2191" s="226" t="s">
        <v>1070</v>
      </c>
    </row>
    <row r="2192" spans="30:30" x14ac:dyDescent="0.25">
      <c r="AD2192" s="226" t="s">
        <v>1071</v>
      </c>
    </row>
    <row r="2193" spans="30:30" x14ac:dyDescent="0.25">
      <c r="AD2193" s="226" t="s">
        <v>1072</v>
      </c>
    </row>
    <row r="2194" spans="30:30" x14ac:dyDescent="0.25">
      <c r="AD2194" s="226" t="s">
        <v>1073</v>
      </c>
    </row>
    <row r="2195" spans="30:30" x14ac:dyDescent="0.25">
      <c r="AD2195" s="226" t="s">
        <v>1074</v>
      </c>
    </row>
    <row r="2196" spans="30:30" x14ac:dyDescent="0.25">
      <c r="AD2196" s="226" t="s">
        <v>1075</v>
      </c>
    </row>
    <row r="2197" spans="30:30" x14ac:dyDescent="0.25">
      <c r="AD2197" s="226" t="s">
        <v>1076</v>
      </c>
    </row>
    <row r="2198" spans="30:30" x14ac:dyDescent="0.25">
      <c r="AD2198" s="226" t="s">
        <v>1077</v>
      </c>
    </row>
    <row r="2199" spans="30:30" x14ac:dyDescent="0.25">
      <c r="AD2199" s="226" t="s">
        <v>1078</v>
      </c>
    </row>
    <row r="2200" spans="30:30" x14ac:dyDescent="0.25">
      <c r="AD2200" s="226" t="s">
        <v>1079</v>
      </c>
    </row>
    <row r="2201" spans="30:30" x14ac:dyDescent="0.25">
      <c r="AD2201" s="226" t="s">
        <v>1080</v>
      </c>
    </row>
    <row r="2202" spans="30:30" x14ac:dyDescent="0.25">
      <c r="AD2202" s="226" t="s">
        <v>1081</v>
      </c>
    </row>
    <row r="2203" spans="30:30" x14ac:dyDescent="0.25">
      <c r="AD2203" s="226" t="s">
        <v>1082</v>
      </c>
    </row>
    <row r="2204" spans="30:30" x14ac:dyDescent="0.25">
      <c r="AD2204" s="226" t="s">
        <v>1083</v>
      </c>
    </row>
    <row r="2205" spans="30:30" x14ac:dyDescent="0.25">
      <c r="AD2205" s="226" t="s">
        <v>1084</v>
      </c>
    </row>
    <row r="2206" spans="30:30" x14ac:dyDescent="0.25">
      <c r="AD2206" s="226" t="s">
        <v>1085</v>
      </c>
    </row>
    <row r="2207" spans="30:30" x14ac:dyDescent="0.25">
      <c r="AD2207" s="226" t="s">
        <v>1086</v>
      </c>
    </row>
    <row r="2208" spans="30:30" x14ac:dyDescent="0.25">
      <c r="AD2208" s="226" t="s">
        <v>1087</v>
      </c>
    </row>
    <row r="2209" spans="30:30" x14ac:dyDescent="0.25">
      <c r="AD2209" s="226" t="s">
        <v>1088</v>
      </c>
    </row>
    <row r="2210" spans="30:30" x14ac:dyDescent="0.25">
      <c r="AD2210" s="226" t="s">
        <v>1089</v>
      </c>
    </row>
    <row r="2211" spans="30:30" x14ac:dyDescent="0.25">
      <c r="AD2211" s="226" t="s">
        <v>1090</v>
      </c>
    </row>
    <row r="2212" spans="30:30" x14ac:dyDescent="0.25">
      <c r="AD2212" s="226" t="s">
        <v>1091</v>
      </c>
    </row>
    <row r="2213" spans="30:30" x14ac:dyDescent="0.25">
      <c r="AD2213" s="226" t="s">
        <v>1092</v>
      </c>
    </row>
    <row r="2214" spans="30:30" x14ac:dyDescent="0.25">
      <c r="AD2214" s="226" t="s">
        <v>1093</v>
      </c>
    </row>
    <row r="2215" spans="30:30" x14ac:dyDescent="0.25">
      <c r="AD2215" s="226" t="s">
        <v>1094</v>
      </c>
    </row>
    <row r="2216" spans="30:30" x14ac:dyDescent="0.25">
      <c r="AD2216" s="226" t="s">
        <v>1095</v>
      </c>
    </row>
    <row r="2217" spans="30:30" x14ac:dyDescent="0.25">
      <c r="AD2217" s="226" t="s">
        <v>1096</v>
      </c>
    </row>
    <row r="2218" spans="30:30" x14ac:dyDescent="0.25">
      <c r="AD2218" s="226" t="s">
        <v>1097</v>
      </c>
    </row>
    <row r="2219" spans="30:30" x14ac:dyDescent="0.25">
      <c r="AD2219" s="226" t="s">
        <v>1098</v>
      </c>
    </row>
    <row r="2220" spans="30:30" x14ac:dyDescent="0.25">
      <c r="AD2220" s="226" t="s">
        <v>1099</v>
      </c>
    </row>
    <row r="2221" spans="30:30" x14ac:dyDescent="0.25">
      <c r="AD2221" s="226" t="s">
        <v>1100</v>
      </c>
    </row>
    <row r="2222" spans="30:30" x14ac:dyDescent="0.25">
      <c r="AD2222" s="226" t="s">
        <v>1101</v>
      </c>
    </row>
    <row r="2223" spans="30:30" x14ac:dyDescent="0.25">
      <c r="AD2223" s="226" t="s">
        <v>1102</v>
      </c>
    </row>
    <row r="2224" spans="30:30" x14ac:dyDescent="0.25">
      <c r="AD2224" s="226" t="s">
        <v>1103</v>
      </c>
    </row>
    <row r="2225" spans="30:30" x14ac:dyDescent="0.25">
      <c r="AD2225" s="226" t="s">
        <v>1104</v>
      </c>
    </row>
    <row r="2226" spans="30:30" x14ac:dyDescent="0.25">
      <c r="AD2226" s="226" t="s">
        <v>1105</v>
      </c>
    </row>
    <row r="2227" spans="30:30" x14ac:dyDescent="0.25">
      <c r="AD2227" s="226" t="s">
        <v>1106</v>
      </c>
    </row>
    <row r="2228" spans="30:30" x14ac:dyDescent="0.25">
      <c r="AD2228" s="226" t="s">
        <v>1107</v>
      </c>
    </row>
    <row r="2229" spans="30:30" x14ac:dyDescent="0.25">
      <c r="AD2229" s="226" t="s">
        <v>1108</v>
      </c>
    </row>
    <row r="2230" spans="30:30" x14ac:dyDescent="0.25">
      <c r="AD2230" s="226" t="s">
        <v>1109</v>
      </c>
    </row>
    <row r="2231" spans="30:30" x14ac:dyDescent="0.25">
      <c r="AD2231" s="226" t="s">
        <v>1110</v>
      </c>
    </row>
    <row r="2232" spans="30:30" x14ac:dyDescent="0.25">
      <c r="AD2232" s="226" t="s">
        <v>1111</v>
      </c>
    </row>
    <row r="2233" spans="30:30" x14ac:dyDescent="0.25">
      <c r="AD2233" s="226" t="s">
        <v>1112</v>
      </c>
    </row>
    <row r="2234" spans="30:30" x14ac:dyDescent="0.25">
      <c r="AD2234" s="226" t="s">
        <v>1113</v>
      </c>
    </row>
    <row r="2235" spans="30:30" x14ac:dyDescent="0.25">
      <c r="AD2235" s="226" t="s">
        <v>1114</v>
      </c>
    </row>
    <row r="2236" spans="30:30" x14ac:dyDescent="0.25">
      <c r="AD2236" s="226" t="s">
        <v>1115</v>
      </c>
    </row>
    <row r="2237" spans="30:30" x14ac:dyDescent="0.25">
      <c r="AD2237" s="226" t="s">
        <v>1116</v>
      </c>
    </row>
    <row r="2238" spans="30:30" x14ac:dyDescent="0.25">
      <c r="AD2238" s="226" t="s">
        <v>1117</v>
      </c>
    </row>
    <row r="2239" spans="30:30" x14ac:dyDescent="0.25">
      <c r="AD2239" s="226" t="s">
        <v>1118</v>
      </c>
    </row>
    <row r="2240" spans="30:30" x14ac:dyDescent="0.25">
      <c r="AD2240" s="226" t="s">
        <v>1119</v>
      </c>
    </row>
    <row r="2241" spans="30:30" x14ac:dyDescent="0.25">
      <c r="AD2241" s="226" t="s">
        <v>1120</v>
      </c>
    </row>
    <row r="2242" spans="30:30" x14ac:dyDescent="0.25">
      <c r="AD2242" s="226" t="s">
        <v>1121</v>
      </c>
    </row>
    <row r="2243" spans="30:30" x14ac:dyDescent="0.25">
      <c r="AD2243" s="226" t="s">
        <v>1122</v>
      </c>
    </row>
    <row r="2244" spans="30:30" x14ac:dyDescent="0.25">
      <c r="AD2244" s="226" t="s">
        <v>1123</v>
      </c>
    </row>
    <row r="2245" spans="30:30" x14ac:dyDescent="0.25">
      <c r="AD2245" s="226" t="s">
        <v>1124</v>
      </c>
    </row>
    <row r="2246" spans="30:30" x14ac:dyDescent="0.25">
      <c r="AD2246" s="226" t="s">
        <v>1125</v>
      </c>
    </row>
    <row r="2247" spans="30:30" x14ac:dyDescent="0.25">
      <c r="AD2247" s="226" t="s">
        <v>1126</v>
      </c>
    </row>
    <row r="2248" spans="30:30" x14ac:dyDescent="0.25">
      <c r="AD2248" s="226" t="s">
        <v>1127</v>
      </c>
    </row>
    <row r="2249" spans="30:30" x14ac:dyDescent="0.25">
      <c r="AD2249" s="226" t="s">
        <v>1128</v>
      </c>
    </row>
    <row r="2250" spans="30:30" x14ac:dyDescent="0.25">
      <c r="AD2250" s="226" t="s">
        <v>1129</v>
      </c>
    </row>
    <row r="2251" spans="30:30" x14ac:dyDescent="0.25">
      <c r="AD2251" s="226" t="s">
        <v>1130</v>
      </c>
    </row>
    <row r="2252" spans="30:30" x14ac:dyDescent="0.25">
      <c r="AD2252" s="226" t="s">
        <v>1131</v>
      </c>
    </row>
    <row r="2253" spans="30:30" x14ac:dyDescent="0.25">
      <c r="AD2253" s="226" t="s">
        <v>1132</v>
      </c>
    </row>
    <row r="2254" spans="30:30" x14ac:dyDescent="0.25">
      <c r="AD2254" s="226" t="s">
        <v>1133</v>
      </c>
    </row>
    <row r="2255" spans="30:30" x14ac:dyDescent="0.25">
      <c r="AD2255" s="226" t="s">
        <v>1134</v>
      </c>
    </row>
    <row r="2256" spans="30:30" x14ac:dyDescent="0.25">
      <c r="AD2256" s="226" t="s">
        <v>1135</v>
      </c>
    </row>
    <row r="2257" spans="30:30" x14ac:dyDescent="0.25">
      <c r="AD2257" s="226" t="s">
        <v>1136</v>
      </c>
    </row>
    <row r="2258" spans="30:30" x14ac:dyDescent="0.25">
      <c r="AD2258" s="226" t="s">
        <v>1137</v>
      </c>
    </row>
    <row r="2259" spans="30:30" x14ac:dyDescent="0.25">
      <c r="AD2259" s="226" t="s">
        <v>1138</v>
      </c>
    </row>
    <row r="2260" spans="30:30" x14ac:dyDescent="0.25">
      <c r="AD2260" s="226" t="s">
        <v>1139</v>
      </c>
    </row>
    <row r="2261" spans="30:30" x14ac:dyDescent="0.25">
      <c r="AD2261" s="226" t="s">
        <v>1140</v>
      </c>
    </row>
    <row r="2262" spans="30:30" x14ac:dyDescent="0.25">
      <c r="AD2262" s="226" t="s">
        <v>1141</v>
      </c>
    </row>
    <row r="2263" spans="30:30" x14ac:dyDescent="0.25">
      <c r="AD2263" s="226" t="s">
        <v>1142</v>
      </c>
    </row>
    <row r="2264" spans="30:30" x14ac:dyDescent="0.25">
      <c r="AD2264" s="226" t="s">
        <v>1143</v>
      </c>
    </row>
    <row r="2265" spans="30:30" x14ac:dyDescent="0.25">
      <c r="AD2265" s="226" t="s">
        <v>1144</v>
      </c>
    </row>
    <row r="2266" spans="30:30" x14ac:dyDescent="0.25">
      <c r="AD2266" s="226" t="s">
        <v>1145</v>
      </c>
    </row>
    <row r="2267" spans="30:30" x14ac:dyDescent="0.25">
      <c r="AD2267" s="226" t="s">
        <v>1146</v>
      </c>
    </row>
    <row r="2268" spans="30:30" x14ac:dyDescent="0.25">
      <c r="AD2268" s="226" t="s">
        <v>1147</v>
      </c>
    </row>
    <row r="2269" spans="30:30" x14ac:dyDescent="0.25">
      <c r="AD2269" s="226" t="s">
        <v>1148</v>
      </c>
    </row>
    <row r="2270" spans="30:30" x14ac:dyDescent="0.25">
      <c r="AD2270" s="226" t="s">
        <v>1149</v>
      </c>
    </row>
    <row r="2271" spans="30:30" x14ac:dyDescent="0.25">
      <c r="AD2271" s="226" t="s">
        <v>1150</v>
      </c>
    </row>
    <row r="2272" spans="30:30" x14ac:dyDescent="0.25">
      <c r="AD2272" s="226" t="s">
        <v>1151</v>
      </c>
    </row>
    <row r="2273" spans="30:30" x14ac:dyDescent="0.25">
      <c r="AD2273" s="226" t="s">
        <v>1152</v>
      </c>
    </row>
    <row r="2274" spans="30:30" x14ac:dyDescent="0.25">
      <c r="AD2274" s="226" t="s">
        <v>1153</v>
      </c>
    </row>
    <row r="2275" spans="30:30" x14ac:dyDescent="0.25">
      <c r="AD2275" s="226" t="s">
        <v>1154</v>
      </c>
    </row>
    <row r="2276" spans="30:30" x14ac:dyDescent="0.25">
      <c r="AD2276" s="226" t="s">
        <v>1155</v>
      </c>
    </row>
    <row r="2277" spans="30:30" x14ac:dyDescent="0.25">
      <c r="AD2277" s="226" t="s">
        <v>1156</v>
      </c>
    </row>
    <row r="2278" spans="30:30" x14ac:dyDescent="0.25">
      <c r="AD2278" s="226" t="s">
        <v>1157</v>
      </c>
    </row>
    <row r="2279" spans="30:30" x14ac:dyDescent="0.25">
      <c r="AD2279" s="226" t="s">
        <v>1158</v>
      </c>
    </row>
    <row r="2280" spans="30:30" x14ac:dyDescent="0.25">
      <c r="AD2280" s="226" t="s">
        <v>1159</v>
      </c>
    </row>
    <row r="2281" spans="30:30" x14ac:dyDescent="0.25">
      <c r="AD2281" s="226" t="s">
        <v>1160</v>
      </c>
    </row>
    <row r="2282" spans="30:30" x14ac:dyDescent="0.25">
      <c r="AD2282" s="226" t="s">
        <v>1161</v>
      </c>
    </row>
    <row r="2283" spans="30:30" x14ac:dyDescent="0.25">
      <c r="AD2283" s="226" t="s">
        <v>1162</v>
      </c>
    </row>
    <row r="2284" spans="30:30" x14ac:dyDescent="0.25">
      <c r="AD2284" s="226" t="s">
        <v>1163</v>
      </c>
    </row>
    <row r="2285" spans="30:30" x14ac:dyDescent="0.25">
      <c r="AD2285" s="226" t="s">
        <v>1164</v>
      </c>
    </row>
    <row r="2286" spans="30:30" x14ac:dyDescent="0.25">
      <c r="AD2286" s="226" t="s">
        <v>1165</v>
      </c>
    </row>
    <row r="2287" spans="30:30" x14ac:dyDescent="0.25">
      <c r="AD2287" s="226" t="s">
        <v>1166</v>
      </c>
    </row>
    <row r="2288" spans="30:30" x14ac:dyDescent="0.25">
      <c r="AD2288" s="226" t="s">
        <v>1167</v>
      </c>
    </row>
    <row r="2289" spans="30:30" x14ac:dyDescent="0.25">
      <c r="AD2289" s="226" t="s">
        <v>1168</v>
      </c>
    </row>
    <row r="2290" spans="30:30" x14ac:dyDescent="0.25">
      <c r="AD2290" s="226" t="s">
        <v>1169</v>
      </c>
    </row>
    <row r="2291" spans="30:30" x14ac:dyDescent="0.25">
      <c r="AD2291" s="226" t="s">
        <v>1170</v>
      </c>
    </row>
    <row r="2292" spans="30:30" x14ac:dyDescent="0.25">
      <c r="AD2292" s="226" t="s">
        <v>1171</v>
      </c>
    </row>
    <row r="2293" spans="30:30" x14ac:dyDescent="0.25">
      <c r="AD2293" s="226" t="s">
        <v>1172</v>
      </c>
    </row>
    <row r="2294" spans="30:30" x14ac:dyDescent="0.25">
      <c r="AD2294" s="226" t="s">
        <v>1173</v>
      </c>
    </row>
    <row r="2295" spans="30:30" x14ac:dyDescent="0.25">
      <c r="AD2295" s="226" t="s">
        <v>1174</v>
      </c>
    </row>
    <row r="2296" spans="30:30" x14ac:dyDescent="0.25">
      <c r="AD2296" s="226" t="s">
        <v>1175</v>
      </c>
    </row>
    <row r="2297" spans="30:30" x14ac:dyDescent="0.25">
      <c r="AD2297" s="226" t="s">
        <v>1176</v>
      </c>
    </row>
    <row r="2298" spans="30:30" x14ac:dyDescent="0.25">
      <c r="AD2298" s="226" t="s">
        <v>1177</v>
      </c>
    </row>
    <row r="2299" spans="30:30" x14ac:dyDescent="0.25">
      <c r="AD2299" s="226" t="s">
        <v>1178</v>
      </c>
    </row>
    <row r="2300" spans="30:30" x14ac:dyDescent="0.25">
      <c r="AD2300" s="226" t="s">
        <v>1179</v>
      </c>
    </row>
    <row r="2301" spans="30:30" x14ac:dyDescent="0.25">
      <c r="AD2301" s="226" t="s">
        <v>1180</v>
      </c>
    </row>
    <row r="2302" spans="30:30" x14ac:dyDescent="0.25">
      <c r="AD2302" s="226" t="s">
        <v>1181</v>
      </c>
    </row>
    <row r="2303" spans="30:30" x14ac:dyDescent="0.25">
      <c r="AD2303" s="226" t="s">
        <v>1182</v>
      </c>
    </row>
    <row r="2304" spans="30:30" x14ac:dyDescent="0.25">
      <c r="AD2304" s="226" t="s">
        <v>1183</v>
      </c>
    </row>
    <row r="2305" spans="30:30" x14ac:dyDescent="0.25">
      <c r="AD2305" s="226" t="s">
        <v>1184</v>
      </c>
    </row>
    <row r="2306" spans="30:30" x14ac:dyDescent="0.25">
      <c r="AD2306" s="226" t="s">
        <v>1185</v>
      </c>
    </row>
    <row r="2307" spans="30:30" x14ac:dyDescent="0.25">
      <c r="AD2307" s="226" t="s">
        <v>1186</v>
      </c>
    </row>
    <row r="2308" spans="30:30" x14ac:dyDescent="0.25">
      <c r="AD2308" s="226" t="s">
        <v>1187</v>
      </c>
    </row>
    <row r="2309" spans="30:30" x14ac:dyDescent="0.25">
      <c r="AD2309" s="226" t="s">
        <v>1188</v>
      </c>
    </row>
    <row r="2310" spans="30:30" x14ac:dyDescent="0.25">
      <c r="AD2310" s="226" t="s">
        <v>1189</v>
      </c>
    </row>
    <row r="2311" spans="30:30" x14ac:dyDescent="0.25">
      <c r="AD2311" s="226" t="s">
        <v>1190</v>
      </c>
    </row>
    <row r="2312" spans="30:30" x14ac:dyDescent="0.25">
      <c r="AD2312" s="226" t="s">
        <v>1191</v>
      </c>
    </row>
    <row r="2313" spans="30:30" x14ac:dyDescent="0.25">
      <c r="AD2313" s="226" t="s">
        <v>1192</v>
      </c>
    </row>
    <row r="2314" spans="30:30" x14ac:dyDescent="0.25">
      <c r="AD2314" s="226" t="s">
        <v>1193</v>
      </c>
    </row>
    <row r="2315" spans="30:30" x14ac:dyDescent="0.25">
      <c r="AD2315" s="226" t="s">
        <v>1194</v>
      </c>
    </row>
    <row r="2316" spans="30:30" x14ac:dyDescent="0.25">
      <c r="AD2316" s="226" t="s">
        <v>1195</v>
      </c>
    </row>
    <row r="2317" spans="30:30" x14ac:dyDescent="0.25">
      <c r="AD2317" s="226" t="s">
        <v>1196</v>
      </c>
    </row>
    <row r="2318" spans="30:30" x14ac:dyDescent="0.25">
      <c r="AD2318" s="226" t="s">
        <v>1197</v>
      </c>
    </row>
    <row r="2319" spans="30:30" x14ac:dyDescent="0.25">
      <c r="AD2319" s="226" t="s">
        <v>1198</v>
      </c>
    </row>
    <row r="2320" spans="30:30" x14ac:dyDescent="0.25">
      <c r="AD2320" s="226" t="s">
        <v>1199</v>
      </c>
    </row>
    <row r="2321" spans="30:30" x14ac:dyDescent="0.25">
      <c r="AD2321" s="226" t="s">
        <v>1200</v>
      </c>
    </row>
    <row r="2322" spans="30:30" x14ac:dyDescent="0.25">
      <c r="AD2322" s="226" t="s">
        <v>1201</v>
      </c>
    </row>
    <row r="2323" spans="30:30" x14ac:dyDescent="0.25">
      <c r="AD2323" s="226" t="s">
        <v>1202</v>
      </c>
    </row>
    <row r="2324" spans="30:30" x14ac:dyDescent="0.25">
      <c r="AD2324" s="226" t="s">
        <v>1203</v>
      </c>
    </row>
    <row r="2325" spans="30:30" x14ac:dyDescent="0.25">
      <c r="AD2325" s="226" t="s">
        <v>1204</v>
      </c>
    </row>
    <row r="2326" spans="30:30" x14ac:dyDescent="0.25">
      <c r="AD2326" s="226" t="s">
        <v>1205</v>
      </c>
    </row>
    <row r="2327" spans="30:30" x14ac:dyDescent="0.25">
      <c r="AD2327" s="226" t="s">
        <v>1206</v>
      </c>
    </row>
    <row r="2328" spans="30:30" x14ac:dyDescent="0.25">
      <c r="AD2328" s="226" t="s">
        <v>1207</v>
      </c>
    </row>
    <row r="2329" spans="30:30" x14ac:dyDescent="0.25">
      <c r="AD2329" s="226" t="s">
        <v>1208</v>
      </c>
    </row>
    <row r="2330" spans="30:30" x14ac:dyDescent="0.25">
      <c r="AD2330" s="226" t="s">
        <v>1209</v>
      </c>
    </row>
    <row r="2331" spans="30:30" x14ac:dyDescent="0.25">
      <c r="AD2331" s="226" t="s">
        <v>1210</v>
      </c>
    </row>
    <row r="2332" spans="30:30" x14ac:dyDescent="0.25">
      <c r="AD2332" s="226" t="s">
        <v>1211</v>
      </c>
    </row>
    <row r="2333" spans="30:30" x14ac:dyDescent="0.25">
      <c r="AD2333" s="226" t="s">
        <v>1212</v>
      </c>
    </row>
    <row r="2334" spans="30:30" x14ac:dyDescent="0.25">
      <c r="AD2334" s="226" t="s">
        <v>1213</v>
      </c>
    </row>
    <row r="2335" spans="30:30" x14ac:dyDescent="0.25">
      <c r="AD2335" s="226" t="s">
        <v>1214</v>
      </c>
    </row>
    <row r="2336" spans="30:30" x14ac:dyDescent="0.25">
      <c r="AD2336" s="226" t="s">
        <v>1215</v>
      </c>
    </row>
    <row r="2337" spans="30:30" x14ac:dyDescent="0.25">
      <c r="AD2337" s="226" t="s">
        <v>1216</v>
      </c>
    </row>
    <row r="2338" spans="30:30" x14ac:dyDescent="0.25">
      <c r="AD2338" s="226" t="s">
        <v>1217</v>
      </c>
    </row>
    <row r="2339" spans="30:30" x14ac:dyDescent="0.25">
      <c r="AD2339" s="226" t="s">
        <v>1218</v>
      </c>
    </row>
    <row r="2340" spans="30:30" x14ac:dyDescent="0.25">
      <c r="AD2340" s="226" t="s">
        <v>1219</v>
      </c>
    </row>
    <row r="2341" spans="30:30" x14ac:dyDescent="0.25">
      <c r="AD2341" s="226" t="s">
        <v>1220</v>
      </c>
    </row>
    <row r="2342" spans="30:30" x14ac:dyDescent="0.25">
      <c r="AD2342" s="226" t="s">
        <v>1221</v>
      </c>
    </row>
    <row r="2343" spans="30:30" x14ac:dyDescent="0.25">
      <c r="AD2343" s="226" t="s">
        <v>1222</v>
      </c>
    </row>
    <row r="2344" spans="30:30" x14ac:dyDescent="0.25">
      <c r="AD2344" s="226" t="s">
        <v>1223</v>
      </c>
    </row>
    <row r="2345" spans="30:30" x14ac:dyDescent="0.25">
      <c r="AD2345" s="226" t="s">
        <v>1224</v>
      </c>
    </row>
    <row r="2346" spans="30:30" x14ac:dyDescent="0.25">
      <c r="AD2346" s="226" t="s">
        <v>1225</v>
      </c>
    </row>
    <row r="2347" spans="30:30" x14ac:dyDescent="0.25">
      <c r="AD2347" s="226" t="s">
        <v>1226</v>
      </c>
    </row>
    <row r="2348" spans="30:30" x14ac:dyDescent="0.25">
      <c r="AD2348" s="226" t="s">
        <v>1227</v>
      </c>
    </row>
    <row r="2349" spans="30:30" x14ac:dyDescent="0.25">
      <c r="AD2349" s="226" t="s">
        <v>1228</v>
      </c>
    </row>
    <row r="2350" spans="30:30" x14ac:dyDescent="0.25">
      <c r="AD2350" s="226" t="s">
        <v>1229</v>
      </c>
    </row>
    <row r="2351" spans="30:30" x14ac:dyDescent="0.25">
      <c r="AD2351" s="226" t="s">
        <v>1230</v>
      </c>
    </row>
    <row r="2352" spans="30:30" x14ac:dyDescent="0.25">
      <c r="AD2352" s="226" t="s">
        <v>1231</v>
      </c>
    </row>
    <row r="2353" spans="30:30" x14ac:dyDescent="0.25">
      <c r="AD2353" s="226" t="s">
        <v>1232</v>
      </c>
    </row>
    <row r="2354" spans="30:30" x14ac:dyDescent="0.25">
      <c r="AD2354" s="226" t="s">
        <v>1233</v>
      </c>
    </row>
    <row r="2355" spans="30:30" x14ac:dyDescent="0.25">
      <c r="AD2355" s="226" t="s">
        <v>1234</v>
      </c>
    </row>
    <row r="2356" spans="30:30" x14ac:dyDescent="0.25">
      <c r="AD2356" s="226" t="s">
        <v>1235</v>
      </c>
    </row>
    <row r="2357" spans="30:30" x14ac:dyDescent="0.25">
      <c r="AD2357" s="226" t="s">
        <v>1236</v>
      </c>
    </row>
    <row r="2358" spans="30:30" x14ac:dyDescent="0.25">
      <c r="AD2358" s="226" t="s">
        <v>1237</v>
      </c>
    </row>
    <row r="2359" spans="30:30" x14ac:dyDescent="0.25">
      <c r="AD2359" s="226" t="s">
        <v>1238</v>
      </c>
    </row>
    <row r="2360" spans="30:30" x14ac:dyDescent="0.25">
      <c r="AD2360" s="226" t="s">
        <v>1239</v>
      </c>
    </row>
    <row r="2361" spans="30:30" x14ac:dyDescent="0.25">
      <c r="AD2361" s="226" t="s">
        <v>1240</v>
      </c>
    </row>
    <row r="2362" spans="30:30" x14ac:dyDescent="0.25">
      <c r="AD2362" s="226" t="s">
        <v>1241</v>
      </c>
    </row>
    <row r="2363" spans="30:30" x14ac:dyDescent="0.25">
      <c r="AD2363" s="226" t="s">
        <v>1242</v>
      </c>
    </row>
    <row r="2364" spans="30:30" x14ac:dyDescent="0.25">
      <c r="AD2364" s="226" t="s">
        <v>1243</v>
      </c>
    </row>
    <row r="2365" spans="30:30" x14ac:dyDescent="0.25">
      <c r="AD2365" s="226" t="s">
        <v>1244</v>
      </c>
    </row>
    <row r="2366" spans="30:30" x14ac:dyDescent="0.25">
      <c r="AD2366" s="226" t="s">
        <v>1245</v>
      </c>
    </row>
    <row r="2367" spans="30:30" x14ac:dyDescent="0.25">
      <c r="AD2367" s="226" t="s">
        <v>1246</v>
      </c>
    </row>
    <row r="2368" spans="30:30" x14ac:dyDescent="0.25">
      <c r="AD2368" s="226" t="s">
        <v>1247</v>
      </c>
    </row>
    <row r="2369" spans="30:30" x14ac:dyDescent="0.25">
      <c r="AD2369" s="226" t="s">
        <v>1248</v>
      </c>
    </row>
    <row r="2370" spans="30:30" x14ac:dyDescent="0.25">
      <c r="AD2370" s="226" t="s">
        <v>1249</v>
      </c>
    </row>
    <row r="2371" spans="30:30" x14ac:dyDescent="0.25">
      <c r="AD2371" s="226" t="s">
        <v>1250</v>
      </c>
    </row>
    <row r="2372" spans="30:30" x14ac:dyDescent="0.25">
      <c r="AD2372" s="226" t="s">
        <v>1251</v>
      </c>
    </row>
    <row r="2373" spans="30:30" x14ac:dyDescent="0.25">
      <c r="AD2373" s="226" t="s">
        <v>1252</v>
      </c>
    </row>
    <row r="2374" spans="30:30" x14ac:dyDescent="0.25">
      <c r="AD2374" s="226" t="s">
        <v>1253</v>
      </c>
    </row>
    <row r="2375" spans="30:30" x14ac:dyDescent="0.25">
      <c r="AD2375" s="226" t="s">
        <v>1254</v>
      </c>
    </row>
    <row r="2376" spans="30:30" x14ac:dyDescent="0.25">
      <c r="AD2376" s="226" t="s">
        <v>1255</v>
      </c>
    </row>
    <row r="2377" spans="30:30" x14ac:dyDescent="0.25">
      <c r="AD2377" s="226" t="s">
        <v>1256</v>
      </c>
    </row>
    <row r="2378" spans="30:30" x14ac:dyDescent="0.25">
      <c r="AD2378" s="226" t="s">
        <v>1257</v>
      </c>
    </row>
    <row r="2379" spans="30:30" x14ac:dyDescent="0.25">
      <c r="AD2379" s="226" t="s">
        <v>1258</v>
      </c>
    </row>
    <row r="2380" spans="30:30" x14ac:dyDescent="0.25">
      <c r="AD2380" s="226" t="s">
        <v>1259</v>
      </c>
    </row>
    <row r="2381" spans="30:30" x14ac:dyDescent="0.25">
      <c r="AD2381" s="226" t="s">
        <v>1260</v>
      </c>
    </row>
    <row r="2382" spans="30:30" x14ac:dyDescent="0.25">
      <c r="AD2382" s="226" t="s">
        <v>1261</v>
      </c>
    </row>
    <row r="2383" spans="30:30" x14ac:dyDescent="0.25">
      <c r="AD2383" s="226" t="s">
        <v>1262</v>
      </c>
    </row>
    <row r="2384" spans="30:30" x14ac:dyDescent="0.25">
      <c r="AD2384" s="226" t="s">
        <v>1263</v>
      </c>
    </row>
    <row r="2385" spans="30:30" x14ac:dyDescent="0.25">
      <c r="AD2385" s="226" t="s">
        <v>1264</v>
      </c>
    </row>
    <row r="2386" spans="30:30" x14ac:dyDescent="0.25">
      <c r="AD2386" s="226" t="s">
        <v>1265</v>
      </c>
    </row>
    <row r="2387" spans="30:30" x14ac:dyDescent="0.25">
      <c r="AD2387" s="226" t="s">
        <v>1266</v>
      </c>
    </row>
    <row r="2388" spans="30:30" x14ac:dyDescent="0.25">
      <c r="AD2388" s="226" t="s">
        <v>1267</v>
      </c>
    </row>
    <row r="2389" spans="30:30" x14ac:dyDescent="0.25">
      <c r="AD2389" s="226" t="s">
        <v>1268</v>
      </c>
    </row>
    <row r="2390" spans="30:30" x14ac:dyDescent="0.25">
      <c r="AD2390" s="226" t="s">
        <v>1269</v>
      </c>
    </row>
    <row r="2391" spans="30:30" x14ac:dyDescent="0.25">
      <c r="AD2391" s="226" t="s">
        <v>1270</v>
      </c>
    </row>
    <row r="2392" spans="30:30" x14ac:dyDescent="0.25">
      <c r="AD2392" s="226" t="s">
        <v>1271</v>
      </c>
    </row>
    <row r="2393" spans="30:30" x14ac:dyDescent="0.25">
      <c r="AD2393" s="226" t="s">
        <v>1272</v>
      </c>
    </row>
    <row r="2394" spans="30:30" x14ac:dyDescent="0.25">
      <c r="AD2394" s="226" t="s">
        <v>1273</v>
      </c>
    </row>
    <row r="2395" spans="30:30" x14ac:dyDescent="0.25">
      <c r="AD2395" s="226" t="s">
        <v>1274</v>
      </c>
    </row>
    <row r="2396" spans="30:30" x14ac:dyDescent="0.25">
      <c r="AD2396" s="226" t="s">
        <v>1275</v>
      </c>
    </row>
    <row r="2397" spans="30:30" x14ac:dyDescent="0.25">
      <c r="AD2397" s="226" t="s">
        <v>1276</v>
      </c>
    </row>
    <row r="2398" spans="30:30" x14ac:dyDescent="0.25">
      <c r="AD2398" s="226" t="s">
        <v>1277</v>
      </c>
    </row>
    <row r="2399" spans="30:30" x14ac:dyDescent="0.25">
      <c r="AD2399" s="226" t="s">
        <v>1278</v>
      </c>
    </row>
    <row r="2400" spans="30:30" x14ac:dyDescent="0.25">
      <c r="AD2400" s="226" t="s">
        <v>1279</v>
      </c>
    </row>
    <row r="2401" spans="30:30" x14ac:dyDescent="0.25">
      <c r="AD2401" s="226" t="s">
        <v>1280</v>
      </c>
    </row>
    <row r="2402" spans="30:30" x14ac:dyDescent="0.25">
      <c r="AD2402" s="226" t="s">
        <v>1281</v>
      </c>
    </row>
    <row r="2403" spans="30:30" x14ac:dyDescent="0.25">
      <c r="AD2403" s="226" t="s">
        <v>1282</v>
      </c>
    </row>
    <row r="2404" spans="30:30" x14ac:dyDescent="0.25">
      <c r="AD2404" s="226" t="s">
        <v>1283</v>
      </c>
    </row>
    <row r="2405" spans="30:30" x14ac:dyDescent="0.25">
      <c r="AD2405" s="226" t="s">
        <v>1284</v>
      </c>
    </row>
    <row r="2406" spans="30:30" x14ac:dyDescent="0.25">
      <c r="AD2406" s="226" t="s">
        <v>1285</v>
      </c>
    </row>
    <row r="2407" spans="30:30" x14ac:dyDescent="0.25">
      <c r="AD2407" s="226" t="s">
        <v>1286</v>
      </c>
    </row>
    <row r="2408" spans="30:30" x14ac:dyDescent="0.25">
      <c r="AD2408" s="226" t="s">
        <v>1287</v>
      </c>
    </row>
    <row r="2409" spans="30:30" x14ac:dyDescent="0.25">
      <c r="AD2409" s="226" t="s">
        <v>1288</v>
      </c>
    </row>
    <row r="2410" spans="30:30" x14ac:dyDescent="0.25">
      <c r="AD2410" s="226" t="s">
        <v>1289</v>
      </c>
    </row>
    <row r="2411" spans="30:30" x14ac:dyDescent="0.25">
      <c r="AD2411" s="226" t="s">
        <v>1290</v>
      </c>
    </row>
    <row r="2412" spans="30:30" x14ac:dyDescent="0.25">
      <c r="AD2412" s="226" t="s">
        <v>1291</v>
      </c>
    </row>
    <row r="2413" spans="30:30" x14ac:dyDescent="0.25">
      <c r="AD2413" s="226" t="s">
        <v>1292</v>
      </c>
    </row>
    <row r="2414" spans="30:30" x14ac:dyDescent="0.25">
      <c r="AD2414" s="226" t="s">
        <v>1293</v>
      </c>
    </row>
    <row r="2415" spans="30:30" x14ac:dyDescent="0.25">
      <c r="AD2415" s="226" t="s">
        <v>1294</v>
      </c>
    </row>
    <row r="2416" spans="30:30" x14ac:dyDescent="0.25">
      <c r="AD2416" s="226" t="s">
        <v>1295</v>
      </c>
    </row>
    <row r="2417" spans="30:30" x14ac:dyDescent="0.25">
      <c r="AD2417" s="226" t="s">
        <v>1296</v>
      </c>
    </row>
    <row r="2418" spans="30:30" x14ac:dyDescent="0.25">
      <c r="AD2418" s="226" t="s">
        <v>1297</v>
      </c>
    </row>
    <row r="2419" spans="30:30" x14ac:dyDescent="0.25">
      <c r="AD2419" s="226" t="s">
        <v>1298</v>
      </c>
    </row>
    <row r="2420" spans="30:30" x14ac:dyDescent="0.25">
      <c r="AD2420" s="226" t="s">
        <v>1299</v>
      </c>
    </row>
    <row r="2421" spans="30:30" x14ac:dyDescent="0.25">
      <c r="AD2421" s="226" t="s">
        <v>1300</v>
      </c>
    </row>
    <row r="2422" spans="30:30" x14ac:dyDescent="0.25">
      <c r="AD2422" s="226" t="s">
        <v>1301</v>
      </c>
    </row>
    <row r="2423" spans="30:30" x14ac:dyDescent="0.25">
      <c r="AD2423" s="226" t="s">
        <v>1302</v>
      </c>
    </row>
    <row r="2424" spans="30:30" x14ac:dyDescent="0.25">
      <c r="AD2424" s="226" t="s">
        <v>1303</v>
      </c>
    </row>
    <row r="2425" spans="30:30" x14ac:dyDescent="0.25">
      <c r="AD2425" s="226" t="s">
        <v>1304</v>
      </c>
    </row>
    <row r="2426" spans="30:30" x14ac:dyDescent="0.25">
      <c r="AD2426" s="226" t="s">
        <v>1305</v>
      </c>
    </row>
    <row r="2427" spans="30:30" x14ac:dyDescent="0.25">
      <c r="AD2427" s="226" t="s">
        <v>1306</v>
      </c>
    </row>
    <row r="2428" spans="30:30" x14ac:dyDescent="0.25">
      <c r="AD2428" s="226" t="s">
        <v>1307</v>
      </c>
    </row>
    <row r="2429" spans="30:30" x14ac:dyDescent="0.25">
      <c r="AD2429" s="226" t="s">
        <v>1308</v>
      </c>
    </row>
    <row r="2430" spans="30:30" x14ac:dyDescent="0.25">
      <c r="AD2430" s="226" t="s">
        <v>1309</v>
      </c>
    </row>
    <row r="2431" spans="30:30" x14ac:dyDescent="0.25">
      <c r="AD2431" s="226" t="s">
        <v>1310</v>
      </c>
    </row>
    <row r="2432" spans="30:30" x14ac:dyDescent="0.25">
      <c r="AD2432" s="226" t="s">
        <v>1311</v>
      </c>
    </row>
    <row r="2433" spans="30:30" x14ac:dyDescent="0.25">
      <c r="AD2433" s="226" t="s">
        <v>1312</v>
      </c>
    </row>
    <row r="2434" spans="30:30" x14ac:dyDescent="0.25">
      <c r="AD2434" s="226" t="s">
        <v>1313</v>
      </c>
    </row>
    <row r="2435" spans="30:30" x14ac:dyDescent="0.25">
      <c r="AD2435" s="226" t="s">
        <v>1314</v>
      </c>
    </row>
    <row r="2436" spans="30:30" x14ac:dyDescent="0.25">
      <c r="AD2436" s="226" t="s">
        <v>1315</v>
      </c>
    </row>
    <row r="2437" spans="30:30" x14ac:dyDescent="0.25">
      <c r="AD2437" s="226" t="s">
        <v>1316</v>
      </c>
    </row>
    <row r="2438" spans="30:30" x14ac:dyDescent="0.25">
      <c r="AD2438" s="226" t="s">
        <v>1317</v>
      </c>
    </row>
    <row r="2439" spans="30:30" x14ac:dyDescent="0.25">
      <c r="AD2439" s="226" t="s">
        <v>1318</v>
      </c>
    </row>
    <row r="2440" spans="30:30" x14ac:dyDescent="0.25">
      <c r="AD2440" s="226" t="s">
        <v>1319</v>
      </c>
    </row>
    <row r="2441" spans="30:30" x14ac:dyDescent="0.25">
      <c r="AD2441" s="226" t="s">
        <v>1320</v>
      </c>
    </row>
    <row r="2442" spans="30:30" x14ac:dyDescent="0.25">
      <c r="AD2442" s="226" t="s">
        <v>1321</v>
      </c>
    </row>
    <row r="2443" spans="30:30" x14ac:dyDescent="0.25">
      <c r="AD2443" s="226" t="s">
        <v>1322</v>
      </c>
    </row>
    <row r="2444" spans="30:30" x14ac:dyDescent="0.25">
      <c r="AD2444" s="226" t="s">
        <v>1323</v>
      </c>
    </row>
    <row r="2445" spans="30:30" x14ac:dyDescent="0.25">
      <c r="AD2445" s="226" t="s">
        <v>1324</v>
      </c>
    </row>
    <row r="2446" spans="30:30" x14ac:dyDescent="0.25">
      <c r="AD2446" s="226" t="s">
        <v>1325</v>
      </c>
    </row>
    <row r="2447" spans="30:30" x14ac:dyDescent="0.25">
      <c r="AD2447" s="226" t="s">
        <v>1326</v>
      </c>
    </row>
    <row r="2448" spans="30:30" x14ac:dyDescent="0.25">
      <c r="AD2448" s="226" t="s">
        <v>1327</v>
      </c>
    </row>
    <row r="2449" spans="30:30" x14ac:dyDescent="0.25">
      <c r="AD2449" s="226" t="s">
        <v>1328</v>
      </c>
    </row>
    <row r="2450" spans="30:30" x14ac:dyDescent="0.25">
      <c r="AD2450" s="226" t="s">
        <v>1329</v>
      </c>
    </row>
    <row r="2451" spans="30:30" x14ac:dyDescent="0.25">
      <c r="AD2451" s="226" t="s">
        <v>1330</v>
      </c>
    </row>
    <row r="2452" spans="30:30" x14ac:dyDescent="0.25">
      <c r="AD2452" s="226" t="s">
        <v>1331</v>
      </c>
    </row>
    <row r="2453" spans="30:30" x14ac:dyDescent="0.25">
      <c r="AD2453" s="226" t="s">
        <v>1332</v>
      </c>
    </row>
    <row r="2454" spans="30:30" x14ac:dyDescent="0.25">
      <c r="AD2454" s="226" t="s">
        <v>1333</v>
      </c>
    </row>
    <row r="2455" spans="30:30" x14ac:dyDescent="0.25">
      <c r="AD2455" s="226" t="s">
        <v>1334</v>
      </c>
    </row>
    <row r="2456" spans="30:30" x14ac:dyDescent="0.25">
      <c r="AD2456" s="226" t="s">
        <v>1335</v>
      </c>
    </row>
    <row r="2457" spans="30:30" x14ac:dyDescent="0.25">
      <c r="AD2457" s="226" t="s">
        <v>1336</v>
      </c>
    </row>
    <row r="2458" spans="30:30" x14ac:dyDescent="0.25">
      <c r="AD2458" s="226" t="s">
        <v>1337</v>
      </c>
    </row>
    <row r="2459" spans="30:30" x14ac:dyDescent="0.25">
      <c r="AD2459" s="226" t="s">
        <v>1338</v>
      </c>
    </row>
    <row r="2460" spans="30:30" x14ac:dyDescent="0.25">
      <c r="AD2460" s="226" t="s">
        <v>1339</v>
      </c>
    </row>
    <row r="2461" spans="30:30" x14ac:dyDescent="0.25">
      <c r="AD2461" s="226" t="s">
        <v>1340</v>
      </c>
    </row>
    <row r="2462" spans="30:30" x14ac:dyDescent="0.25">
      <c r="AD2462" s="226" t="s">
        <v>1341</v>
      </c>
    </row>
    <row r="2463" spans="30:30" x14ac:dyDescent="0.25">
      <c r="AD2463" s="226" t="s">
        <v>1342</v>
      </c>
    </row>
    <row r="2464" spans="30:30" x14ac:dyDescent="0.25">
      <c r="AD2464" s="226" t="s">
        <v>1343</v>
      </c>
    </row>
    <row r="2465" spans="30:30" x14ac:dyDescent="0.25">
      <c r="AD2465" s="226" t="s">
        <v>1344</v>
      </c>
    </row>
    <row r="2466" spans="30:30" x14ac:dyDescent="0.25">
      <c r="AD2466" s="226" t="s">
        <v>1345</v>
      </c>
    </row>
    <row r="2467" spans="30:30" x14ac:dyDescent="0.25">
      <c r="AD2467" s="226" t="s">
        <v>1346</v>
      </c>
    </row>
    <row r="2468" spans="30:30" x14ac:dyDescent="0.25">
      <c r="AD2468" s="226" t="s">
        <v>1347</v>
      </c>
    </row>
    <row r="2469" spans="30:30" x14ac:dyDescent="0.25">
      <c r="AD2469" s="226" t="s">
        <v>1348</v>
      </c>
    </row>
    <row r="2470" spans="30:30" x14ac:dyDescent="0.25">
      <c r="AD2470" s="226" t="s">
        <v>1349</v>
      </c>
    </row>
    <row r="2471" spans="30:30" x14ac:dyDescent="0.25">
      <c r="AD2471" s="226" t="s">
        <v>1350</v>
      </c>
    </row>
    <row r="2472" spans="30:30" x14ac:dyDescent="0.25">
      <c r="AD2472" s="226" t="s">
        <v>1351</v>
      </c>
    </row>
    <row r="2473" spans="30:30" x14ac:dyDescent="0.25">
      <c r="AD2473" s="226" t="s">
        <v>1352</v>
      </c>
    </row>
    <row r="2474" spans="30:30" x14ac:dyDescent="0.25">
      <c r="AD2474" s="226" t="s">
        <v>1353</v>
      </c>
    </row>
    <row r="2475" spans="30:30" x14ac:dyDescent="0.25">
      <c r="AD2475" s="226" t="s">
        <v>1354</v>
      </c>
    </row>
    <row r="2476" spans="30:30" x14ac:dyDescent="0.25">
      <c r="AD2476" s="226" t="s">
        <v>1355</v>
      </c>
    </row>
    <row r="2477" spans="30:30" x14ac:dyDescent="0.25">
      <c r="AD2477" s="226" t="s">
        <v>1356</v>
      </c>
    </row>
    <row r="2478" spans="30:30" x14ac:dyDescent="0.25">
      <c r="AD2478" s="226" t="s">
        <v>1357</v>
      </c>
    </row>
    <row r="2479" spans="30:30" x14ac:dyDescent="0.25">
      <c r="AD2479" s="226" t="s">
        <v>1358</v>
      </c>
    </row>
    <row r="2480" spans="30:30" x14ac:dyDescent="0.25">
      <c r="AD2480" s="226" t="s">
        <v>1359</v>
      </c>
    </row>
    <row r="2481" spans="30:30" x14ac:dyDescent="0.25">
      <c r="AD2481" s="226" t="s">
        <v>1360</v>
      </c>
    </row>
    <row r="2482" spans="30:30" x14ac:dyDescent="0.25">
      <c r="AD2482" s="226" t="s">
        <v>1361</v>
      </c>
    </row>
    <row r="2483" spans="30:30" x14ac:dyDescent="0.25">
      <c r="AD2483" s="226" t="s">
        <v>1362</v>
      </c>
    </row>
    <row r="2484" spans="30:30" x14ac:dyDescent="0.25">
      <c r="AD2484" s="226" t="s">
        <v>1363</v>
      </c>
    </row>
    <row r="2485" spans="30:30" x14ac:dyDescent="0.25">
      <c r="AD2485" s="226" t="s">
        <v>1364</v>
      </c>
    </row>
    <row r="2486" spans="30:30" x14ac:dyDescent="0.25">
      <c r="AD2486" s="226" t="s">
        <v>1365</v>
      </c>
    </row>
    <row r="2487" spans="30:30" x14ac:dyDescent="0.25">
      <c r="AD2487" s="226" t="s">
        <v>1366</v>
      </c>
    </row>
    <row r="2488" spans="30:30" x14ac:dyDescent="0.25">
      <c r="AD2488" s="226" t="s">
        <v>1367</v>
      </c>
    </row>
    <row r="2489" spans="30:30" x14ac:dyDescent="0.25">
      <c r="AD2489" s="226" t="s">
        <v>1368</v>
      </c>
    </row>
    <row r="2490" spans="30:30" x14ac:dyDescent="0.25">
      <c r="AD2490" s="226" t="s">
        <v>1369</v>
      </c>
    </row>
    <row r="2491" spans="30:30" x14ac:dyDescent="0.25">
      <c r="AD2491" s="226" t="s">
        <v>1370</v>
      </c>
    </row>
    <row r="2492" spans="30:30" x14ac:dyDescent="0.25">
      <c r="AD2492" s="226" t="s">
        <v>1371</v>
      </c>
    </row>
    <row r="2493" spans="30:30" x14ac:dyDescent="0.25">
      <c r="AD2493" s="226" t="s">
        <v>1372</v>
      </c>
    </row>
    <row r="2494" spans="30:30" x14ac:dyDescent="0.25">
      <c r="AD2494" s="226" t="s">
        <v>1373</v>
      </c>
    </row>
    <row r="2495" spans="30:30" x14ac:dyDescent="0.25">
      <c r="AD2495" s="226" t="s">
        <v>1374</v>
      </c>
    </row>
    <row r="2496" spans="30:30" x14ac:dyDescent="0.25">
      <c r="AD2496" s="226" t="s">
        <v>1375</v>
      </c>
    </row>
    <row r="2497" spans="30:30" x14ac:dyDescent="0.25">
      <c r="AD2497" s="226" t="s">
        <v>1376</v>
      </c>
    </row>
    <row r="2498" spans="30:30" x14ac:dyDescent="0.25">
      <c r="AD2498" s="226" t="s">
        <v>1377</v>
      </c>
    </row>
    <row r="2499" spans="30:30" x14ac:dyDescent="0.25">
      <c r="AD2499" s="226" t="s">
        <v>1378</v>
      </c>
    </row>
    <row r="2500" spans="30:30" x14ac:dyDescent="0.25">
      <c r="AD2500" s="226" t="s">
        <v>1379</v>
      </c>
    </row>
    <row r="2501" spans="30:30" x14ac:dyDescent="0.25">
      <c r="AD2501" s="226" t="s">
        <v>1380</v>
      </c>
    </row>
    <row r="2502" spans="30:30" x14ac:dyDescent="0.25">
      <c r="AD2502" s="226" t="s">
        <v>1381</v>
      </c>
    </row>
    <row r="2503" spans="30:30" x14ac:dyDescent="0.25">
      <c r="AD2503" s="226" t="s">
        <v>1382</v>
      </c>
    </row>
    <row r="2504" spans="30:30" x14ac:dyDescent="0.25">
      <c r="AD2504" s="226" t="s">
        <v>1383</v>
      </c>
    </row>
    <row r="2505" spans="30:30" x14ac:dyDescent="0.25">
      <c r="AD2505" s="226" t="s">
        <v>1384</v>
      </c>
    </row>
    <row r="2506" spans="30:30" x14ac:dyDescent="0.25">
      <c r="AD2506" s="226" t="s">
        <v>1385</v>
      </c>
    </row>
    <row r="2507" spans="30:30" x14ac:dyDescent="0.25">
      <c r="AD2507" s="226" t="s">
        <v>1386</v>
      </c>
    </row>
    <row r="2508" spans="30:30" x14ac:dyDescent="0.25">
      <c r="AD2508" s="226" t="s">
        <v>1387</v>
      </c>
    </row>
    <row r="2509" spans="30:30" x14ac:dyDescent="0.25">
      <c r="AD2509" s="226" t="s">
        <v>1388</v>
      </c>
    </row>
    <row r="2510" spans="30:30" x14ac:dyDescent="0.25">
      <c r="AD2510" s="226" t="s">
        <v>1389</v>
      </c>
    </row>
    <row r="2511" spans="30:30" x14ac:dyDescent="0.25">
      <c r="AD2511" s="226" t="s">
        <v>1390</v>
      </c>
    </row>
    <row r="2512" spans="30:30" x14ac:dyDescent="0.25">
      <c r="AD2512" s="226" t="s">
        <v>1391</v>
      </c>
    </row>
    <row r="2513" spans="30:30" x14ac:dyDescent="0.25">
      <c r="AD2513" s="226" t="s">
        <v>1392</v>
      </c>
    </row>
    <row r="2514" spans="30:30" x14ac:dyDescent="0.25">
      <c r="AD2514" s="226" t="s">
        <v>1393</v>
      </c>
    </row>
    <row r="2515" spans="30:30" x14ac:dyDescent="0.25">
      <c r="AD2515" s="226" t="s">
        <v>1394</v>
      </c>
    </row>
    <row r="2516" spans="30:30" x14ac:dyDescent="0.25">
      <c r="AD2516" s="226" t="s">
        <v>1395</v>
      </c>
    </row>
    <row r="2517" spans="30:30" x14ac:dyDescent="0.25">
      <c r="AD2517" s="226" t="s">
        <v>1396</v>
      </c>
    </row>
    <row r="2518" spans="30:30" x14ac:dyDescent="0.25">
      <c r="AD2518" s="226" t="s">
        <v>1397</v>
      </c>
    </row>
    <row r="2519" spans="30:30" x14ac:dyDescent="0.25">
      <c r="AD2519" s="226" t="s">
        <v>1398</v>
      </c>
    </row>
    <row r="2520" spans="30:30" x14ac:dyDescent="0.25">
      <c r="AD2520" s="226" t="s">
        <v>1399</v>
      </c>
    </row>
    <row r="2521" spans="30:30" x14ac:dyDescent="0.25">
      <c r="AD2521" s="226" t="s">
        <v>1400</v>
      </c>
    </row>
    <row r="2522" spans="30:30" x14ac:dyDescent="0.25">
      <c r="AD2522" s="226" t="s">
        <v>1401</v>
      </c>
    </row>
    <row r="2523" spans="30:30" x14ac:dyDescent="0.25">
      <c r="AD2523" s="226" t="s">
        <v>1402</v>
      </c>
    </row>
    <row r="2524" spans="30:30" x14ac:dyDescent="0.25">
      <c r="AD2524" s="226" t="s">
        <v>1403</v>
      </c>
    </row>
    <row r="2525" spans="30:30" x14ac:dyDescent="0.25">
      <c r="AD2525" s="226" t="s">
        <v>1404</v>
      </c>
    </row>
    <row r="2526" spans="30:30" x14ac:dyDescent="0.25">
      <c r="AD2526" s="226" t="s">
        <v>1405</v>
      </c>
    </row>
    <row r="2527" spans="30:30" x14ac:dyDescent="0.25">
      <c r="AD2527" s="226" t="s">
        <v>1406</v>
      </c>
    </row>
    <row r="2528" spans="30:30" x14ac:dyDescent="0.25">
      <c r="AD2528" s="226" t="s">
        <v>1407</v>
      </c>
    </row>
    <row r="2529" spans="30:30" x14ac:dyDescent="0.25">
      <c r="AD2529" s="226" t="s">
        <v>1408</v>
      </c>
    </row>
    <row r="2530" spans="30:30" x14ac:dyDescent="0.25">
      <c r="AD2530" s="226" t="s">
        <v>1409</v>
      </c>
    </row>
    <row r="2531" spans="30:30" x14ac:dyDescent="0.25">
      <c r="AD2531" s="226" t="s">
        <v>1410</v>
      </c>
    </row>
    <row r="2532" spans="30:30" x14ac:dyDescent="0.25">
      <c r="AD2532" s="226" t="s">
        <v>1411</v>
      </c>
    </row>
    <row r="2533" spans="30:30" x14ac:dyDescent="0.25">
      <c r="AD2533" s="226" t="s">
        <v>1412</v>
      </c>
    </row>
    <row r="2534" spans="30:30" x14ac:dyDescent="0.25">
      <c r="AD2534" s="226" t="s">
        <v>1413</v>
      </c>
    </row>
    <row r="2535" spans="30:30" x14ac:dyDescent="0.25">
      <c r="AD2535" s="226" t="s">
        <v>1414</v>
      </c>
    </row>
    <row r="2536" spans="30:30" x14ac:dyDescent="0.25">
      <c r="AD2536" s="226" t="s">
        <v>1415</v>
      </c>
    </row>
    <row r="2537" spans="30:30" x14ac:dyDescent="0.25">
      <c r="AD2537" s="226" t="s">
        <v>1416</v>
      </c>
    </row>
    <row r="2538" spans="30:30" x14ac:dyDescent="0.25">
      <c r="AD2538" s="226" t="s">
        <v>1417</v>
      </c>
    </row>
    <row r="2539" spans="30:30" x14ac:dyDescent="0.25">
      <c r="AD2539" s="226" t="s">
        <v>1418</v>
      </c>
    </row>
    <row r="2540" spans="30:30" x14ac:dyDescent="0.25">
      <c r="AD2540" s="226" t="s">
        <v>1419</v>
      </c>
    </row>
    <row r="2541" spans="30:30" x14ac:dyDescent="0.25">
      <c r="AD2541" s="226" t="s">
        <v>1420</v>
      </c>
    </row>
    <row r="2542" spans="30:30" x14ac:dyDescent="0.25">
      <c r="AD2542" s="226" t="s">
        <v>1421</v>
      </c>
    </row>
    <row r="2543" spans="30:30" x14ac:dyDescent="0.25">
      <c r="AD2543" s="226" t="s">
        <v>1422</v>
      </c>
    </row>
    <row r="2544" spans="30:30" x14ac:dyDescent="0.25">
      <c r="AD2544" s="226" t="s">
        <v>1423</v>
      </c>
    </row>
    <row r="2545" spans="30:30" x14ac:dyDescent="0.25">
      <c r="AD2545" s="226" t="s">
        <v>1424</v>
      </c>
    </row>
    <row r="2546" spans="30:30" x14ac:dyDescent="0.25">
      <c r="AD2546" s="226" t="s">
        <v>1425</v>
      </c>
    </row>
    <row r="2547" spans="30:30" x14ac:dyDescent="0.25">
      <c r="AD2547" s="226" t="s">
        <v>1426</v>
      </c>
    </row>
    <row r="2548" spans="30:30" x14ac:dyDescent="0.25">
      <c r="AD2548" s="226" t="s">
        <v>1427</v>
      </c>
    </row>
    <row r="2549" spans="30:30" x14ac:dyDescent="0.25">
      <c r="AD2549" s="226" t="s">
        <v>1428</v>
      </c>
    </row>
    <row r="2550" spans="30:30" x14ac:dyDescent="0.25">
      <c r="AD2550" s="226" t="s">
        <v>1429</v>
      </c>
    </row>
    <row r="2551" spans="30:30" x14ac:dyDescent="0.25">
      <c r="AD2551" s="226" t="s">
        <v>1430</v>
      </c>
    </row>
    <row r="2552" spans="30:30" x14ac:dyDescent="0.25">
      <c r="AD2552" s="226" t="s">
        <v>1431</v>
      </c>
    </row>
    <row r="2553" spans="30:30" x14ac:dyDescent="0.25">
      <c r="AD2553" s="226" t="s">
        <v>1432</v>
      </c>
    </row>
    <row r="2554" spans="30:30" x14ac:dyDescent="0.25">
      <c r="AD2554" s="226" t="s">
        <v>1433</v>
      </c>
    </row>
    <row r="2555" spans="30:30" x14ac:dyDescent="0.25">
      <c r="AD2555" s="226" t="s">
        <v>1434</v>
      </c>
    </row>
    <row r="2556" spans="30:30" x14ac:dyDescent="0.25">
      <c r="AD2556" s="226" t="s">
        <v>1435</v>
      </c>
    </row>
    <row r="2557" spans="30:30" x14ac:dyDescent="0.25">
      <c r="AD2557" s="226" t="s">
        <v>1436</v>
      </c>
    </row>
    <row r="2558" spans="30:30" x14ac:dyDescent="0.25">
      <c r="AD2558" s="226" t="s">
        <v>1437</v>
      </c>
    </row>
    <row r="2559" spans="30:30" x14ac:dyDescent="0.25">
      <c r="AD2559" s="226" t="s">
        <v>1438</v>
      </c>
    </row>
    <row r="2560" spans="30:30" x14ac:dyDescent="0.25">
      <c r="AD2560" s="226" t="s">
        <v>1439</v>
      </c>
    </row>
    <row r="2561" spans="30:30" x14ac:dyDescent="0.25">
      <c r="AD2561" s="226" t="s">
        <v>1440</v>
      </c>
    </row>
    <row r="2562" spans="30:30" x14ac:dyDescent="0.25">
      <c r="AD2562" s="226" t="s">
        <v>1441</v>
      </c>
    </row>
    <row r="2563" spans="30:30" x14ac:dyDescent="0.25">
      <c r="AD2563" s="226" t="s">
        <v>1442</v>
      </c>
    </row>
    <row r="2564" spans="30:30" x14ac:dyDescent="0.25">
      <c r="AD2564" s="226" t="s">
        <v>1443</v>
      </c>
    </row>
    <row r="2565" spans="30:30" x14ac:dyDescent="0.25">
      <c r="AD2565" s="226" t="s">
        <v>1444</v>
      </c>
    </row>
    <row r="2566" spans="30:30" x14ac:dyDescent="0.25">
      <c r="AD2566" s="226" t="s">
        <v>1445</v>
      </c>
    </row>
    <row r="2567" spans="30:30" x14ac:dyDescent="0.25">
      <c r="AD2567" s="226" t="s">
        <v>1446</v>
      </c>
    </row>
    <row r="2568" spans="30:30" x14ac:dyDescent="0.25">
      <c r="AD2568" s="226" t="s">
        <v>1447</v>
      </c>
    </row>
    <row r="2569" spans="30:30" x14ac:dyDescent="0.25">
      <c r="AD2569" s="226" t="s">
        <v>1448</v>
      </c>
    </row>
    <row r="2570" spans="30:30" x14ac:dyDescent="0.25">
      <c r="AD2570" s="226" t="s">
        <v>1449</v>
      </c>
    </row>
    <row r="2571" spans="30:30" x14ac:dyDescent="0.25">
      <c r="AD2571" s="226" t="s">
        <v>1450</v>
      </c>
    </row>
    <row r="2572" spans="30:30" x14ac:dyDescent="0.25">
      <c r="AD2572" s="226" t="s">
        <v>1451</v>
      </c>
    </row>
    <row r="2573" spans="30:30" x14ac:dyDescent="0.25">
      <c r="AD2573" s="226" t="s">
        <v>1452</v>
      </c>
    </row>
    <row r="2574" spans="30:30" x14ac:dyDescent="0.25">
      <c r="AD2574" s="226" t="s">
        <v>1453</v>
      </c>
    </row>
    <row r="2575" spans="30:30" x14ac:dyDescent="0.25">
      <c r="AD2575" s="226" t="s">
        <v>1454</v>
      </c>
    </row>
    <row r="2576" spans="30:30" x14ac:dyDescent="0.25">
      <c r="AD2576" s="226" t="s">
        <v>1455</v>
      </c>
    </row>
    <row r="2577" spans="30:30" x14ac:dyDescent="0.25">
      <c r="AD2577" s="226" t="s">
        <v>1456</v>
      </c>
    </row>
    <row r="2578" spans="30:30" x14ac:dyDescent="0.25">
      <c r="AD2578" s="226" t="s">
        <v>1457</v>
      </c>
    </row>
    <row r="2579" spans="30:30" x14ac:dyDescent="0.25">
      <c r="AD2579" s="226" t="s">
        <v>1458</v>
      </c>
    </row>
    <row r="2580" spans="30:30" x14ac:dyDescent="0.25">
      <c r="AD2580" s="226" t="s">
        <v>1459</v>
      </c>
    </row>
    <row r="2581" spans="30:30" x14ac:dyDescent="0.25">
      <c r="AD2581" s="226" t="s">
        <v>1460</v>
      </c>
    </row>
    <row r="2582" spans="30:30" x14ac:dyDescent="0.25">
      <c r="AD2582" s="226" t="s">
        <v>1461</v>
      </c>
    </row>
    <row r="2583" spans="30:30" x14ac:dyDescent="0.25">
      <c r="AD2583" s="226" t="s">
        <v>1462</v>
      </c>
    </row>
    <row r="2584" spans="30:30" x14ac:dyDescent="0.25">
      <c r="AD2584" s="226" t="s">
        <v>1463</v>
      </c>
    </row>
    <row r="2585" spans="30:30" x14ac:dyDescent="0.25">
      <c r="AD2585" s="226" t="s">
        <v>1464</v>
      </c>
    </row>
    <row r="2586" spans="30:30" x14ac:dyDescent="0.25">
      <c r="AD2586" s="226" t="s">
        <v>1465</v>
      </c>
    </row>
    <row r="2587" spans="30:30" x14ac:dyDescent="0.25">
      <c r="AD2587" s="226" t="s">
        <v>1466</v>
      </c>
    </row>
    <row r="2588" spans="30:30" x14ac:dyDescent="0.25">
      <c r="AD2588" s="226" t="s">
        <v>1467</v>
      </c>
    </row>
    <row r="2589" spans="30:30" x14ac:dyDescent="0.25">
      <c r="AD2589" s="226" t="s">
        <v>1468</v>
      </c>
    </row>
    <row r="2590" spans="30:30" x14ac:dyDescent="0.25">
      <c r="AD2590" s="226" t="s">
        <v>1469</v>
      </c>
    </row>
    <row r="2591" spans="30:30" x14ac:dyDescent="0.25">
      <c r="AD2591" s="226" t="s">
        <v>1470</v>
      </c>
    </row>
    <row r="2592" spans="30:30" x14ac:dyDescent="0.25">
      <c r="AD2592" s="226" t="s">
        <v>1471</v>
      </c>
    </row>
    <row r="2593" spans="30:30" x14ac:dyDescent="0.25">
      <c r="AD2593" s="226" t="s">
        <v>1472</v>
      </c>
    </row>
    <row r="2594" spans="30:30" x14ac:dyDescent="0.25">
      <c r="AD2594" s="226" t="s">
        <v>1473</v>
      </c>
    </row>
    <row r="2595" spans="30:30" x14ac:dyDescent="0.25">
      <c r="AD2595" s="226" t="s">
        <v>1474</v>
      </c>
    </row>
    <row r="2596" spans="30:30" x14ac:dyDescent="0.25">
      <c r="AD2596" s="226" t="s">
        <v>1475</v>
      </c>
    </row>
    <row r="2597" spans="30:30" x14ac:dyDescent="0.25">
      <c r="AD2597" s="226" t="s">
        <v>1476</v>
      </c>
    </row>
    <row r="2598" spans="30:30" x14ac:dyDescent="0.25">
      <c r="AD2598" s="226" t="s">
        <v>1477</v>
      </c>
    </row>
    <row r="2599" spans="30:30" x14ac:dyDescent="0.25">
      <c r="AD2599" s="226" t="s">
        <v>1478</v>
      </c>
    </row>
    <row r="2600" spans="30:30" x14ac:dyDescent="0.25">
      <c r="AD2600" s="226" t="s">
        <v>1479</v>
      </c>
    </row>
    <row r="2601" spans="30:30" x14ac:dyDescent="0.25">
      <c r="AD2601" s="226" t="s">
        <v>1480</v>
      </c>
    </row>
    <row r="2602" spans="30:30" x14ac:dyDescent="0.25">
      <c r="AD2602" s="226" t="s">
        <v>1481</v>
      </c>
    </row>
    <row r="2603" spans="30:30" x14ac:dyDescent="0.25">
      <c r="AD2603" s="226" t="s">
        <v>1482</v>
      </c>
    </row>
    <row r="2604" spans="30:30" x14ac:dyDescent="0.25">
      <c r="AD2604" s="226" t="s">
        <v>1483</v>
      </c>
    </row>
    <row r="2605" spans="30:30" x14ac:dyDescent="0.25">
      <c r="AD2605" s="226" t="s">
        <v>1484</v>
      </c>
    </row>
    <row r="2606" spans="30:30" x14ac:dyDescent="0.25">
      <c r="AD2606" s="226" t="s">
        <v>1485</v>
      </c>
    </row>
    <row r="2607" spans="30:30" x14ac:dyDescent="0.25">
      <c r="AD2607" s="226" t="s">
        <v>1486</v>
      </c>
    </row>
    <row r="2608" spans="30:30" x14ac:dyDescent="0.25">
      <c r="AD2608" s="226" t="s">
        <v>1487</v>
      </c>
    </row>
    <row r="2609" spans="30:30" x14ac:dyDescent="0.25">
      <c r="AD2609" s="226" t="s">
        <v>1488</v>
      </c>
    </row>
    <row r="2610" spans="30:30" x14ac:dyDescent="0.25">
      <c r="AD2610" s="226" t="s">
        <v>1489</v>
      </c>
    </row>
    <row r="2611" spans="30:30" x14ac:dyDescent="0.25">
      <c r="AD2611" s="226" t="s">
        <v>1490</v>
      </c>
    </row>
    <row r="2612" spans="30:30" x14ac:dyDescent="0.25">
      <c r="AD2612" s="226" t="s">
        <v>1491</v>
      </c>
    </row>
    <row r="2613" spans="30:30" x14ac:dyDescent="0.25">
      <c r="AD2613" s="226" t="s">
        <v>1492</v>
      </c>
    </row>
    <row r="2614" spans="30:30" x14ac:dyDescent="0.25">
      <c r="AD2614" s="226" t="s">
        <v>1493</v>
      </c>
    </row>
    <row r="2615" spans="30:30" x14ac:dyDescent="0.25">
      <c r="AD2615" s="226" t="s">
        <v>1494</v>
      </c>
    </row>
    <row r="2616" spans="30:30" x14ac:dyDescent="0.25">
      <c r="AD2616" s="226" t="s">
        <v>1495</v>
      </c>
    </row>
    <row r="2617" spans="30:30" x14ac:dyDescent="0.25">
      <c r="AD2617" s="226" t="s">
        <v>1496</v>
      </c>
    </row>
    <row r="2618" spans="30:30" x14ac:dyDescent="0.25">
      <c r="AD2618" s="226" t="s">
        <v>1497</v>
      </c>
    </row>
    <row r="2619" spans="30:30" x14ac:dyDescent="0.25">
      <c r="AD2619" s="226" t="s">
        <v>1498</v>
      </c>
    </row>
    <row r="2620" spans="30:30" x14ac:dyDescent="0.25">
      <c r="AD2620" s="226" t="s">
        <v>1499</v>
      </c>
    </row>
    <row r="2621" spans="30:30" x14ac:dyDescent="0.25">
      <c r="AD2621" s="226" t="s">
        <v>1500</v>
      </c>
    </row>
    <row r="2622" spans="30:30" x14ac:dyDescent="0.25">
      <c r="AD2622" s="226" t="s">
        <v>1501</v>
      </c>
    </row>
    <row r="2623" spans="30:30" x14ac:dyDescent="0.25">
      <c r="AD2623" s="226" t="s">
        <v>1502</v>
      </c>
    </row>
    <row r="2624" spans="30:30" x14ac:dyDescent="0.25">
      <c r="AD2624" s="226" t="s">
        <v>1503</v>
      </c>
    </row>
    <row r="2625" spans="30:30" x14ac:dyDescent="0.25">
      <c r="AD2625" s="226" t="s">
        <v>1504</v>
      </c>
    </row>
    <row r="2626" spans="30:30" x14ac:dyDescent="0.25">
      <c r="AD2626" s="226" t="s">
        <v>1505</v>
      </c>
    </row>
    <row r="2627" spans="30:30" x14ac:dyDescent="0.25">
      <c r="AD2627" s="226" t="s">
        <v>1506</v>
      </c>
    </row>
    <row r="2628" spans="30:30" x14ac:dyDescent="0.25">
      <c r="AD2628" s="226" t="s">
        <v>1507</v>
      </c>
    </row>
    <row r="2629" spans="30:30" x14ac:dyDescent="0.25">
      <c r="AD2629" s="226" t="s">
        <v>1508</v>
      </c>
    </row>
    <row r="2630" spans="30:30" x14ac:dyDescent="0.25">
      <c r="AD2630" s="226" t="s">
        <v>1509</v>
      </c>
    </row>
    <row r="2631" spans="30:30" x14ac:dyDescent="0.25">
      <c r="AD2631" s="226" t="s">
        <v>1510</v>
      </c>
    </row>
    <row r="2632" spans="30:30" x14ac:dyDescent="0.25">
      <c r="AD2632" s="226" t="s">
        <v>1511</v>
      </c>
    </row>
    <row r="2633" spans="30:30" x14ac:dyDescent="0.25">
      <c r="AD2633" s="226" t="s">
        <v>1512</v>
      </c>
    </row>
    <row r="2634" spans="30:30" x14ac:dyDescent="0.25">
      <c r="AD2634" s="226" t="s">
        <v>1513</v>
      </c>
    </row>
    <row r="2635" spans="30:30" x14ac:dyDescent="0.25">
      <c r="AD2635" s="226" t="s">
        <v>1514</v>
      </c>
    </row>
    <row r="2636" spans="30:30" x14ac:dyDescent="0.25">
      <c r="AD2636" s="226" t="s">
        <v>1515</v>
      </c>
    </row>
    <row r="2637" spans="30:30" x14ac:dyDescent="0.25">
      <c r="AD2637" s="226" t="s">
        <v>1516</v>
      </c>
    </row>
    <row r="2638" spans="30:30" x14ac:dyDescent="0.25">
      <c r="AD2638" s="226" t="s">
        <v>1517</v>
      </c>
    </row>
    <row r="2639" spans="30:30" x14ac:dyDescent="0.25">
      <c r="AD2639" s="226" t="s">
        <v>1518</v>
      </c>
    </row>
    <row r="2640" spans="30:30" x14ac:dyDescent="0.25">
      <c r="AD2640" s="226" t="s">
        <v>1519</v>
      </c>
    </row>
    <row r="2641" spans="30:30" x14ac:dyDescent="0.25">
      <c r="AD2641" s="226" t="s">
        <v>1520</v>
      </c>
    </row>
    <row r="2642" spans="30:30" x14ac:dyDescent="0.25">
      <c r="AD2642" s="226" t="s">
        <v>1521</v>
      </c>
    </row>
    <row r="2643" spans="30:30" x14ac:dyDescent="0.25">
      <c r="AD2643" s="226" t="s">
        <v>1522</v>
      </c>
    </row>
    <row r="2644" spans="30:30" x14ac:dyDescent="0.25">
      <c r="AD2644" s="226" t="s">
        <v>1523</v>
      </c>
    </row>
    <row r="2645" spans="30:30" x14ac:dyDescent="0.25">
      <c r="AD2645" s="226" t="s">
        <v>1524</v>
      </c>
    </row>
    <row r="2646" spans="30:30" x14ac:dyDescent="0.25">
      <c r="AD2646" s="226" t="s">
        <v>1525</v>
      </c>
    </row>
    <row r="2647" spans="30:30" x14ac:dyDescent="0.25">
      <c r="AD2647" s="226" t="s">
        <v>1526</v>
      </c>
    </row>
    <row r="2648" spans="30:30" x14ac:dyDescent="0.25">
      <c r="AD2648" s="226" t="s">
        <v>1527</v>
      </c>
    </row>
    <row r="2649" spans="30:30" x14ac:dyDescent="0.25">
      <c r="AD2649" s="226" t="s">
        <v>1528</v>
      </c>
    </row>
    <row r="2650" spans="30:30" x14ac:dyDescent="0.25">
      <c r="AD2650" s="226" t="s">
        <v>1529</v>
      </c>
    </row>
    <row r="2651" spans="30:30" x14ac:dyDescent="0.25">
      <c r="AD2651" s="226" t="s">
        <v>1530</v>
      </c>
    </row>
    <row r="2652" spans="30:30" x14ac:dyDescent="0.25">
      <c r="AD2652" s="226" t="s">
        <v>1531</v>
      </c>
    </row>
    <row r="2653" spans="30:30" x14ac:dyDescent="0.25">
      <c r="AD2653" s="226" t="s">
        <v>1532</v>
      </c>
    </row>
    <row r="2654" spans="30:30" x14ac:dyDescent="0.25">
      <c r="AD2654" s="226" t="s">
        <v>1533</v>
      </c>
    </row>
    <row r="2655" spans="30:30" x14ac:dyDescent="0.25">
      <c r="AD2655" s="226" t="s">
        <v>1534</v>
      </c>
    </row>
    <row r="2656" spans="30:30" x14ac:dyDescent="0.25">
      <c r="AD2656" s="226" t="s">
        <v>1535</v>
      </c>
    </row>
    <row r="2657" spans="30:30" x14ac:dyDescent="0.25">
      <c r="AD2657" s="226" t="s">
        <v>1536</v>
      </c>
    </row>
    <row r="2658" spans="30:30" x14ac:dyDescent="0.25">
      <c r="AD2658" s="226" t="s">
        <v>1537</v>
      </c>
    </row>
    <row r="2659" spans="30:30" x14ac:dyDescent="0.25">
      <c r="AD2659" s="226" t="s">
        <v>1538</v>
      </c>
    </row>
    <row r="2660" spans="30:30" x14ac:dyDescent="0.25">
      <c r="AD2660" s="226" t="s">
        <v>1539</v>
      </c>
    </row>
    <row r="2661" spans="30:30" x14ac:dyDescent="0.25">
      <c r="AD2661" s="226" t="s">
        <v>1540</v>
      </c>
    </row>
    <row r="2662" spans="30:30" x14ac:dyDescent="0.25">
      <c r="AD2662" s="226" t="s">
        <v>1541</v>
      </c>
    </row>
    <row r="2663" spans="30:30" x14ac:dyDescent="0.25">
      <c r="AD2663" s="226" t="s">
        <v>1542</v>
      </c>
    </row>
    <row r="2664" spans="30:30" x14ac:dyDescent="0.25">
      <c r="AD2664" s="226" t="s">
        <v>1543</v>
      </c>
    </row>
    <row r="2665" spans="30:30" x14ac:dyDescent="0.25">
      <c r="AD2665" s="226" t="s">
        <v>1544</v>
      </c>
    </row>
    <row r="2666" spans="30:30" x14ac:dyDescent="0.25">
      <c r="AD2666" s="226" t="s">
        <v>1545</v>
      </c>
    </row>
    <row r="2667" spans="30:30" x14ac:dyDescent="0.25">
      <c r="AD2667" s="226" t="s">
        <v>1546</v>
      </c>
    </row>
    <row r="2668" spans="30:30" x14ac:dyDescent="0.25">
      <c r="AD2668" s="226" t="s">
        <v>1547</v>
      </c>
    </row>
    <row r="2669" spans="30:30" x14ac:dyDescent="0.25">
      <c r="AD2669" s="226" t="s">
        <v>1548</v>
      </c>
    </row>
    <row r="2670" spans="30:30" x14ac:dyDescent="0.25">
      <c r="AD2670" s="226" t="s">
        <v>1549</v>
      </c>
    </row>
    <row r="2671" spans="30:30" x14ac:dyDescent="0.25">
      <c r="AD2671" s="226" t="s">
        <v>1550</v>
      </c>
    </row>
    <row r="2672" spans="30:30" x14ac:dyDescent="0.25">
      <c r="AD2672" s="226" t="s">
        <v>1551</v>
      </c>
    </row>
    <row r="2673" spans="30:30" x14ac:dyDescent="0.25">
      <c r="AD2673" s="226" t="s">
        <v>1552</v>
      </c>
    </row>
    <row r="2674" spans="30:30" x14ac:dyDescent="0.25">
      <c r="AD2674" s="226" t="s">
        <v>1553</v>
      </c>
    </row>
    <row r="2675" spans="30:30" x14ac:dyDescent="0.25">
      <c r="AD2675" s="226" t="s">
        <v>1554</v>
      </c>
    </row>
    <row r="2676" spans="30:30" x14ac:dyDescent="0.25">
      <c r="AD2676" s="226" t="s">
        <v>1555</v>
      </c>
    </row>
    <row r="2677" spans="30:30" x14ac:dyDescent="0.25">
      <c r="AD2677" s="226" t="s">
        <v>1556</v>
      </c>
    </row>
    <row r="2678" spans="30:30" x14ac:dyDescent="0.25">
      <c r="AD2678" s="226" t="s">
        <v>1557</v>
      </c>
    </row>
    <row r="2679" spans="30:30" x14ac:dyDescent="0.25">
      <c r="AD2679" s="226" t="s">
        <v>1558</v>
      </c>
    </row>
    <row r="2680" spans="30:30" x14ac:dyDescent="0.25">
      <c r="AD2680" s="226" t="s">
        <v>1559</v>
      </c>
    </row>
    <row r="2681" spans="30:30" x14ac:dyDescent="0.25">
      <c r="AD2681" s="226" t="s">
        <v>1560</v>
      </c>
    </row>
    <row r="2682" spans="30:30" x14ac:dyDescent="0.25">
      <c r="AD2682" s="226" t="s">
        <v>1561</v>
      </c>
    </row>
    <row r="2683" spans="30:30" x14ac:dyDescent="0.25">
      <c r="AD2683" s="226" t="s">
        <v>1562</v>
      </c>
    </row>
    <row r="2684" spans="30:30" x14ac:dyDescent="0.25">
      <c r="AD2684" s="226" t="s">
        <v>1563</v>
      </c>
    </row>
    <row r="2685" spans="30:30" x14ac:dyDescent="0.25">
      <c r="AD2685" s="226" t="s">
        <v>1564</v>
      </c>
    </row>
    <row r="2686" spans="30:30" x14ac:dyDescent="0.25">
      <c r="AD2686" s="226" t="s">
        <v>1565</v>
      </c>
    </row>
    <row r="2687" spans="30:30" x14ac:dyDescent="0.25">
      <c r="AD2687" s="226" t="s">
        <v>1566</v>
      </c>
    </row>
    <row r="2688" spans="30:30" x14ac:dyDescent="0.25">
      <c r="AD2688" s="226" t="s">
        <v>1567</v>
      </c>
    </row>
    <row r="2689" spans="30:30" x14ac:dyDescent="0.25">
      <c r="AD2689" s="226" t="s">
        <v>1568</v>
      </c>
    </row>
    <row r="2690" spans="30:30" x14ac:dyDescent="0.25">
      <c r="AD2690" s="226" t="s">
        <v>1569</v>
      </c>
    </row>
    <row r="2691" spans="30:30" x14ac:dyDescent="0.25">
      <c r="AD2691" s="226" t="s">
        <v>1570</v>
      </c>
    </row>
    <row r="2692" spans="30:30" x14ac:dyDescent="0.25">
      <c r="AD2692" s="226" t="s">
        <v>1571</v>
      </c>
    </row>
    <row r="2693" spans="30:30" x14ac:dyDescent="0.25">
      <c r="AD2693" s="226" t="s">
        <v>1572</v>
      </c>
    </row>
    <row r="2694" spans="30:30" x14ac:dyDescent="0.25">
      <c r="AD2694" s="226" t="s">
        <v>1573</v>
      </c>
    </row>
    <row r="2695" spans="30:30" x14ac:dyDescent="0.25">
      <c r="AD2695" s="226" t="s">
        <v>1574</v>
      </c>
    </row>
    <row r="2696" spans="30:30" x14ac:dyDescent="0.25">
      <c r="AD2696" s="226" t="s">
        <v>1575</v>
      </c>
    </row>
    <row r="2697" spans="30:30" x14ac:dyDescent="0.25">
      <c r="AD2697" s="226" t="s">
        <v>1576</v>
      </c>
    </row>
    <row r="2698" spans="30:30" x14ac:dyDescent="0.25">
      <c r="AD2698" s="226" t="s">
        <v>1577</v>
      </c>
    </row>
    <row r="2699" spans="30:30" x14ac:dyDescent="0.25">
      <c r="AD2699" s="226" t="s">
        <v>1578</v>
      </c>
    </row>
    <row r="2700" spans="30:30" x14ac:dyDescent="0.25">
      <c r="AD2700" s="226" t="s">
        <v>1579</v>
      </c>
    </row>
    <row r="2701" spans="30:30" x14ac:dyDescent="0.25">
      <c r="AD2701" s="226" t="s">
        <v>1580</v>
      </c>
    </row>
    <row r="2702" spans="30:30" x14ac:dyDescent="0.25">
      <c r="AD2702" s="226" t="s">
        <v>1581</v>
      </c>
    </row>
    <row r="2703" spans="30:30" x14ac:dyDescent="0.25">
      <c r="AD2703" s="226" t="s">
        <v>1582</v>
      </c>
    </row>
    <row r="2704" spans="30:30" x14ac:dyDescent="0.25">
      <c r="AD2704" s="226" t="s">
        <v>1583</v>
      </c>
    </row>
    <row r="2705" spans="30:30" x14ac:dyDescent="0.25">
      <c r="AD2705" s="226" t="s">
        <v>1584</v>
      </c>
    </row>
    <row r="2706" spans="30:30" x14ac:dyDescent="0.25">
      <c r="AD2706" s="226" t="s">
        <v>1585</v>
      </c>
    </row>
    <row r="2707" spans="30:30" x14ac:dyDescent="0.25">
      <c r="AD2707" s="226" t="s">
        <v>1586</v>
      </c>
    </row>
    <row r="2708" spans="30:30" x14ac:dyDescent="0.25">
      <c r="AD2708" s="226" t="s">
        <v>1587</v>
      </c>
    </row>
    <row r="2709" spans="30:30" x14ac:dyDescent="0.25">
      <c r="AD2709" s="226" t="s">
        <v>1588</v>
      </c>
    </row>
    <row r="2710" spans="30:30" x14ac:dyDescent="0.25">
      <c r="AD2710" s="226" t="s">
        <v>1589</v>
      </c>
    </row>
    <row r="2711" spans="30:30" x14ac:dyDescent="0.25">
      <c r="AD2711" s="226" t="s">
        <v>1590</v>
      </c>
    </row>
    <row r="2712" spans="30:30" x14ac:dyDescent="0.25">
      <c r="AD2712" s="226" t="s">
        <v>1591</v>
      </c>
    </row>
    <row r="2713" spans="30:30" x14ac:dyDescent="0.25">
      <c r="AD2713" s="226" t="s">
        <v>1592</v>
      </c>
    </row>
    <row r="2714" spans="30:30" x14ac:dyDescent="0.25">
      <c r="AD2714" s="226" t="s">
        <v>1593</v>
      </c>
    </row>
    <row r="2715" spans="30:30" x14ac:dyDescent="0.25">
      <c r="AD2715" s="226" t="s">
        <v>1594</v>
      </c>
    </row>
    <row r="2716" spans="30:30" x14ac:dyDescent="0.25">
      <c r="AD2716" s="226" t="s">
        <v>1595</v>
      </c>
    </row>
    <row r="2717" spans="30:30" x14ac:dyDescent="0.25">
      <c r="AD2717" s="226" t="s">
        <v>1596</v>
      </c>
    </row>
    <row r="2718" spans="30:30" x14ac:dyDescent="0.25">
      <c r="AD2718" s="226" t="s">
        <v>1597</v>
      </c>
    </row>
    <row r="2719" spans="30:30" x14ac:dyDescent="0.25">
      <c r="AD2719" s="226" t="s">
        <v>1598</v>
      </c>
    </row>
    <row r="2720" spans="30:30" x14ac:dyDescent="0.25">
      <c r="AD2720" s="226" t="s">
        <v>1599</v>
      </c>
    </row>
    <row r="2721" spans="30:30" x14ac:dyDescent="0.25">
      <c r="AD2721" s="226" t="s">
        <v>1600</v>
      </c>
    </row>
    <row r="2722" spans="30:30" x14ac:dyDescent="0.25">
      <c r="AD2722" s="226" t="s">
        <v>1601</v>
      </c>
    </row>
    <row r="2723" spans="30:30" x14ac:dyDescent="0.25">
      <c r="AD2723" s="226" t="s">
        <v>1602</v>
      </c>
    </row>
    <row r="2724" spans="30:30" x14ac:dyDescent="0.25">
      <c r="AD2724" s="226" t="s">
        <v>1603</v>
      </c>
    </row>
    <row r="2725" spans="30:30" x14ac:dyDescent="0.25">
      <c r="AD2725" s="226" t="s">
        <v>1604</v>
      </c>
    </row>
    <row r="2726" spans="30:30" x14ac:dyDescent="0.25">
      <c r="AD2726" s="226" t="s">
        <v>1605</v>
      </c>
    </row>
    <row r="2727" spans="30:30" x14ac:dyDescent="0.25">
      <c r="AD2727" s="226" t="s">
        <v>1606</v>
      </c>
    </row>
    <row r="2728" spans="30:30" x14ac:dyDescent="0.25">
      <c r="AD2728" s="226" t="s">
        <v>1607</v>
      </c>
    </row>
    <row r="2729" spans="30:30" x14ac:dyDescent="0.25">
      <c r="AD2729" s="226" t="s">
        <v>1608</v>
      </c>
    </row>
    <row r="2730" spans="30:30" x14ac:dyDescent="0.25">
      <c r="AD2730" s="226" t="s">
        <v>1609</v>
      </c>
    </row>
    <row r="2731" spans="30:30" x14ac:dyDescent="0.25">
      <c r="AD2731" s="226" t="s">
        <v>1610</v>
      </c>
    </row>
    <row r="2732" spans="30:30" x14ac:dyDescent="0.25">
      <c r="AD2732" s="226" t="s">
        <v>1611</v>
      </c>
    </row>
    <row r="2733" spans="30:30" x14ac:dyDescent="0.25">
      <c r="AD2733" s="226" t="s">
        <v>1612</v>
      </c>
    </row>
    <row r="2734" spans="30:30" x14ac:dyDescent="0.25">
      <c r="AD2734" s="226" t="s">
        <v>1613</v>
      </c>
    </row>
    <row r="2735" spans="30:30" x14ac:dyDescent="0.25">
      <c r="AD2735" s="226" t="s">
        <v>1614</v>
      </c>
    </row>
    <row r="2736" spans="30:30" x14ac:dyDescent="0.25">
      <c r="AD2736" s="226" t="s">
        <v>1615</v>
      </c>
    </row>
    <row r="2737" spans="30:30" x14ac:dyDescent="0.25">
      <c r="AD2737" s="226" t="s">
        <v>1616</v>
      </c>
    </row>
    <row r="2738" spans="30:30" x14ac:dyDescent="0.25">
      <c r="AD2738" s="226" t="s">
        <v>1617</v>
      </c>
    </row>
    <row r="2739" spans="30:30" x14ac:dyDescent="0.25">
      <c r="AD2739" s="226" t="s">
        <v>1618</v>
      </c>
    </row>
    <row r="2740" spans="30:30" x14ac:dyDescent="0.25">
      <c r="AD2740" s="226" t="s">
        <v>1619</v>
      </c>
    </row>
    <row r="2741" spans="30:30" x14ac:dyDescent="0.25">
      <c r="AD2741" s="226" t="s">
        <v>1620</v>
      </c>
    </row>
    <row r="2742" spans="30:30" x14ac:dyDescent="0.25">
      <c r="AD2742" s="226" t="s">
        <v>1621</v>
      </c>
    </row>
    <row r="2743" spans="30:30" x14ac:dyDescent="0.25">
      <c r="AD2743" s="226" t="s">
        <v>1622</v>
      </c>
    </row>
    <row r="2744" spans="30:30" x14ac:dyDescent="0.25">
      <c r="AD2744" s="226" t="s">
        <v>1623</v>
      </c>
    </row>
    <row r="2745" spans="30:30" x14ac:dyDescent="0.25">
      <c r="AD2745" s="226" t="s">
        <v>1624</v>
      </c>
    </row>
    <row r="2746" spans="30:30" x14ac:dyDescent="0.25">
      <c r="AD2746" s="226" t="s">
        <v>1625</v>
      </c>
    </row>
    <row r="2747" spans="30:30" x14ac:dyDescent="0.25">
      <c r="AD2747" s="226" t="s">
        <v>1626</v>
      </c>
    </row>
    <row r="2748" spans="30:30" x14ac:dyDescent="0.25">
      <c r="AD2748" s="226" t="s">
        <v>1627</v>
      </c>
    </row>
    <row r="2749" spans="30:30" x14ac:dyDescent="0.25">
      <c r="AD2749" s="226" t="s">
        <v>1628</v>
      </c>
    </row>
    <row r="2750" spans="30:30" x14ac:dyDescent="0.25">
      <c r="AD2750" s="226" t="s">
        <v>1629</v>
      </c>
    </row>
    <row r="2751" spans="30:30" x14ac:dyDescent="0.25">
      <c r="AD2751" s="226" t="s">
        <v>1630</v>
      </c>
    </row>
    <row r="2752" spans="30:30" x14ac:dyDescent="0.25">
      <c r="AD2752" s="226" t="s">
        <v>1631</v>
      </c>
    </row>
    <row r="2753" spans="30:30" x14ac:dyDescent="0.25">
      <c r="AD2753" s="226" t="s">
        <v>1632</v>
      </c>
    </row>
    <row r="2754" spans="30:30" x14ac:dyDescent="0.25">
      <c r="AD2754" s="226" t="s">
        <v>1633</v>
      </c>
    </row>
    <row r="2755" spans="30:30" x14ac:dyDescent="0.25">
      <c r="AD2755" s="226" t="s">
        <v>1634</v>
      </c>
    </row>
    <row r="2756" spans="30:30" x14ac:dyDescent="0.25">
      <c r="AD2756" s="226" t="s">
        <v>1635</v>
      </c>
    </row>
    <row r="2757" spans="30:30" x14ac:dyDescent="0.25">
      <c r="AD2757" s="226" t="s">
        <v>1636</v>
      </c>
    </row>
    <row r="2758" spans="30:30" x14ac:dyDescent="0.25">
      <c r="AD2758" s="226" t="s">
        <v>1637</v>
      </c>
    </row>
    <row r="2759" spans="30:30" x14ac:dyDescent="0.25">
      <c r="AD2759" s="226" t="s">
        <v>1638</v>
      </c>
    </row>
    <row r="2760" spans="30:30" x14ac:dyDescent="0.25">
      <c r="AD2760" s="226" t="s">
        <v>1639</v>
      </c>
    </row>
    <row r="2761" spans="30:30" x14ac:dyDescent="0.25">
      <c r="AD2761" s="226" t="s">
        <v>1640</v>
      </c>
    </row>
    <row r="2762" spans="30:30" x14ac:dyDescent="0.25">
      <c r="AD2762" s="226" t="s">
        <v>1641</v>
      </c>
    </row>
    <row r="2763" spans="30:30" x14ac:dyDescent="0.25">
      <c r="AD2763" s="226" t="s">
        <v>1642</v>
      </c>
    </row>
    <row r="2764" spans="30:30" x14ac:dyDescent="0.25">
      <c r="AD2764" s="226" t="s">
        <v>1643</v>
      </c>
    </row>
    <row r="2765" spans="30:30" x14ac:dyDescent="0.25">
      <c r="AD2765" s="226" t="s">
        <v>1644</v>
      </c>
    </row>
    <row r="2766" spans="30:30" x14ac:dyDescent="0.25">
      <c r="AD2766" s="226" t="s">
        <v>1645</v>
      </c>
    </row>
    <row r="2767" spans="30:30" x14ac:dyDescent="0.25">
      <c r="AD2767" s="226" t="s">
        <v>1646</v>
      </c>
    </row>
    <row r="2768" spans="30:30" x14ac:dyDescent="0.25">
      <c r="AD2768" s="226" t="s">
        <v>1647</v>
      </c>
    </row>
    <row r="2769" spans="30:30" x14ac:dyDescent="0.25">
      <c r="AD2769" s="226" t="s">
        <v>1648</v>
      </c>
    </row>
    <row r="2770" spans="30:30" x14ac:dyDescent="0.25">
      <c r="AD2770" s="226" t="s">
        <v>1649</v>
      </c>
    </row>
    <row r="2771" spans="30:30" x14ac:dyDescent="0.25">
      <c r="AD2771" s="226" t="s">
        <v>1650</v>
      </c>
    </row>
    <row r="2772" spans="30:30" x14ac:dyDescent="0.25">
      <c r="AD2772" s="226" t="s">
        <v>1651</v>
      </c>
    </row>
    <row r="2773" spans="30:30" x14ac:dyDescent="0.25">
      <c r="AD2773" s="226" t="s">
        <v>1652</v>
      </c>
    </row>
    <row r="2774" spans="30:30" x14ac:dyDescent="0.25">
      <c r="AD2774" s="226" t="s">
        <v>1653</v>
      </c>
    </row>
    <row r="2775" spans="30:30" x14ac:dyDescent="0.25">
      <c r="AD2775" s="226" t="s">
        <v>1654</v>
      </c>
    </row>
    <row r="2776" spans="30:30" x14ac:dyDescent="0.25">
      <c r="AD2776" s="226" t="s">
        <v>1655</v>
      </c>
    </row>
    <row r="2777" spans="30:30" x14ac:dyDescent="0.25">
      <c r="AD2777" s="226" t="s">
        <v>1656</v>
      </c>
    </row>
    <row r="2778" spans="30:30" x14ac:dyDescent="0.25">
      <c r="AD2778" s="226" t="s">
        <v>1657</v>
      </c>
    </row>
    <row r="2779" spans="30:30" x14ac:dyDescent="0.25">
      <c r="AD2779" s="226" t="s">
        <v>1658</v>
      </c>
    </row>
    <row r="2780" spans="30:30" x14ac:dyDescent="0.25">
      <c r="AD2780" s="226" t="s">
        <v>1659</v>
      </c>
    </row>
    <row r="2781" spans="30:30" x14ac:dyDescent="0.25">
      <c r="AD2781" s="226" t="s">
        <v>1660</v>
      </c>
    </row>
    <row r="2782" spans="30:30" x14ac:dyDescent="0.25">
      <c r="AD2782" s="226" t="s">
        <v>1661</v>
      </c>
    </row>
    <row r="2783" spans="30:30" x14ac:dyDescent="0.25">
      <c r="AD2783" s="226" t="s">
        <v>1662</v>
      </c>
    </row>
    <row r="2784" spans="30:30" x14ac:dyDescent="0.25">
      <c r="AD2784" s="226" t="s">
        <v>1663</v>
      </c>
    </row>
    <row r="2785" spans="30:30" x14ac:dyDescent="0.25">
      <c r="AD2785" s="226" t="s">
        <v>1664</v>
      </c>
    </row>
    <row r="2786" spans="30:30" x14ac:dyDescent="0.25">
      <c r="AD2786" s="226" t="s">
        <v>1665</v>
      </c>
    </row>
    <row r="2787" spans="30:30" x14ac:dyDescent="0.25">
      <c r="AD2787" s="226" t="s">
        <v>1666</v>
      </c>
    </row>
    <row r="2788" spans="30:30" x14ac:dyDescent="0.25">
      <c r="AD2788" s="226" t="s">
        <v>1667</v>
      </c>
    </row>
    <row r="2789" spans="30:30" x14ac:dyDescent="0.25">
      <c r="AD2789" s="226" t="s">
        <v>1668</v>
      </c>
    </row>
    <row r="2790" spans="30:30" x14ac:dyDescent="0.25">
      <c r="AD2790" s="226" t="s">
        <v>1669</v>
      </c>
    </row>
    <row r="2791" spans="30:30" x14ac:dyDescent="0.25">
      <c r="AD2791" s="226" t="s">
        <v>1670</v>
      </c>
    </row>
    <row r="2792" spans="30:30" x14ac:dyDescent="0.25">
      <c r="AD2792" s="226" t="s">
        <v>1671</v>
      </c>
    </row>
    <row r="2793" spans="30:30" x14ac:dyDescent="0.25">
      <c r="AD2793" s="226" t="s">
        <v>1672</v>
      </c>
    </row>
    <row r="2794" spans="30:30" x14ac:dyDescent="0.25">
      <c r="AD2794" s="226" t="s">
        <v>1673</v>
      </c>
    </row>
    <row r="2795" spans="30:30" x14ac:dyDescent="0.25">
      <c r="AD2795" s="226" t="s">
        <v>1674</v>
      </c>
    </row>
    <row r="2796" spans="30:30" x14ac:dyDescent="0.25">
      <c r="AD2796" s="226" t="s">
        <v>1675</v>
      </c>
    </row>
    <row r="2797" spans="30:30" x14ac:dyDescent="0.25">
      <c r="AD2797" s="226" t="s">
        <v>1676</v>
      </c>
    </row>
    <row r="2798" spans="30:30" x14ac:dyDescent="0.25">
      <c r="AD2798" s="226" t="s">
        <v>1677</v>
      </c>
    </row>
    <row r="2799" spans="30:30" x14ac:dyDescent="0.25">
      <c r="AD2799" s="226" t="s">
        <v>1678</v>
      </c>
    </row>
    <row r="2800" spans="30:30" x14ac:dyDescent="0.25">
      <c r="AD2800" s="226" t="s">
        <v>1679</v>
      </c>
    </row>
    <row r="2801" spans="30:30" x14ac:dyDescent="0.25">
      <c r="AD2801" s="226" t="s">
        <v>1680</v>
      </c>
    </row>
    <row r="2802" spans="30:30" x14ac:dyDescent="0.25">
      <c r="AD2802" s="226" t="s">
        <v>1681</v>
      </c>
    </row>
    <row r="2803" spans="30:30" x14ac:dyDescent="0.25">
      <c r="AD2803" s="226" t="s">
        <v>1682</v>
      </c>
    </row>
    <row r="2804" spans="30:30" x14ac:dyDescent="0.25">
      <c r="AD2804" s="226" t="s">
        <v>1683</v>
      </c>
    </row>
    <row r="2805" spans="30:30" x14ac:dyDescent="0.25">
      <c r="AD2805" s="226" t="s">
        <v>1684</v>
      </c>
    </row>
    <row r="2806" spans="30:30" x14ac:dyDescent="0.25">
      <c r="AD2806" s="226" t="s">
        <v>1685</v>
      </c>
    </row>
    <row r="2807" spans="30:30" x14ac:dyDescent="0.25">
      <c r="AD2807" s="226" t="s">
        <v>1686</v>
      </c>
    </row>
    <row r="2808" spans="30:30" x14ac:dyDescent="0.25">
      <c r="AD2808" s="226" t="s">
        <v>1687</v>
      </c>
    </row>
    <row r="2809" spans="30:30" x14ac:dyDescent="0.25">
      <c r="AD2809" s="226" t="s">
        <v>1688</v>
      </c>
    </row>
    <row r="2810" spans="30:30" x14ac:dyDescent="0.25">
      <c r="AD2810" s="226" t="s">
        <v>1689</v>
      </c>
    </row>
    <row r="2811" spans="30:30" x14ac:dyDescent="0.25">
      <c r="AD2811" s="226" t="s">
        <v>1690</v>
      </c>
    </row>
    <row r="2812" spans="30:30" x14ac:dyDescent="0.25">
      <c r="AD2812" s="226" t="s">
        <v>1691</v>
      </c>
    </row>
    <row r="2813" spans="30:30" x14ac:dyDescent="0.25">
      <c r="AD2813" s="226" t="s">
        <v>1692</v>
      </c>
    </row>
    <row r="2814" spans="30:30" x14ac:dyDescent="0.25">
      <c r="AD2814" s="226" t="s">
        <v>1693</v>
      </c>
    </row>
    <row r="2815" spans="30:30" x14ac:dyDescent="0.25">
      <c r="AD2815" s="226" t="s">
        <v>1694</v>
      </c>
    </row>
    <row r="2816" spans="30:30" x14ac:dyDescent="0.25">
      <c r="AD2816" s="226" t="s">
        <v>1695</v>
      </c>
    </row>
    <row r="2817" spans="30:30" x14ac:dyDescent="0.25">
      <c r="AD2817" s="226" t="s">
        <v>1696</v>
      </c>
    </row>
    <row r="2818" spans="30:30" x14ac:dyDescent="0.25">
      <c r="AD2818" s="226" t="s">
        <v>1697</v>
      </c>
    </row>
    <row r="2819" spans="30:30" x14ac:dyDescent="0.25">
      <c r="AD2819" s="226" t="s">
        <v>1698</v>
      </c>
    </row>
    <row r="2820" spans="30:30" x14ac:dyDescent="0.25">
      <c r="AD2820" s="226" t="s">
        <v>1699</v>
      </c>
    </row>
    <row r="2821" spans="30:30" x14ac:dyDescent="0.25">
      <c r="AD2821" s="226" t="s">
        <v>1700</v>
      </c>
    </row>
    <row r="2822" spans="30:30" x14ac:dyDescent="0.25">
      <c r="AD2822" s="226" t="s">
        <v>1701</v>
      </c>
    </row>
    <row r="2823" spans="30:30" x14ac:dyDescent="0.25">
      <c r="AD2823" s="226" t="s">
        <v>1702</v>
      </c>
    </row>
    <row r="2824" spans="30:30" x14ac:dyDescent="0.25">
      <c r="AD2824" s="226" t="s">
        <v>1703</v>
      </c>
    </row>
    <row r="2825" spans="30:30" x14ac:dyDescent="0.25">
      <c r="AD2825" s="226" t="s">
        <v>1704</v>
      </c>
    </row>
    <row r="2826" spans="30:30" x14ac:dyDescent="0.25">
      <c r="AD2826" s="226" t="s">
        <v>1705</v>
      </c>
    </row>
    <row r="2827" spans="30:30" x14ac:dyDescent="0.25">
      <c r="AD2827" s="226" t="s">
        <v>1706</v>
      </c>
    </row>
    <row r="2828" spans="30:30" x14ac:dyDescent="0.25">
      <c r="AD2828" s="226" t="s">
        <v>1707</v>
      </c>
    </row>
    <row r="2829" spans="30:30" x14ac:dyDescent="0.25">
      <c r="AD2829" s="226" t="s">
        <v>1708</v>
      </c>
    </row>
    <row r="2830" spans="30:30" x14ac:dyDescent="0.25">
      <c r="AD2830" s="226" t="s">
        <v>1709</v>
      </c>
    </row>
    <row r="2831" spans="30:30" x14ac:dyDescent="0.25">
      <c r="AD2831" s="226" t="s">
        <v>1710</v>
      </c>
    </row>
    <row r="2832" spans="30:30" x14ac:dyDescent="0.25">
      <c r="AD2832" s="226" t="s">
        <v>1711</v>
      </c>
    </row>
    <row r="2833" spans="30:30" x14ac:dyDescent="0.25">
      <c r="AD2833" s="226" t="s">
        <v>1712</v>
      </c>
    </row>
    <row r="2834" spans="30:30" x14ac:dyDescent="0.25">
      <c r="AD2834" s="226" t="s">
        <v>1713</v>
      </c>
    </row>
    <row r="2835" spans="30:30" x14ac:dyDescent="0.25">
      <c r="AD2835" s="226" t="s">
        <v>1714</v>
      </c>
    </row>
    <row r="2836" spans="30:30" x14ac:dyDescent="0.25">
      <c r="AD2836" s="226" t="s">
        <v>1715</v>
      </c>
    </row>
    <row r="2837" spans="30:30" x14ac:dyDescent="0.25">
      <c r="AD2837" s="226" t="s">
        <v>1716</v>
      </c>
    </row>
    <row r="2838" spans="30:30" x14ac:dyDescent="0.25">
      <c r="AD2838" s="226" t="s">
        <v>1717</v>
      </c>
    </row>
    <row r="2839" spans="30:30" x14ac:dyDescent="0.25">
      <c r="AD2839" s="226" t="s">
        <v>1718</v>
      </c>
    </row>
    <row r="2840" spans="30:30" x14ac:dyDescent="0.25">
      <c r="AD2840" s="226" t="s">
        <v>1719</v>
      </c>
    </row>
    <row r="2841" spans="30:30" x14ac:dyDescent="0.25">
      <c r="AD2841" s="226" t="s">
        <v>1720</v>
      </c>
    </row>
    <row r="2842" spans="30:30" x14ac:dyDescent="0.25">
      <c r="AD2842" s="226" t="s">
        <v>1721</v>
      </c>
    </row>
    <row r="2843" spans="30:30" x14ac:dyDescent="0.25">
      <c r="AD2843" s="226" t="s">
        <v>1722</v>
      </c>
    </row>
    <row r="2844" spans="30:30" x14ac:dyDescent="0.25">
      <c r="AD2844" s="226" t="s">
        <v>1723</v>
      </c>
    </row>
    <row r="2845" spans="30:30" x14ac:dyDescent="0.25">
      <c r="AD2845" s="226" t="s">
        <v>1724</v>
      </c>
    </row>
    <row r="2846" spans="30:30" x14ac:dyDescent="0.25">
      <c r="AD2846" s="226" t="s">
        <v>1725</v>
      </c>
    </row>
    <row r="2847" spans="30:30" x14ac:dyDescent="0.25">
      <c r="AD2847" s="226" t="s">
        <v>1726</v>
      </c>
    </row>
    <row r="2848" spans="30:30" x14ac:dyDescent="0.25">
      <c r="AD2848" s="226" t="s">
        <v>1727</v>
      </c>
    </row>
    <row r="2849" spans="30:30" x14ac:dyDescent="0.25">
      <c r="AD2849" s="226" t="s">
        <v>1728</v>
      </c>
    </row>
    <row r="2850" spans="30:30" x14ac:dyDescent="0.25">
      <c r="AD2850" s="226" t="s">
        <v>1729</v>
      </c>
    </row>
    <row r="2851" spans="30:30" x14ac:dyDescent="0.25">
      <c r="AD2851" s="226" t="s">
        <v>1730</v>
      </c>
    </row>
    <row r="2852" spans="30:30" x14ac:dyDescent="0.25">
      <c r="AD2852" s="226" t="s">
        <v>1731</v>
      </c>
    </row>
    <row r="2853" spans="30:30" x14ac:dyDescent="0.25">
      <c r="AD2853" s="226" t="s">
        <v>1732</v>
      </c>
    </row>
    <row r="2854" spans="30:30" x14ac:dyDescent="0.25">
      <c r="AD2854" s="226" t="s">
        <v>1733</v>
      </c>
    </row>
    <row r="2855" spans="30:30" x14ac:dyDescent="0.25">
      <c r="AD2855" s="226" t="s">
        <v>1734</v>
      </c>
    </row>
    <row r="2856" spans="30:30" x14ac:dyDescent="0.25">
      <c r="AD2856" s="226" t="s">
        <v>1735</v>
      </c>
    </row>
    <row r="2857" spans="30:30" x14ac:dyDescent="0.25">
      <c r="AD2857" s="226" t="s">
        <v>1736</v>
      </c>
    </row>
    <row r="2858" spans="30:30" x14ac:dyDescent="0.25">
      <c r="AD2858" s="226" t="s">
        <v>1737</v>
      </c>
    </row>
    <row r="2859" spans="30:30" x14ac:dyDescent="0.25">
      <c r="AD2859" s="226" t="s">
        <v>1738</v>
      </c>
    </row>
    <row r="2860" spans="30:30" x14ac:dyDescent="0.25">
      <c r="AD2860" s="226" t="s">
        <v>1739</v>
      </c>
    </row>
    <row r="2861" spans="30:30" x14ac:dyDescent="0.25">
      <c r="AD2861" s="226" t="s">
        <v>1740</v>
      </c>
    </row>
    <row r="2862" spans="30:30" x14ac:dyDescent="0.25">
      <c r="AD2862" s="226" t="s">
        <v>1741</v>
      </c>
    </row>
    <row r="2863" spans="30:30" x14ac:dyDescent="0.25">
      <c r="AD2863" s="226" t="s">
        <v>1742</v>
      </c>
    </row>
    <row r="2864" spans="30:30" x14ac:dyDescent="0.25">
      <c r="AD2864" s="226" t="s">
        <v>1743</v>
      </c>
    </row>
    <row r="2865" spans="30:30" x14ac:dyDescent="0.25">
      <c r="AD2865" s="226" t="s">
        <v>1744</v>
      </c>
    </row>
    <row r="2866" spans="30:30" x14ac:dyDescent="0.25">
      <c r="AD2866" s="226" t="s">
        <v>1745</v>
      </c>
    </row>
    <row r="2867" spans="30:30" x14ac:dyDescent="0.25">
      <c r="AD2867" s="226" t="s">
        <v>1746</v>
      </c>
    </row>
    <row r="2868" spans="30:30" x14ac:dyDescent="0.25">
      <c r="AD2868" s="226" t="s">
        <v>1747</v>
      </c>
    </row>
    <row r="2869" spans="30:30" x14ac:dyDescent="0.25">
      <c r="AD2869" s="226" t="s">
        <v>1748</v>
      </c>
    </row>
    <row r="2870" spans="30:30" x14ac:dyDescent="0.25">
      <c r="AD2870" s="226" t="s">
        <v>1749</v>
      </c>
    </row>
    <row r="2871" spans="30:30" x14ac:dyDescent="0.25">
      <c r="AD2871" s="226" t="s">
        <v>1750</v>
      </c>
    </row>
    <row r="2872" spans="30:30" x14ac:dyDescent="0.25">
      <c r="AD2872" s="226" t="s">
        <v>1751</v>
      </c>
    </row>
    <row r="2873" spans="30:30" x14ac:dyDescent="0.25">
      <c r="AD2873" s="226" t="s">
        <v>1752</v>
      </c>
    </row>
    <row r="2874" spans="30:30" x14ac:dyDescent="0.25">
      <c r="AD2874" s="226" t="s">
        <v>1753</v>
      </c>
    </row>
    <row r="2875" spans="30:30" x14ac:dyDescent="0.25">
      <c r="AD2875" s="226" t="s">
        <v>1754</v>
      </c>
    </row>
    <row r="2876" spans="30:30" x14ac:dyDescent="0.25">
      <c r="AD2876" s="226" t="s">
        <v>1755</v>
      </c>
    </row>
    <row r="2877" spans="30:30" x14ac:dyDescent="0.25">
      <c r="AD2877" s="226" t="s">
        <v>1756</v>
      </c>
    </row>
    <row r="2878" spans="30:30" x14ac:dyDescent="0.25">
      <c r="AD2878" s="226" t="s">
        <v>1757</v>
      </c>
    </row>
    <row r="2879" spans="30:30" x14ac:dyDescent="0.25">
      <c r="AD2879" s="226" t="s">
        <v>1758</v>
      </c>
    </row>
    <row r="2880" spans="30:30" x14ac:dyDescent="0.25">
      <c r="AD2880" s="226" t="s">
        <v>1759</v>
      </c>
    </row>
    <row r="2881" spans="30:30" x14ac:dyDescent="0.25">
      <c r="AD2881" s="226" t="s">
        <v>1760</v>
      </c>
    </row>
    <row r="2882" spans="30:30" x14ac:dyDescent="0.25">
      <c r="AD2882" s="226" t="s">
        <v>1761</v>
      </c>
    </row>
    <row r="2883" spans="30:30" x14ac:dyDescent="0.25">
      <c r="AD2883" s="226" t="s">
        <v>1762</v>
      </c>
    </row>
    <row r="2884" spans="30:30" x14ac:dyDescent="0.25">
      <c r="AD2884" s="226" t="s">
        <v>1763</v>
      </c>
    </row>
    <row r="2885" spans="30:30" x14ac:dyDescent="0.25">
      <c r="AD2885" s="226" t="s">
        <v>1764</v>
      </c>
    </row>
    <row r="2886" spans="30:30" x14ac:dyDescent="0.25">
      <c r="AD2886" s="226" t="s">
        <v>1765</v>
      </c>
    </row>
    <row r="2887" spans="30:30" x14ac:dyDescent="0.25">
      <c r="AD2887" s="226" t="s">
        <v>1766</v>
      </c>
    </row>
    <row r="2888" spans="30:30" x14ac:dyDescent="0.25">
      <c r="AD2888" s="226" t="s">
        <v>1767</v>
      </c>
    </row>
    <row r="2889" spans="30:30" x14ac:dyDescent="0.25">
      <c r="AD2889" s="226" t="s">
        <v>1768</v>
      </c>
    </row>
    <row r="2890" spans="30:30" x14ac:dyDescent="0.25">
      <c r="AD2890" s="226" t="s">
        <v>1769</v>
      </c>
    </row>
    <row r="2891" spans="30:30" x14ac:dyDescent="0.25">
      <c r="AD2891" s="226" t="s">
        <v>1770</v>
      </c>
    </row>
    <row r="2892" spans="30:30" x14ac:dyDescent="0.25">
      <c r="AD2892" s="226" t="s">
        <v>1771</v>
      </c>
    </row>
    <row r="2893" spans="30:30" x14ac:dyDescent="0.25">
      <c r="AD2893" s="226" t="s">
        <v>1772</v>
      </c>
    </row>
    <row r="2894" spans="30:30" x14ac:dyDescent="0.25">
      <c r="AD2894" s="226" t="s">
        <v>1773</v>
      </c>
    </row>
    <row r="2895" spans="30:30" x14ac:dyDescent="0.25">
      <c r="AD2895" s="226" t="s">
        <v>1774</v>
      </c>
    </row>
    <row r="2896" spans="30:30" x14ac:dyDescent="0.25">
      <c r="AD2896" s="226" t="s">
        <v>1775</v>
      </c>
    </row>
    <row r="2897" spans="30:30" x14ac:dyDescent="0.25">
      <c r="AD2897" s="226" t="s">
        <v>1776</v>
      </c>
    </row>
    <row r="2898" spans="30:30" x14ac:dyDescent="0.25">
      <c r="AD2898" s="226" t="s">
        <v>1777</v>
      </c>
    </row>
    <row r="2899" spans="30:30" x14ac:dyDescent="0.25">
      <c r="AD2899" s="226" t="s">
        <v>1778</v>
      </c>
    </row>
    <row r="2900" spans="30:30" x14ac:dyDescent="0.25">
      <c r="AD2900" s="226" t="s">
        <v>1779</v>
      </c>
    </row>
    <row r="2901" spans="30:30" x14ac:dyDescent="0.25">
      <c r="AD2901" s="226" t="s">
        <v>1780</v>
      </c>
    </row>
    <row r="2902" spans="30:30" x14ac:dyDescent="0.25">
      <c r="AD2902" s="226" t="s">
        <v>1781</v>
      </c>
    </row>
    <row r="2903" spans="30:30" x14ac:dyDescent="0.25">
      <c r="AD2903" s="226" t="s">
        <v>1782</v>
      </c>
    </row>
    <row r="2904" spans="30:30" x14ac:dyDescent="0.25">
      <c r="AD2904" s="226" t="s">
        <v>1783</v>
      </c>
    </row>
    <row r="2905" spans="30:30" x14ac:dyDescent="0.25">
      <c r="AD2905" s="226" t="s">
        <v>1784</v>
      </c>
    </row>
    <row r="2906" spans="30:30" x14ac:dyDescent="0.25">
      <c r="AD2906" s="226" t="s">
        <v>1785</v>
      </c>
    </row>
    <row r="2907" spans="30:30" x14ac:dyDescent="0.25">
      <c r="AD2907" s="226" t="s">
        <v>1786</v>
      </c>
    </row>
    <row r="2908" spans="30:30" x14ac:dyDescent="0.25">
      <c r="AD2908" s="226" t="s">
        <v>1787</v>
      </c>
    </row>
    <row r="2909" spans="30:30" x14ac:dyDescent="0.25">
      <c r="AD2909" s="226" t="s">
        <v>1788</v>
      </c>
    </row>
    <row r="2910" spans="30:30" x14ac:dyDescent="0.25">
      <c r="AD2910" s="226" t="s">
        <v>1789</v>
      </c>
    </row>
    <row r="2911" spans="30:30" x14ac:dyDescent="0.25">
      <c r="AD2911" s="226" t="s">
        <v>1790</v>
      </c>
    </row>
    <row r="2912" spans="30:30" x14ac:dyDescent="0.25">
      <c r="AD2912" s="226" t="s">
        <v>1791</v>
      </c>
    </row>
    <row r="2913" spans="30:30" x14ac:dyDescent="0.25">
      <c r="AD2913" s="226" t="s">
        <v>1792</v>
      </c>
    </row>
    <row r="2914" spans="30:30" x14ac:dyDescent="0.25">
      <c r="AD2914" s="226" t="s">
        <v>1793</v>
      </c>
    </row>
    <row r="2915" spans="30:30" x14ac:dyDescent="0.25">
      <c r="AD2915" s="226" t="s">
        <v>1794</v>
      </c>
    </row>
    <row r="2916" spans="30:30" x14ac:dyDescent="0.25">
      <c r="AD2916" s="226" t="s">
        <v>1795</v>
      </c>
    </row>
    <row r="2917" spans="30:30" x14ac:dyDescent="0.25">
      <c r="AD2917" s="226" t="s">
        <v>1796</v>
      </c>
    </row>
    <row r="2918" spans="30:30" x14ac:dyDescent="0.25">
      <c r="AD2918" s="226" t="s">
        <v>1797</v>
      </c>
    </row>
    <row r="2919" spans="30:30" x14ac:dyDescent="0.25">
      <c r="AD2919" s="226" t="s">
        <v>1798</v>
      </c>
    </row>
    <row r="2920" spans="30:30" x14ac:dyDescent="0.25">
      <c r="AD2920" s="226" t="s">
        <v>1799</v>
      </c>
    </row>
    <row r="2921" spans="30:30" x14ac:dyDescent="0.25">
      <c r="AD2921" s="226" t="s">
        <v>1800</v>
      </c>
    </row>
    <row r="2922" spans="30:30" x14ac:dyDescent="0.25">
      <c r="AD2922" s="226" t="s">
        <v>1801</v>
      </c>
    </row>
    <row r="2923" spans="30:30" x14ac:dyDescent="0.25">
      <c r="AD2923" s="226" t="s">
        <v>1802</v>
      </c>
    </row>
    <row r="2924" spans="30:30" x14ac:dyDescent="0.25">
      <c r="AD2924" s="226" t="s">
        <v>1803</v>
      </c>
    </row>
    <row r="2925" spans="30:30" x14ac:dyDescent="0.25">
      <c r="AD2925" s="226" t="s">
        <v>1804</v>
      </c>
    </row>
    <row r="2926" spans="30:30" x14ac:dyDescent="0.25">
      <c r="AD2926" s="226" t="s">
        <v>1805</v>
      </c>
    </row>
    <row r="2927" spans="30:30" x14ac:dyDescent="0.25">
      <c r="AD2927" s="226" t="s">
        <v>1806</v>
      </c>
    </row>
    <row r="2928" spans="30:30" x14ac:dyDescent="0.25">
      <c r="AD2928" s="226" t="s">
        <v>1807</v>
      </c>
    </row>
    <row r="2929" spans="30:30" x14ac:dyDescent="0.25">
      <c r="AD2929" s="226" t="s">
        <v>1808</v>
      </c>
    </row>
    <row r="2930" spans="30:30" x14ac:dyDescent="0.25">
      <c r="AD2930" s="226" t="s">
        <v>1809</v>
      </c>
    </row>
    <row r="2931" spans="30:30" x14ac:dyDescent="0.25">
      <c r="AD2931" s="226" t="s">
        <v>1810</v>
      </c>
    </row>
    <row r="2932" spans="30:30" x14ac:dyDescent="0.25">
      <c r="AD2932" s="226" t="s">
        <v>1811</v>
      </c>
    </row>
    <row r="2933" spans="30:30" x14ac:dyDescent="0.25">
      <c r="AD2933" s="226" t="s">
        <v>1812</v>
      </c>
    </row>
    <row r="2934" spans="30:30" x14ac:dyDescent="0.25">
      <c r="AD2934" s="226" t="s">
        <v>1813</v>
      </c>
    </row>
    <row r="2935" spans="30:30" x14ac:dyDescent="0.25">
      <c r="AD2935" s="226" t="s">
        <v>1814</v>
      </c>
    </row>
    <row r="2936" spans="30:30" x14ac:dyDescent="0.25">
      <c r="AD2936" s="226" t="s">
        <v>1815</v>
      </c>
    </row>
    <row r="2937" spans="30:30" x14ac:dyDescent="0.25">
      <c r="AD2937" s="226" t="s">
        <v>1816</v>
      </c>
    </row>
    <row r="2938" spans="30:30" x14ac:dyDescent="0.25">
      <c r="AD2938" s="226" t="s">
        <v>1817</v>
      </c>
    </row>
    <row r="2939" spans="30:30" x14ac:dyDescent="0.25">
      <c r="AD2939" s="226" t="s">
        <v>1818</v>
      </c>
    </row>
    <row r="2940" spans="30:30" x14ac:dyDescent="0.25">
      <c r="AD2940" s="226" t="s">
        <v>1819</v>
      </c>
    </row>
    <row r="2941" spans="30:30" x14ac:dyDescent="0.25">
      <c r="AD2941" s="226" t="s">
        <v>1820</v>
      </c>
    </row>
    <row r="2942" spans="30:30" x14ac:dyDescent="0.25">
      <c r="AD2942" s="226" t="s">
        <v>1821</v>
      </c>
    </row>
    <row r="2943" spans="30:30" x14ac:dyDescent="0.25">
      <c r="AD2943" s="226" t="s">
        <v>1822</v>
      </c>
    </row>
    <row r="2944" spans="30:30" x14ac:dyDescent="0.25">
      <c r="AD2944" s="226" t="s">
        <v>1823</v>
      </c>
    </row>
    <row r="2945" spans="30:30" x14ac:dyDescent="0.25">
      <c r="AD2945" s="226" t="s">
        <v>1824</v>
      </c>
    </row>
    <row r="2946" spans="30:30" x14ac:dyDescent="0.25">
      <c r="AD2946" s="226" t="s">
        <v>1825</v>
      </c>
    </row>
    <row r="2947" spans="30:30" x14ac:dyDescent="0.25">
      <c r="AD2947" s="226" t="s">
        <v>1826</v>
      </c>
    </row>
    <row r="2948" spans="30:30" x14ac:dyDescent="0.25">
      <c r="AD2948" s="226" t="s">
        <v>1827</v>
      </c>
    </row>
    <row r="2949" spans="30:30" x14ac:dyDescent="0.25">
      <c r="AD2949" s="226" t="s">
        <v>1828</v>
      </c>
    </row>
    <row r="2950" spans="30:30" x14ac:dyDescent="0.25">
      <c r="AD2950" s="226" t="s">
        <v>1829</v>
      </c>
    </row>
    <row r="2951" spans="30:30" x14ac:dyDescent="0.25">
      <c r="AD2951" s="226" t="s">
        <v>1830</v>
      </c>
    </row>
    <row r="2952" spans="30:30" x14ac:dyDescent="0.25">
      <c r="AD2952" s="226" t="s">
        <v>1831</v>
      </c>
    </row>
    <row r="2953" spans="30:30" x14ac:dyDescent="0.25">
      <c r="AD2953" s="226" t="s">
        <v>1832</v>
      </c>
    </row>
    <row r="2954" spans="30:30" x14ac:dyDescent="0.25">
      <c r="AD2954" s="226" t="s">
        <v>1833</v>
      </c>
    </row>
    <row r="2955" spans="30:30" x14ac:dyDescent="0.25">
      <c r="AD2955" s="226" t="s">
        <v>1834</v>
      </c>
    </row>
    <row r="2956" spans="30:30" x14ac:dyDescent="0.25">
      <c r="AD2956" s="226" t="s">
        <v>1835</v>
      </c>
    </row>
    <row r="2957" spans="30:30" x14ac:dyDescent="0.25">
      <c r="AD2957" s="226" t="s">
        <v>1836</v>
      </c>
    </row>
    <row r="2958" spans="30:30" x14ac:dyDescent="0.25">
      <c r="AD2958" s="226" t="s">
        <v>1837</v>
      </c>
    </row>
    <row r="2959" spans="30:30" x14ac:dyDescent="0.25">
      <c r="AD2959" s="226" t="s">
        <v>1838</v>
      </c>
    </row>
    <row r="2960" spans="30:30" x14ac:dyDescent="0.25">
      <c r="AD2960" s="226" t="s">
        <v>1839</v>
      </c>
    </row>
    <row r="2961" spans="30:30" x14ac:dyDescent="0.25">
      <c r="AD2961" s="226" t="s">
        <v>1840</v>
      </c>
    </row>
    <row r="2962" spans="30:30" x14ac:dyDescent="0.25">
      <c r="AD2962" s="226" t="s">
        <v>1841</v>
      </c>
    </row>
    <row r="2963" spans="30:30" x14ac:dyDescent="0.25">
      <c r="AD2963" s="226" t="s">
        <v>1842</v>
      </c>
    </row>
    <row r="2964" spans="30:30" x14ac:dyDescent="0.25">
      <c r="AD2964" s="226" t="s">
        <v>1843</v>
      </c>
    </row>
    <row r="2965" spans="30:30" x14ac:dyDescent="0.25">
      <c r="AD2965" s="226" t="s">
        <v>1844</v>
      </c>
    </row>
    <row r="2966" spans="30:30" x14ac:dyDescent="0.25">
      <c r="AD2966" s="226" t="s">
        <v>1845</v>
      </c>
    </row>
    <row r="2967" spans="30:30" x14ac:dyDescent="0.25">
      <c r="AD2967" s="226" t="s">
        <v>1846</v>
      </c>
    </row>
    <row r="2968" spans="30:30" x14ac:dyDescent="0.25">
      <c r="AD2968" s="226" t="s">
        <v>1847</v>
      </c>
    </row>
    <row r="2969" spans="30:30" x14ac:dyDescent="0.25">
      <c r="AD2969" s="226" t="s">
        <v>1848</v>
      </c>
    </row>
    <row r="2970" spans="30:30" x14ac:dyDescent="0.25">
      <c r="AD2970" s="226" t="s">
        <v>1849</v>
      </c>
    </row>
    <row r="2971" spans="30:30" x14ac:dyDescent="0.25">
      <c r="AD2971" s="226" t="s">
        <v>1850</v>
      </c>
    </row>
    <row r="2972" spans="30:30" x14ac:dyDescent="0.25">
      <c r="AD2972" s="226" t="s">
        <v>1851</v>
      </c>
    </row>
    <row r="2973" spans="30:30" x14ac:dyDescent="0.25">
      <c r="AD2973" s="226" t="s">
        <v>1852</v>
      </c>
    </row>
    <row r="2974" spans="30:30" x14ac:dyDescent="0.25">
      <c r="AD2974" s="226" t="s">
        <v>1853</v>
      </c>
    </row>
    <row r="2975" spans="30:30" x14ac:dyDescent="0.25">
      <c r="AD2975" s="226" t="s">
        <v>1854</v>
      </c>
    </row>
    <row r="2976" spans="30:30" x14ac:dyDescent="0.25">
      <c r="AD2976" s="226" t="s">
        <v>1855</v>
      </c>
    </row>
    <row r="2977" spans="30:30" x14ac:dyDescent="0.25">
      <c r="AD2977" s="226" t="s">
        <v>1856</v>
      </c>
    </row>
    <row r="2978" spans="30:30" x14ac:dyDescent="0.25">
      <c r="AD2978" s="226" t="s">
        <v>1857</v>
      </c>
    </row>
    <row r="2979" spans="30:30" x14ac:dyDescent="0.25">
      <c r="AD2979" s="226" t="s">
        <v>1858</v>
      </c>
    </row>
    <row r="2980" spans="30:30" x14ac:dyDescent="0.25">
      <c r="AD2980" s="226" t="s">
        <v>1859</v>
      </c>
    </row>
    <row r="2981" spans="30:30" x14ac:dyDescent="0.25">
      <c r="AD2981" s="226" t="s">
        <v>1860</v>
      </c>
    </row>
    <row r="2982" spans="30:30" x14ac:dyDescent="0.25">
      <c r="AD2982" s="226" t="s">
        <v>1861</v>
      </c>
    </row>
    <row r="2983" spans="30:30" x14ac:dyDescent="0.25">
      <c r="AD2983" s="226" t="s">
        <v>1862</v>
      </c>
    </row>
    <row r="2984" spans="30:30" x14ac:dyDescent="0.25">
      <c r="AD2984" s="226" t="s">
        <v>1863</v>
      </c>
    </row>
    <row r="2985" spans="30:30" x14ac:dyDescent="0.25">
      <c r="AD2985" s="226" t="s">
        <v>1864</v>
      </c>
    </row>
    <row r="2986" spans="30:30" x14ac:dyDescent="0.25">
      <c r="AD2986" s="226" t="s">
        <v>1865</v>
      </c>
    </row>
    <row r="2987" spans="30:30" x14ac:dyDescent="0.25">
      <c r="AD2987" s="226" t="s">
        <v>1866</v>
      </c>
    </row>
    <row r="2988" spans="30:30" x14ac:dyDescent="0.25">
      <c r="AD2988" s="226" t="s">
        <v>1867</v>
      </c>
    </row>
    <row r="2989" spans="30:30" x14ac:dyDescent="0.25">
      <c r="AD2989" s="226" t="s">
        <v>1868</v>
      </c>
    </row>
    <row r="2990" spans="30:30" x14ac:dyDescent="0.25">
      <c r="AD2990" s="226" t="s">
        <v>1869</v>
      </c>
    </row>
    <row r="2991" spans="30:30" x14ac:dyDescent="0.25">
      <c r="AD2991" s="226" t="s">
        <v>1870</v>
      </c>
    </row>
    <row r="2992" spans="30:30" x14ac:dyDescent="0.25">
      <c r="AD2992" s="226" t="s">
        <v>1871</v>
      </c>
    </row>
    <row r="2993" spans="30:30" x14ac:dyDescent="0.25">
      <c r="AD2993" s="226" t="s">
        <v>1872</v>
      </c>
    </row>
    <row r="2994" spans="30:30" x14ac:dyDescent="0.25">
      <c r="AD2994" s="226" t="s">
        <v>1873</v>
      </c>
    </row>
    <row r="2995" spans="30:30" x14ac:dyDescent="0.25">
      <c r="AD2995" s="226" t="s">
        <v>1874</v>
      </c>
    </row>
    <row r="2996" spans="30:30" x14ac:dyDescent="0.25">
      <c r="AD2996" s="226" t="s">
        <v>1875</v>
      </c>
    </row>
    <row r="2997" spans="30:30" x14ac:dyDescent="0.25">
      <c r="AD2997" s="226" t="s">
        <v>1876</v>
      </c>
    </row>
    <row r="2998" spans="30:30" x14ac:dyDescent="0.25">
      <c r="AD2998" s="226" t="s">
        <v>1877</v>
      </c>
    </row>
    <row r="2999" spans="30:30" x14ac:dyDescent="0.25">
      <c r="AD2999" s="226" t="s">
        <v>1878</v>
      </c>
    </row>
    <row r="3000" spans="30:30" x14ac:dyDescent="0.25">
      <c r="AD3000" s="226" t="s">
        <v>1879</v>
      </c>
    </row>
    <row r="3001" spans="30:30" x14ac:dyDescent="0.25">
      <c r="AD3001" s="226" t="s">
        <v>1880</v>
      </c>
    </row>
    <row r="3002" spans="30:30" x14ac:dyDescent="0.25">
      <c r="AD3002" s="226" t="s">
        <v>1881</v>
      </c>
    </row>
    <row r="3003" spans="30:30" x14ac:dyDescent="0.25">
      <c r="AD3003" s="226" t="s">
        <v>1882</v>
      </c>
    </row>
    <row r="3004" spans="30:30" x14ac:dyDescent="0.25">
      <c r="AD3004" s="226" t="s">
        <v>1883</v>
      </c>
    </row>
    <row r="3005" spans="30:30" x14ac:dyDescent="0.25">
      <c r="AD3005" s="226" t="s">
        <v>1884</v>
      </c>
    </row>
    <row r="3006" spans="30:30" x14ac:dyDescent="0.25">
      <c r="AD3006" s="226" t="s">
        <v>1885</v>
      </c>
    </row>
    <row r="3007" spans="30:30" x14ac:dyDescent="0.25">
      <c r="AD3007" s="226" t="s">
        <v>1886</v>
      </c>
    </row>
    <row r="3008" spans="30:30" x14ac:dyDescent="0.25">
      <c r="AD3008" s="226" t="s">
        <v>1887</v>
      </c>
    </row>
    <row r="3009" spans="30:30" x14ac:dyDescent="0.25">
      <c r="AD3009" s="226" t="s">
        <v>1888</v>
      </c>
    </row>
    <row r="3010" spans="30:30" x14ac:dyDescent="0.25">
      <c r="AD3010" s="226" t="s">
        <v>1889</v>
      </c>
    </row>
    <row r="3011" spans="30:30" x14ac:dyDescent="0.25">
      <c r="AD3011" s="226" t="s">
        <v>1890</v>
      </c>
    </row>
    <row r="3012" spans="30:30" x14ac:dyDescent="0.25">
      <c r="AD3012" s="226" t="s">
        <v>1891</v>
      </c>
    </row>
    <row r="3013" spans="30:30" x14ac:dyDescent="0.25">
      <c r="AD3013" s="226" t="s">
        <v>1892</v>
      </c>
    </row>
    <row r="3014" spans="30:30" x14ac:dyDescent="0.25">
      <c r="AD3014" s="226" t="s">
        <v>1893</v>
      </c>
    </row>
    <row r="3015" spans="30:30" x14ac:dyDescent="0.25">
      <c r="AD3015" s="226" t="s">
        <v>1894</v>
      </c>
    </row>
    <row r="3016" spans="30:30" x14ac:dyDescent="0.25">
      <c r="AD3016" s="226" t="s">
        <v>1895</v>
      </c>
    </row>
    <row r="3017" spans="30:30" x14ac:dyDescent="0.25">
      <c r="AD3017" s="226" t="s">
        <v>1896</v>
      </c>
    </row>
    <row r="3018" spans="30:30" x14ac:dyDescent="0.25">
      <c r="AD3018" s="226" t="s">
        <v>1897</v>
      </c>
    </row>
    <row r="3019" spans="30:30" x14ac:dyDescent="0.25">
      <c r="AD3019" s="226" t="s">
        <v>1898</v>
      </c>
    </row>
    <row r="3020" spans="30:30" x14ac:dyDescent="0.25">
      <c r="AD3020" s="226" t="s">
        <v>1899</v>
      </c>
    </row>
    <row r="3021" spans="30:30" x14ac:dyDescent="0.25">
      <c r="AD3021" s="226" t="s">
        <v>1900</v>
      </c>
    </row>
    <row r="3022" spans="30:30" x14ac:dyDescent="0.25">
      <c r="AD3022" s="226" t="s">
        <v>1901</v>
      </c>
    </row>
    <row r="3023" spans="30:30" x14ac:dyDescent="0.25">
      <c r="AD3023" s="226" t="s">
        <v>1902</v>
      </c>
    </row>
    <row r="3024" spans="30:30" x14ac:dyDescent="0.25">
      <c r="AD3024" s="226" t="s">
        <v>1903</v>
      </c>
    </row>
    <row r="3025" spans="30:30" x14ac:dyDescent="0.25">
      <c r="AD3025" s="226" t="s">
        <v>1904</v>
      </c>
    </row>
    <row r="3026" spans="30:30" x14ac:dyDescent="0.25">
      <c r="AD3026" s="226" t="s">
        <v>1905</v>
      </c>
    </row>
    <row r="3027" spans="30:30" x14ac:dyDescent="0.25">
      <c r="AD3027" s="226" t="s">
        <v>1906</v>
      </c>
    </row>
    <row r="3028" spans="30:30" x14ac:dyDescent="0.25">
      <c r="AD3028" s="226" t="s">
        <v>1907</v>
      </c>
    </row>
    <row r="3029" spans="30:30" x14ac:dyDescent="0.25">
      <c r="AD3029" s="226" t="s">
        <v>1908</v>
      </c>
    </row>
    <row r="3030" spans="30:30" x14ac:dyDescent="0.25">
      <c r="AD3030" s="226" t="s">
        <v>1909</v>
      </c>
    </row>
    <row r="3031" spans="30:30" x14ac:dyDescent="0.25">
      <c r="AD3031" s="226" t="s">
        <v>1910</v>
      </c>
    </row>
    <row r="3032" spans="30:30" x14ac:dyDescent="0.25">
      <c r="AD3032" s="226" t="s">
        <v>1911</v>
      </c>
    </row>
    <row r="3033" spans="30:30" x14ac:dyDescent="0.25">
      <c r="AD3033" s="226" t="s">
        <v>1912</v>
      </c>
    </row>
    <row r="3034" spans="30:30" x14ac:dyDescent="0.25">
      <c r="AD3034" s="226" t="s">
        <v>1913</v>
      </c>
    </row>
    <row r="3035" spans="30:30" x14ac:dyDescent="0.25">
      <c r="AD3035" s="226" t="s">
        <v>1914</v>
      </c>
    </row>
    <row r="3036" spans="30:30" x14ac:dyDescent="0.25">
      <c r="AD3036" s="226" t="s">
        <v>1915</v>
      </c>
    </row>
    <row r="3037" spans="30:30" x14ac:dyDescent="0.25">
      <c r="AD3037" s="226" t="s">
        <v>1916</v>
      </c>
    </row>
    <row r="3038" spans="30:30" x14ac:dyDescent="0.25">
      <c r="AD3038" s="226" t="s">
        <v>1917</v>
      </c>
    </row>
    <row r="3039" spans="30:30" x14ac:dyDescent="0.25">
      <c r="AD3039" s="226" t="s">
        <v>1918</v>
      </c>
    </row>
    <row r="3040" spans="30:30" x14ac:dyDescent="0.25">
      <c r="AD3040" s="226" t="s">
        <v>1919</v>
      </c>
    </row>
    <row r="3041" spans="30:30" x14ac:dyDescent="0.25">
      <c r="AD3041" s="226" t="s">
        <v>1920</v>
      </c>
    </row>
    <row r="3042" spans="30:30" x14ac:dyDescent="0.25">
      <c r="AD3042" s="226" t="s">
        <v>1921</v>
      </c>
    </row>
    <row r="3043" spans="30:30" x14ac:dyDescent="0.25">
      <c r="AD3043" s="226" t="s">
        <v>1922</v>
      </c>
    </row>
    <row r="3044" spans="30:30" x14ac:dyDescent="0.25">
      <c r="AD3044" s="226" t="s">
        <v>1923</v>
      </c>
    </row>
    <row r="3045" spans="30:30" x14ac:dyDescent="0.25">
      <c r="AD3045" s="226" t="s">
        <v>1924</v>
      </c>
    </row>
    <row r="3046" spans="30:30" x14ac:dyDescent="0.25">
      <c r="AD3046" s="226" t="s">
        <v>1925</v>
      </c>
    </row>
    <row r="3047" spans="30:30" x14ac:dyDescent="0.25">
      <c r="AD3047" s="226" t="s">
        <v>1926</v>
      </c>
    </row>
    <row r="3048" spans="30:30" x14ac:dyDescent="0.25">
      <c r="AD3048" s="226" t="s">
        <v>1927</v>
      </c>
    </row>
    <row r="3049" spans="30:30" x14ac:dyDescent="0.25">
      <c r="AD3049" s="226" t="s">
        <v>1928</v>
      </c>
    </row>
    <row r="3050" spans="30:30" x14ac:dyDescent="0.25">
      <c r="AD3050" s="226" t="s">
        <v>1929</v>
      </c>
    </row>
    <row r="3051" spans="30:30" x14ac:dyDescent="0.25">
      <c r="AD3051" s="226" t="s">
        <v>1930</v>
      </c>
    </row>
    <row r="3052" spans="30:30" x14ac:dyDescent="0.25">
      <c r="AD3052" s="226" t="s">
        <v>1931</v>
      </c>
    </row>
    <row r="3053" spans="30:30" x14ac:dyDescent="0.25">
      <c r="AD3053" s="226" t="s">
        <v>1932</v>
      </c>
    </row>
    <row r="3054" spans="30:30" x14ac:dyDescent="0.25">
      <c r="AD3054" s="226" t="s">
        <v>1933</v>
      </c>
    </row>
    <row r="3055" spans="30:30" x14ac:dyDescent="0.25">
      <c r="AD3055" s="226" t="s">
        <v>1934</v>
      </c>
    </row>
    <row r="3056" spans="30:30" x14ac:dyDescent="0.25">
      <c r="AD3056" s="226" t="s">
        <v>1935</v>
      </c>
    </row>
    <row r="3057" spans="30:30" x14ac:dyDescent="0.25">
      <c r="AD3057" s="226" t="s">
        <v>1936</v>
      </c>
    </row>
    <row r="3058" spans="30:30" x14ac:dyDescent="0.25">
      <c r="AD3058" s="226" t="s">
        <v>1937</v>
      </c>
    </row>
    <row r="3059" spans="30:30" x14ac:dyDescent="0.25">
      <c r="AD3059" s="226" t="s">
        <v>1938</v>
      </c>
    </row>
    <row r="3060" spans="30:30" x14ac:dyDescent="0.25">
      <c r="AD3060" s="226" t="s">
        <v>1939</v>
      </c>
    </row>
    <row r="3061" spans="30:30" x14ac:dyDescent="0.25">
      <c r="AD3061" s="226" t="s">
        <v>1940</v>
      </c>
    </row>
    <row r="3062" spans="30:30" x14ac:dyDescent="0.25">
      <c r="AD3062" s="226" t="s">
        <v>1941</v>
      </c>
    </row>
    <row r="3063" spans="30:30" x14ac:dyDescent="0.25">
      <c r="AD3063" s="226" t="s">
        <v>1942</v>
      </c>
    </row>
    <row r="3064" spans="30:30" x14ac:dyDescent="0.25">
      <c r="AD3064" s="226" t="s">
        <v>1943</v>
      </c>
    </row>
    <row r="3065" spans="30:30" x14ac:dyDescent="0.25">
      <c r="AD3065" s="226" t="s">
        <v>1944</v>
      </c>
    </row>
    <row r="3066" spans="30:30" x14ac:dyDescent="0.25">
      <c r="AD3066" s="226" t="s">
        <v>1945</v>
      </c>
    </row>
    <row r="3067" spans="30:30" x14ac:dyDescent="0.25">
      <c r="AD3067" s="226" t="s">
        <v>1946</v>
      </c>
    </row>
    <row r="3068" spans="30:30" x14ac:dyDescent="0.25">
      <c r="AD3068" s="226" t="s">
        <v>1947</v>
      </c>
    </row>
    <row r="3069" spans="30:30" x14ac:dyDescent="0.25">
      <c r="AD3069" s="226" t="s">
        <v>1948</v>
      </c>
    </row>
    <row r="3070" spans="30:30" x14ac:dyDescent="0.25">
      <c r="AD3070" s="226" t="s">
        <v>1949</v>
      </c>
    </row>
    <row r="3071" spans="30:30" x14ac:dyDescent="0.25">
      <c r="AD3071" s="226" t="s">
        <v>1950</v>
      </c>
    </row>
    <row r="3072" spans="30:30" x14ac:dyDescent="0.25">
      <c r="AD3072" s="226" t="s">
        <v>1951</v>
      </c>
    </row>
    <row r="3073" spans="30:30" x14ac:dyDescent="0.25">
      <c r="AD3073" s="226" t="s">
        <v>1952</v>
      </c>
    </row>
    <row r="3074" spans="30:30" x14ac:dyDescent="0.25">
      <c r="AD3074" s="226" t="s">
        <v>1953</v>
      </c>
    </row>
    <row r="3075" spans="30:30" x14ac:dyDescent="0.25">
      <c r="AD3075" s="226" t="s">
        <v>1954</v>
      </c>
    </row>
    <row r="3076" spans="30:30" x14ac:dyDescent="0.25">
      <c r="AD3076" s="226" t="s">
        <v>1955</v>
      </c>
    </row>
    <row r="3077" spans="30:30" x14ac:dyDescent="0.25">
      <c r="AD3077" s="226" t="s">
        <v>1956</v>
      </c>
    </row>
    <row r="3078" spans="30:30" x14ac:dyDescent="0.25">
      <c r="AD3078" s="226" t="s">
        <v>1957</v>
      </c>
    </row>
    <row r="3079" spans="30:30" x14ac:dyDescent="0.25">
      <c r="AD3079" s="226" t="s">
        <v>1958</v>
      </c>
    </row>
    <row r="3080" spans="30:30" x14ac:dyDescent="0.25">
      <c r="AD3080" s="226" t="s">
        <v>1959</v>
      </c>
    </row>
    <row r="3081" spans="30:30" x14ac:dyDescent="0.25">
      <c r="AD3081" s="226" t="s">
        <v>1960</v>
      </c>
    </row>
    <row r="3082" spans="30:30" x14ac:dyDescent="0.25">
      <c r="AD3082" s="226" t="s">
        <v>1961</v>
      </c>
    </row>
    <row r="3083" spans="30:30" x14ac:dyDescent="0.25">
      <c r="AD3083" s="226" t="s">
        <v>1962</v>
      </c>
    </row>
    <row r="3084" spans="30:30" x14ac:dyDescent="0.25">
      <c r="AD3084" s="226" t="s">
        <v>1963</v>
      </c>
    </row>
    <row r="3085" spans="30:30" x14ac:dyDescent="0.25">
      <c r="AD3085" s="226" t="s">
        <v>1964</v>
      </c>
    </row>
    <row r="3086" spans="30:30" x14ac:dyDescent="0.25">
      <c r="AD3086" s="226" t="s">
        <v>1965</v>
      </c>
    </row>
    <row r="3087" spans="30:30" x14ac:dyDescent="0.25">
      <c r="AD3087" s="226" t="s">
        <v>1966</v>
      </c>
    </row>
    <row r="3088" spans="30:30" x14ac:dyDescent="0.25">
      <c r="AD3088" s="226" t="s">
        <v>1967</v>
      </c>
    </row>
    <row r="3089" spans="30:30" x14ac:dyDescent="0.25">
      <c r="AD3089" s="226" t="s">
        <v>1968</v>
      </c>
    </row>
    <row r="3090" spans="30:30" x14ac:dyDescent="0.25">
      <c r="AD3090" s="226" t="s">
        <v>1969</v>
      </c>
    </row>
    <row r="3091" spans="30:30" x14ac:dyDescent="0.25">
      <c r="AD3091" s="226" t="s">
        <v>1970</v>
      </c>
    </row>
    <row r="3092" spans="30:30" x14ac:dyDescent="0.25">
      <c r="AD3092" s="226" t="s">
        <v>1971</v>
      </c>
    </row>
    <row r="3093" spans="30:30" x14ac:dyDescent="0.25">
      <c r="AD3093" s="226" t="s">
        <v>1972</v>
      </c>
    </row>
    <row r="3094" spans="30:30" x14ac:dyDescent="0.25">
      <c r="AD3094" s="226" t="s">
        <v>1973</v>
      </c>
    </row>
    <row r="3095" spans="30:30" x14ac:dyDescent="0.25">
      <c r="AD3095" s="226" t="s">
        <v>1974</v>
      </c>
    </row>
    <row r="3096" spans="30:30" x14ac:dyDescent="0.25">
      <c r="AD3096" s="226" t="s">
        <v>1975</v>
      </c>
    </row>
    <row r="3097" spans="30:30" x14ac:dyDescent="0.25">
      <c r="AD3097" s="226" t="s">
        <v>1976</v>
      </c>
    </row>
    <row r="3098" spans="30:30" x14ac:dyDescent="0.25">
      <c r="AD3098" s="226" t="s">
        <v>1977</v>
      </c>
    </row>
    <row r="3099" spans="30:30" x14ac:dyDescent="0.25">
      <c r="AD3099" s="226" t="s">
        <v>1978</v>
      </c>
    </row>
    <row r="3100" spans="30:30" x14ac:dyDescent="0.25">
      <c r="AD3100" s="226" t="s">
        <v>1979</v>
      </c>
    </row>
    <row r="3101" spans="30:30" x14ac:dyDescent="0.25">
      <c r="AD3101" s="226" t="s">
        <v>1980</v>
      </c>
    </row>
    <row r="3102" spans="30:30" x14ac:dyDescent="0.25">
      <c r="AD3102" s="226" t="s">
        <v>1981</v>
      </c>
    </row>
    <row r="3103" spans="30:30" x14ac:dyDescent="0.25">
      <c r="AD3103" s="226" t="s">
        <v>1982</v>
      </c>
    </row>
    <row r="3104" spans="30:30" x14ac:dyDescent="0.25">
      <c r="AD3104" s="226" t="s">
        <v>1983</v>
      </c>
    </row>
    <row r="3105" spans="30:30" x14ac:dyDescent="0.25">
      <c r="AD3105" s="226" t="s">
        <v>1984</v>
      </c>
    </row>
    <row r="3106" spans="30:30" x14ac:dyDescent="0.25">
      <c r="AD3106" s="226" t="s">
        <v>1985</v>
      </c>
    </row>
    <row r="3107" spans="30:30" x14ac:dyDescent="0.25">
      <c r="AD3107" s="226" t="s">
        <v>1986</v>
      </c>
    </row>
    <row r="3108" spans="30:30" x14ac:dyDescent="0.25">
      <c r="AD3108" s="226" t="s">
        <v>1987</v>
      </c>
    </row>
    <row r="3109" spans="30:30" x14ac:dyDescent="0.25">
      <c r="AD3109" s="226" t="s">
        <v>1988</v>
      </c>
    </row>
    <row r="3110" spans="30:30" x14ac:dyDescent="0.25">
      <c r="AD3110" s="226" t="s">
        <v>1989</v>
      </c>
    </row>
    <row r="3111" spans="30:30" x14ac:dyDescent="0.25">
      <c r="AD3111" s="226" t="s">
        <v>1990</v>
      </c>
    </row>
    <row r="3112" spans="30:30" x14ac:dyDescent="0.25">
      <c r="AD3112" s="226" t="s">
        <v>1991</v>
      </c>
    </row>
    <row r="3113" spans="30:30" x14ac:dyDescent="0.25">
      <c r="AD3113" s="226" t="s">
        <v>1992</v>
      </c>
    </row>
    <row r="3114" spans="30:30" x14ac:dyDescent="0.25">
      <c r="AD3114" s="226" t="s">
        <v>1993</v>
      </c>
    </row>
    <row r="3115" spans="30:30" x14ac:dyDescent="0.25">
      <c r="AD3115" s="226" t="s">
        <v>1994</v>
      </c>
    </row>
    <row r="3116" spans="30:30" x14ac:dyDescent="0.25">
      <c r="AD3116" s="226" t="s">
        <v>1995</v>
      </c>
    </row>
    <row r="3117" spans="30:30" x14ac:dyDescent="0.25">
      <c r="AD3117" s="226" t="s">
        <v>1996</v>
      </c>
    </row>
    <row r="3118" spans="30:30" x14ac:dyDescent="0.25">
      <c r="AD3118" s="226" t="s">
        <v>1997</v>
      </c>
    </row>
    <row r="3119" spans="30:30" x14ac:dyDescent="0.25">
      <c r="AD3119" s="226" t="s">
        <v>1998</v>
      </c>
    </row>
    <row r="3120" spans="30:30" x14ac:dyDescent="0.25">
      <c r="AD3120" s="226" t="s">
        <v>1999</v>
      </c>
    </row>
    <row r="3121" spans="30:30" x14ac:dyDescent="0.25">
      <c r="AD3121" s="226" t="s">
        <v>2000</v>
      </c>
    </row>
    <row r="3122" spans="30:30" x14ac:dyDescent="0.25">
      <c r="AD3122" s="226" t="s">
        <v>2001</v>
      </c>
    </row>
    <row r="3123" spans="30:30" x14ac:dyDescent="0.25">
      <c r="AD3123" s="226" t="s">
        <v>2002</v>
      </c>
    </row>
    <row r="3124" spans="30:30" x14ac:dyDescent="0.25">
      <c r="AD3124" s="226" t="s">
        <v>2003</v>
      </c>
    </row>
    <row r="3125" spans="30:30" x14ac:dyDescent="0.25">
      <c r="AD3125" s="226" t="s">
        <v>2004</v>
      </c>
    </row>
    <row r="3126" spans="30:30" x14ac:dyDescent="0.25">
      <c r="AD3126" s="226" t="s">
        <v>2005</v>
      </c>
    </row>
    <row r="3127" spans="30:30" x14ac:dyDescent="0.25">
      <c r="AD3127" s="226" t="s">
        <v>2006</v>
      </c>
    </row>
    <row r="3128" spans="30:30" x14ac:dyDescent="0.25">
      <c r="AD3128" s="226" t="s">
        <v>2007</v>
      </c>
    </row>
    <row r="3129" spans="30:30" x14ac:dyDescent="0.25">
      <c r="AD3129" s="226" t="s">
        <v>2008</v>
      </c>
    </row>
    <row r="3130" spans="30:30" x14ac:dyDescent="0.25">
      <c r="AD3130" s="226" t="s">
        <v>2009</v>
      </c>
    </row>
    <row r="3131" spans="30:30" x14ac:dyDescent="0.25">
      <c r="AD3131" s="226" t="s">
        <v>2010</v>
      </c>
    </row>
    <row r="3132" spans="30:30" x14ac:dyDescent="0.25">
      <c r="AD3132" s="226" t="s">
        <v>2011</v>
      </c>
    </row>
  </sheetData>
  <sheetProtection password="A000" sheet="1" objects="1" scenarios="1"/>
  <mergeCells count="1019">
    <mergeCell ref="A8:B8"/>
    <mergeCell ref="C8:F8"/>
    <mergeCell ref="G8:H8"/>
    <mergeCell ref="A9:B9"/>
    <mergeCell ref="C9:F9"/>
    <mergeCell ref="G9:H9"/>
    <mergeCell ref="B11:O12"/>
    <mergeCell ref="A13:A14"/>
    <mergeCell ref="K13:P13"/>
    <mergeCell ref="R13:S13"/>
    <mergeCell ref="E1007:H1007"/>
    <mergeCell ref="E1008:H1008"/>
    <mergeCell ref="E1009:H1009"/>
    <mergeCell ref="E26:H26"/>
    <mergeCell ref="E25:H25"/>
    <mergeCell ref="E24:H24"/>
    <mergeCell ref="E23:H23"/>
    <mergeCell ref="E16:H16"/>
    <mergeCell ref="E15:H15"/>
    <mergeCell ref="E14:H14"/>
    <mergeCell ref="E964:H964"/>
    <mergeCell ref="E965:H965"/>
    <mergeCell ref="E966:H966"/>
    <mergeCell ref="E967:H967"/>
    <mergeCell ref="E968:H968"/>
    <mergeCell ref="E969:H969"/>
    <mergeCell ref="E952:H952"/>
    <mergeCell ref="E953:H953"/>
    <mergeCell ref="E954:H954"/>
    <mergeCell ref="E955:H955"/>
    <mergeCell ref="E956:H956"/>
    <mergeCell ref="E957:H957"/>
    <mergeCell ref="E913:H913"/>
    <mergeCell ref="E914:H914"/>
    <mergeCell ref="E915:H915"/>
    <mergeCell ref="E942:H942"/>
    <mergeCell ref="E943:H943"/>
    <mergeCell ref="E944:H944"/>
    <mergeCell ref="E945:H945"/>
    <mergeCell ref="E928:H928"/>
    <mergeCell ref="E929:H929"/>
    <mergeCell ref="E930:H930"/>
    <mergeCell ref="E931:H931"/>
    <mergeCell ref="E932:H932"/>
    <mergeCell ref="E933:H933"/>
    <mergeCell ref="E916:H916"/>
    <mergeCell ref="E958:H958"/>
    <mergeCell ref="E959:H959"/>
    <mergeCell ref="E948:H948"/>
    <mergeCell ref="E949:H949"/>
    <mergeCell ref="E938:H938"/>
    <mergeCell ref="E939:H939"/>
    <mergeCell ref="E934:H934"/>
    <mergeCell ref="E935:H935"/>
    <mergeCell ref="E924:H924"/>
    <mergeCell ref="E925:H925"/>
    <mergeCell ref="E926:H926"/>
    <mergeCell ref="E940:H940"/>
    <mergeCell ref="E970:H970"/>
    <mergeCell ref="E971:H971"/>
    <mergeCell ref="E941:H941"/>
    <mergeCell ref="E917:H917"/>
    <mergeCell ref="E918:H918"/>
    <mergeCell ref="E919:H919"/>
    <mergeCell ref="E920:H920"/>
    <mergeCell ref="E921:H921"/>
    <mergeCell ref="E950:H950"/>
    <mergeCell ref="E951:H951"/>
    <mergeCell ref="E946:H946"/>
    <mergeCell ref="E947:H947"/>
    <mergeCell ref="E936:H936"/>
    <mergeCell ref="E937:H937"/>
    <mergeCell ref="E1000:H1000"/>
    <mergeCell ref="E1001:H1001"/>
    <mergeCell ref="E1002:H1002"/>
    <mergeCell ref="E960:H960"/>
    <mergeCell ref="E961:H961"/>
    <mergeCell ref="E962:H962"/>
    <mergeCell ref="E963:H963"/>
    <mergeCell ref="E972:H972"/>
    <mergeCell ref="E973:H973"/>
    <mergeCell ref="E974:H974"/>
    <mergeCell ref="E975:H975"/>
    <mergeCell ref="E982:H982"/>
    <mergeCell ref="E983:H983"/>
    <mergeCell ref="E1005:H1005"/>
    <mergeCell ref="E988:H988"/>
    <mergeCell ref="E989:H989"/>
    <mergeCell ref="E990:H990"/>
    <mergeCell ref="E991:H991"/>
    <mergeCell ref="E992:H992"/>
    <mergeCell ref="E993:H993"/>
    <mergeCell ref="E976:H976"/>
    <mergeCell ref="E977:H977"/>
    <mergeCell ref="E978:H978"/>
    <mergeCell ref="E979:H979"/>
    <mergeCell ref="E980:H980"/>
    <mergeCell ref="E981:H981"/>
    <mergeCell ref="E996:H996"/>
    <mergeCell ref="E997:H997"/>
    <mergeCell ref="E998:H998"/>
    <mergeCell ref="E999:H999"/>
    <mergeCell ref="E994:H994"/>
    <mergeCell ref="E995:H995"/>
    <mergeCell ref="E984:H984"/>
    <mergeCell ref="E985:H985"/>
    <mergeCell ref="E986:H986"/>
    <mergeCell ref="E987:H987"/>
    <mergeCell ref="E1003:H1003"/>
    <mergeCell ref="E1004:H1004"/>
    <mergeCell ref="E831:H831"/>
    <mergeCell ref="E826:H826"/>
    <mergeCell ref="E827:H827"/>
    <mergeCell ref="E816:H816"/>
    <mergeCell ref="E817:H817"/>
    <mergeCell ref="E769:H769"/>
    <mergeCell ref="E770:H770"/>
    <mergeCell ref="E766:H766"/>
    <mergeCell ref="E895:H895"/>
    <mergeCell ref="E896:H896"/>
    <mergeCell ref="E897:H897"/>
    <mergeCell ref="E892:H892"/>
    <mergeCell ref="E893:H893"/>
    <mergeCell ref="E894:H894"/>
    <mergeCell ref="E881:H881"/>
    <mergeCell ref="E845:H845"/>
    <mergeCell ref="E818:H818"/>
    <mergeCell ref="E819:H819"/>
    <mergeCell ref="E814:H814"/>
    <mergeCell ref="E815:H815"/>
    <mergeCell ref="E832:H832"/>
    <mergeCell ref="E833:H833"/>
    <mergeCell ref="E834:H834"/>
    <mergeCell ref="E835:H835"/>
    <mergeCell ref="E836:H836"/>
    <mergeCell ref="E837:H837"/>
    <mergeCell ref="E820:H820"/>
    <mergeCell ref="E824:H824"/>
    <mergeCell ref="E812:H812"/>
    <mergeCell ref="E802:H802"/>
    <mergeCell ref="E803:H803"/>
    <mergeCell ref="E792:H792"/>
    <mergeCell ref="E692:H692"/>
    <mergeCell ref="E693:H693"/>
    <mergeCell ref="E676:H676"/>
    <mergeCell ref="E677:H677"/>
    <mergeCell ref="E678:H678"/>
    <mergeCell ref="E679:H679"/>
    <mergeCell ref="E680:H680"/>
    <mergeCell ref="E681:H681"/>
    <mergeCell ref="E694:H694"/>
    <mergeCell ref="E695:H695"/>
    <mergeCell ref="E684:H684"/>
    <mergeCell ref="E685:H685"/>
    <mergeCell ref="E753:H753"/>
    <mergeCell ref="E736:H736"/>
    <mergeCell ref="E737:H737"/>
    <mergeCell ref="E741:H741"/>
    <mergeCell ref="E779:H779"/>
    <mergeCell ref="E768:H768"/>
    <mergeCell ref="E716:H716"/>
    <mergeCell ref="E717:H717"/>
    <mergeCell ref="E700:H700"/>
    <mergeCell ref="E701:H701"/>
    <mergeCell ref="E686:H686"/>
    <mergeCell ref="E687:H687"/>
    <mergeCell ref="E697:H697"/>
    <mergeCell ref="E698:H698"/>
    <mergeCell ref="E742:H742"/>
    <mergeCell ref="E743:H743"/>
    <mergeCell ref="E696:H696"/>
    <mergeCell ref="E682:H682"/>
    <mergeCell ref="E683:H683"/>
    <mergeCell ref="E706:H706"/>
    <mergeCell ref="E699:H699"/>
    <mergeCell ref="E724:H724"/>
    <mergeCell ref="E725:H725"/>
    <mergeCell ref="E726:H726"/>
    <mergeCell ref="E727:H727"/>
    <mergeCell ref="E728:H728"/>
    <mergeCell ref="E755:H755"/>
    <mergeCell ref="E778:H778"/>
    <mergeCell ref="E713:H713"/>
    <mergeCell ref="E757:H757"/>
    <mergeCell ref="E758:H758"/>
    <mergeCell ref="E759:H759"/>
    <mergeCell ref="E754:H754"/>
    <mergeCell ref="E712:H712"/>
    <mergeCell ref="E763:H763"/>
    <mergeCell ref="E764:H764"/>
    <mergeCell ref="E765:H765"/>
    <mergeCell ref="E748:H748"/>
    <mergeCell ref="E749:H749"/>
    <mergeCell ref="E750:H750"/>
    <mergeCell ref="E751:H751"/>
    <mergeCell ref="E752:H752"/>
    <mergeCell ref="E739:H739"/>
    <mergeCell ref="E740:H740"/>
    <mergeCell ref="E744:H744"/>
    <mergeCell ref="E745:H745"/>
    <mergeCell ref="E715:H715"/>
    <mergeCell ref="E707:H707"/>
    <mergeCell ref="E702:H702"/>
    <mergeCell ref="E703:H703"/>
    <mergeCell ref="E704:H704"/>
    <mergeCell ref="E705:H705"/>
    <mergeCell ref="E688:H688"/>
    <mergeCell ref="E689:H689"/>
    <mergeCell ref="E690:H690"/>
    <mergeCell ref="E738:H738"/>
    <mergeCell ref="E734:H734"/>
    <mergeCell ref="E729:H729"/>
    <mergeCell ref="E733:H733"/>
    <mergeCell ref="E691:H691"/>
    <mergeCell ref="E594:H594"/>
    <mergeCell ref="E486:H486"/>
    <mergeCell ref="E487:H487"/>
    <mergeCell ref="E488:H488"/>
    <mergeCell ref="E489:H489"/>
    <mergeCell ref="E586:H586"/>
    <mergeCell ref="E587:H587"/>
    <mergeCell ref="E576:H576"/>
    <mergeCell ref="E577:H577"/>
    <mergeCell ref="E578:H578"/>
    <mergeCell ref="E579:H579"/>
    <mergeCell ref="E574:H574"/>
    <mergeCell ref="E575:H575"/>
    <mergeCell ref="E564:H564"/>
    <mergeCell ref="E565:H565"/>
    <mergeCell ref="E566:H566"/>
    <mergeCell ref="E624:H624"/>
    <mergeCell ref="E606:H606"/>
    <mergeCell ref="E607:H607"/>
    <mergeCell ref="E608:H608"/>
    <mergeCell ref="E609:H609"/>
    <mergeCell ref="E597:H597"/>
    <mergeCell ref="E595:H595"/>
    <mergeCell ref="E596:H596"/>
    <mergeCell ref="E432:H432"/>
    <mergeCell ref="E433:H433"/>
    <mergeCell ref="E434:H434"/>
    <mergeCell ref="E435:H435"/>
    <mergeCell ref="E600:H600"/>
    <mergeCell ref="E601:H601"/>
    <mergeCell ref="E561:H561"/>
    <mergeCell ref="E592:H592"/>
    <mergeCell ref="E593:H593"/>
    <mergeCell ref="E536:H536"/>
    <mergeCell ref="E537:H537"/>
    <mergeCell ref="E520:H520"/>
    <mergeCell ref="E521:H521"/>
    <mergeCell ref="E525:H525"/>
    <mergeCell ref="E553:H553"/>
    <mergeCell ref="E554:H554"/>
    <mergeCell ref="E522:H522"/>
    <mergeCell ref="E523:H523"/>
    <mergeCell ref="E524:H524"/>
    <mergeCell ref="E552:H552"/>
    <mergeCell ref="E499:H499"/>
    <mergeCell ref="E500:H500"/>
    <mergeCell ref="E501:H501"/>
    <mergeCell ref="E484:H484"/>
    <mergeCell ref="E485:H485"/>
    <mergeCell ref="E530:H530"/>
    <mergeCell ref="E531:H531"/>
    <mergeCell ref="E526:H526"/>
    <mergeCell ref="E527:H527"/>
    <mergeCell ref="E516:H516"/>
    <mergeCell ref="E517:H517"/>
    <mergeCell ref="E518:H518"/>
    <mergeCell ref="E430:H430"/>
    <mergeCell ref="E431:H431"/>
    <mergeCell ref="E420:H420"/>
    <mergeCell ref="E421:H421"/>
    <mergeCell ref="E422:H422"/>
    <mergeCell ref="E493:H493"/>
    <mergeCell ref="E494:H494"/>
    <mergeCell ref="E495:H495"/>
    <mergeCell ref="E490:H490"/>
    <mergeCell ref="E491:H491"/>
    <mergeCell ref="E480:H480"/>
    <mergeCell ref="E550:H550"/>
    <mergeCell ref="E551:H551"/>
    <mergeCell ref="E540:H540"/>
    <mergeCell ref="E541:H541"/>
    <mergeCell ref="E542:H542"/>
    <mergeCell ref="E543:H543"/>
    <mergeCell ref="E538:H538"/>
    <mergeCell ref="E539:H539"/>
    <mergeCell ref="E528:H528"/>
    <mergeCell ref="E529:H529"/>
    <mergeCell ref="E483:H483"/>
    <mergeCell ref="E544:H544"/>
    <mergeCell ref="E545:H545"/>
    <mergeCell ref="E546:H546"/>
    <mergeCell ref="E547:H547"/>
    <mergeCell ref="E548:H548"/>
    <mergeCell ref="E549:H549"/>
    <mergeCell ref="E532:H532"/>
    <mergeCell ref="E533:H533"/>
    <mergeCell ref="E534:H534"/>
    <mergeCell ref="E535:H535"/>
    <mergeCell ref="E395:H395"/>
    <mergeCell ref="E384:H384"/>
    <mergeCell ref="E385:H385"/>
    <mergeCell ref="E342:H342"/>
    <mergeCell ref="E343:H343"/>
    <mergeCell ref="E344:H344"/>
    <mergeCell ref="E345:H345"/>
    <mergeCell ref="E400:H400"/>
    <mergeCell ref="E401:H401"/>
    <mergeCell ref="E402:H402"/>
    <mergeCell ref="E403:H403"/>
    <mergeCell ref="E404:H404"/>
    <mergeCell ref="E405:H405"/>
    <mergeCell ref="E388:H388"/>
    <mergeCell ref="E389:H389"/>
    <mergeCell ref="E390:H390"/>
    <mergeCell ref="E391:H391"/>
    <mergeCell ref="E392:H392"/>
    <mergeCell ref="E393:H393"/>
    <mergeCell ref="E376:H376"/>
    <mergeCell ref="E377:H377"/>
    <mergeCell ref="E381:H381"/>
    <mergeCell ref="E361:H361"/>
    <mergeCell ref="E362:H362"/>
    <mergeCell ref="E363:H363"/>
    <mergeCell ref="E358:H358"/>
    <mergeCell ref="E359:H359"/>
    <mergeCell ref="E348:H348"/>
    <mergeCell ref="E50:H50"/>
    <mergeCell ref="E93:H93"/>
    <mergeCell ref="E42:H42"/>
    <mergeCell ref="E43:H43"/>
    <mergeCell ref="E73:H73"/>
    <mergeCell ref="E288:H288"/>
    <mergeCell ref="E289:H289"/>
    <mergeCell ref="E290:H290"/>
    <mergeCell ref="E291:H291"/>
    <mergeCell ref="E286:H286"/>
    <mergeCell ref="E287:H287"/>
    <mergeCell ref="E276:H276"/>
    <mergeCell ref="E277:H277"/>
    <mergeCell ref="E278:H278"/>
    <mergeCell ref="E154:H154"/>
    <mergeCell ref="E155:H155"/>
    <mergeCell ref="E144:H144"/>
    <mergeCell ref="E145:H145"/>
    <mergeCell ref="E146:H146"/>
    <mergeCell ref="E147:H147"/>
    <mergeCell ref="E142:H142"/>
    <mergeCell ref="E143:H143"/>
    <mergeCell ref="E132:H132"/>
    <mergeCell ref="E133:H133"/>
    <mergeCell ref="E134:H134"/>
    <mergeCell ref="E126:H126"/>
    <mergeCell ref="E127:H127"/>
    <mergeCell ref="E128:H128"/>
    <mergeCell ref="E149:H149"/>
    <mergeCell ref="E150:H150"/>
    <mergeCell ref="E267:H267"/>
    <mergeCell ref="E256:H256"/>
    <mergeCell ref="E77:H77"/>
    <mergeCell ref="E78:H78"/>
    <mergeCell ref="E64:H64"/>
    <mergeCell ref="E65:H65"/>
    <mergeCell ref="E66:H66"/>
    <mergeCell ref="E67:H67"/>
    <mergeCell ref="E68:H68"/>
    <mergeCell ref="E69:H69"/>
    <mergeCell ref="E52:H52"/>
    <mergeCell ref="E53:H53"/>
    <mergeCell ref="E54:H54"/>
    <mergeCell ref="E55:H55"/>
    <mergeCell ref="E56:H56"/>
    <mergeCell ref="E57:H57"/>
    <mergeCell ref="E74:H74"/>
    <mergeCell ref="E75:H75"/>
    <mergeCell ref="E70:H70"/>
    <mergeCell ref="E71:H71"/>
    <mergeCell ref="E60:H60"/>
    <mergeCell ref="E118:H118"/>
    <mergeCell ref="E138:H138"/>
    <mergeCell ref="E810:H810"/>
    <mergeCell ref="E34:H34"/>
    <mergeCell ref="E153:H153"/>
    <mergeCell ref="E136:H136"/>
    <mergeCell ref="E885:H885"/>
    <mergeCell ref="E860:H860"/>
    <mergeCell ref="E861:H861"/>
    <mergeCell ref="E884:H884"/>
    <mergeCell ref="E843:H843"/>
    <mergeCell ref="E868:H868"/>
    <mergeCell ref="E869:H869"/>
    <mergeCell ref="E870:H870"/>
    <mergeCell ref="E871:H871"/>
    <mergeCell ref="E872:H872"/>
    <mergeCell ref="E873:H873"/>
    <mergeCell ref="E857:H857"/>
    <mergeCell ref="E129:H129"/>
    <mergeCell ref="E148:H148"/>
    <mergeCell ref="E844:H844"/>
    <mergeCell ref="E842:H842"/>
    <mergeCell ref="E858:H858"/>
    <mergeCell ref="E846:H846"/>
    <mergeCell ref="E856:H856"/>
    <mergeCell ref="E847:H847"/>
    <mergeCell ref="E848:H848"/>
    <mergeCell ref="E849:H849"/>
    <mergeCell ref="E859:H859"/>
    <mergeCell ref="E761:H761"/>
    <mergeCell ref="E762:H762"/>
    <mergeCell ref="E76:H76"/>
    <mergeCell ref="E151:H151"/>
    <mergeCell ref="E152:H152"/>
    <mergeCell ref="E137:H137"/>
    <mergeCell ref="E349:H349"/>
    <mergeCell ref="E350:H350"/>
    <mergeCell ref="E351:H351"/>
    <mergeCell ref="E346:H346"/>
    <mergeCell ref="E347:H347"/>
    <mergeCell ref="E336:H336"/>
    <mergeCell ref="E406:H406"/>
    <mergeCell ref="E407:H407"/>
    <mergeCell ref="E396:H396"/>
    <mergeCell ref="E397:H397"/>
    <mergeCell ref="E398:H398"/>
    <mergeCell ref="E399:H399"/>
    <mergeCell ref="E394:H394"/>
    <mergeCell ref="E886:H886"/>
    <mergeCell ref="E864:H864"/>
    <mergeCell ref="E865:H865"/>
    <mergeCell ref="E866:H866"/>
    <mergeCell ref="E867:H867"/>
    <mergeCell ref="E862:H862"/>
    <mergeCell ref="E863:H863"/>
    <mergeCell ref="E852:H852"/>
    <mergeCell ref="E853:H853"/>
    <mergeCell ref="E854:H854"/>
    <mergeCell ref="E855:H855"/>
    <mergeCell ref="E850:H850"/>
    <mergeCell ref="E851:H851"/>
    <mergeCell ref="E840:H840"/>
    <mergeCell ref="E841:H841"/>
    <mergeCell ref="E772:H772"/>
    <mergeCell ref="E910:H910"/>
    <mergeCell ref="E911:H911"/>
    <mergeCell ref="E900:H900"/>
    <mergeCell ref="E901:H901"/>
    <mergeCell ref="E902:H902"/>
    <mergeCell ref="E903:H903"/>
    <mergeCell ref="E898:H898"/>
    <mergeCell ref="E899:H899"/>
    <mergeCell ref="E888:H888"/>
    <mergeCell ref="E889:H889"/>
    <mergeCell ref="E890:H890"/>
    <mergeCell ref="E927:H927"/>
    <mergeCell ref="E922:H922"/>
    <mergeCell ref="E923:H923"/>
    <mergeCell ref="E912:H912"/>
    <mergeCell ref="E874:H874"/>
    <mergeCell ref="E875:H875"/>
    <mergeCell ref="E887:H887"/>
    <mergeCell ref="E876:H876"/>
    <mergeCell ref="E877:H877"/>
    <mergeCell ref="E878:H878"/>
    <mergeCell ref="E879:H879"/>
    <mergeCell ref="E904:H904"/>
    <mergeCell ref="E905:H905"/>
    <mergeCell ref="E906:H906"/>
    <mergeCell ref="E907:H907"/>
    <mergeCell ref="E908:H908"/>
    <mergeCell ref="E909:H909"/>
    <mergeCell ref="E880:H880"/>
    <mergeCell ref="E882:H882"/>
    <mergeCell ref="E883:H883"/>
    <mergeCell ref="E891:H891"/>
    <mergeCell ref="E823:H823"/>
    <mergeCell ref="E771:H771"/>
    <mergeCell ref="E796:H796"/>
    <mergeCell ref="E797:H797"/>
    <mergeCell ref="E798:H798"/>
    <mergeCell ref="E799:H799"/>
    <mergeCell ref="E800:H800"/>
    <mergeCell ref="E801:H801"/>
    <mergeCell ref="E784:H784"/>
    <mergeCell ref="E785:H785"/>
    <mergeCell ref="E786:H786"/>
    <mergeCell ref="E747:H747"/>
    <mergeCell ref="E787:H787"/>
    <mergeCell ref="E788:H788"/>
    <mergeCell ref="E774:H774"/>
    <mergeCell ref="E775:H775"/>
    <mergeCell ref="E773:H773"/>
    <mergeCell ref="E777:H777"/>
    <mergeCell ref="E767:H767"/>
    <mergeCell ref="E756:H756"/>
    <mergeCell ref="E821:H821"/>
    <mergeCell ref="E822:H822"/>
    <mergeCell ref="E782:H782"/>
    <mergeCell ref="E783:H783"/>
    <mergeCell ref="E804:H804"/>
    <mergeCell ref="E805:H805"/>
    <mergeCell ref="E806:H806"/>
    <mergeCell ref="E793:H793"/>
    <mergeCell ref="E794:H794"/>
    <mergeCell ref="E795:H795"/>
    <mergeCell ref="E790:H790"/>
    <mergeCell ref="E789:H789"/>
    <mergeCell ref="E838:H838"/>
    <mergeCell ref="E839:H839"/>
    <mergeCell ref="E735:H735"/>
    <mergeCell ref="E711:H711"/>
    <mergeCell ref="E730:H730"/>
    <mergeCell ref="E731:H731"/>
    <mergeCell ref="E720:H720"/>
    <mergeCell ref="E721:H721"/>
    <mergeCell ref="E722:H722"/>
    <mergeCell ref="E723:H723"/>
    <mergeCell ref="E718:H718"/>
    <mergeCell ref="E719:H719"/>
    <mergeCell ref="E708:H708"/>
    <mergeCell ref="E709:H709"/>
    <mergeCell ref="E710:H710"/>
    <mergeCell ref="E732:H732"/>
    <mergeCell ref="E807:H807"/>
    <mergeCell ref="E776:H776"/>
    <mergeCell ref="E746:H746"/>
    <mergeCell ref="E825:H825"/>
    <mergeCell ref="E808:H808"/>
    <mergeCell ref="E809:H809"/>
    <mergeCell ref="E813:H813"/>
    <mergeCell ref="E828:H828"/>
    <mergeCell ref="E829:H829"/>
    <mergeCell ref="E830:H830"/>
    <mergeCell ref="E791:H791"/>
    <mergeCell ref="E780:H780"/>
    <mergeCell ref="E781:H781"/>
    <mergeCell ref="E714:H714"/>
    <mergeCell ref="E811:H811"/>
    <mergeCell ref="E760:H760"/>
    <mergeCell ref="E674:H674"/>
    <mergeCell ref="E675:H675"/>
    <mergeCell ref="E670:H670"/>
    <mergeCell ref="E671:H671"/>
    <mergeCell ref="E630:H630"/>
    <mergeCell ref="E631:H631"/>
    <mergeCell ref="E660:H660"/>
    <mergeCell ref="E661:H661"/>
    <mergeCell ref="E662:H662"/>
    <mergeCell ref="E663:H663"/>
    <mergeCell ref="E664:H664"/>
    <mergeCell ref="E665:H665"/>
    <mergeCell ref="E669:H669"/>
    <mergeCell ref="E666:H666"/>
    <mergeCell ref="E667:H667"/>
    <mergeCell ref="E668:H668"/>
    <mergeCell ref="E655:H655"/>
    <mergeCell ref="E656:H656"/>
    <mergeCell ref="E657:H657"/>
    <mergeCell ref="E672:H672"/>
    <mergeCell ref="E673:H673"/>
    <mergeCell ref="E658:H658"/>
    <mergeCell ref="E659:H659"/>
    <mergeCell ref="E648:H648"/>
    <mergeCell ref="E649:H649"/>
    <mergeCell ref="E650:H650"/>
    <mergeCell ref="E651:H651"/>
    <mergeCell ref="E646:H646"/>
    <mergeCell ref="E647:H647"/>
    <mergeCell ref="E636:H636"/>
    <mergeCell ref="E644:H644"/>
    <mergeCell ref="E645:H645"/>
    <mergeCell ref="E621:H621"/>
    <mergeCell ref="E604:H604"/>
    <mergeCell ref="E605:H605"/>
    <mergeCell ref="E632:H632"/>
    <mergeCell ref="E633:H633"/>
    <mergeCell ref="E625:H625"/>
    <mergeCell ref="E626:H626"/>
    <mergeCell ref="E637:H637"/>
    <mergeCell ref="E638:H638"/>
    <mergeCell ref="E639:H639"/>
    <mergeCell ref="E634:H634"/>
    <mergeCell ref="E635:H635"/>
    <mergeCell ref="E627:H627"/>
    <mergeCell ref="E640:H640"/>
    <mergeCell ref="E641:H641"/>
    <mergeCell ref="E642:H642"/>
    <mergeCell ref="E643:H643"/>
    <mergeCell ref="E628:H628"/>
    <mergeCell ref="E629:H629"/>
    <mergeCell ref="E622:H622"/>
    <mergeCell ref="E623:H623"/>
    <mergeCell ref="E612:H612"/>
    <mergeCell ref="E613:H613"/>
    <mergeCell ref="E614:H614"/>
    <mergeCell ref="E615:H615"/>
    <mergeCell ref="E610:H610"/>
    <mergeCell ref="E611:H611"/>
    <mergeCell ref="E616:H616"/>
    <mergeCell ref="E617:H617"/>
    <mergeCell ref="E618:H618"/>
    <mergeCell ref="E619:H619"/>
    <mergeCell ref="E620:H620"/>
    <mergeCell ref="E652:H652"/>
    <mergeCell ref="E653:H653"/>
    <mergeCell ref="E654:H654"/>
    <mergeCell ref="E555:H555"/>
    <mergeCell ref="E580:H580"/>
    <mergeCell ref="E581:H581"/>
    <mergeCell ref="E582:H582"/>
    <mergeCell ref="E583:H583"/>
    <mergeCell ref="E584:H584"/>
    <mergeCell ref="E585:H585"/>
    <mergeCell ref="E568:H568"/>
    <mergeCell ref="E569:H569"/>
    <mergeCell ref="E570:H570"/>
    <mergeCell ref="E571:H571"/>
    <mergeCell ref="E572:H572"/>
    <mergeCell ref="E573:H573"/>
    <mergeCell ref="E556:H556"/>
    <mergeCell ref="E557:H557"/>
    <mergeCell ref="E602:H602"/>
    <mergeCell ref="E603:H603"/>
    <mergeCell ref="E598:H598"/>
    <mergeCell ref="E599:H599"/>
    <mergeCell ref="E588:H588"/>
    <mergeCell ref="E589:H589"/>
    <mergeCell ref="E590:H590"/>
    <mergeCell ref="E591:H591"/>
    <mergeCell ref="E567:H567"/>
    <mergeCell ref="E562:H562"/>
    <mergeCell ref="E563:H563"/>
    <mergeCell ref="E558:H558"/>
    <mergeCell ref="E559:H559"/>
    <mergeCell ref="E560:H560"/>
    <mergeCell ref="E519:H519"/>
    <mergeCell ref="E514:H514"/>
    <mergeCell ref="E515:H515"/>
    <mergeCell ref="E504:H504"/>
    <mergeCell ref="E505:H505"/>
    <mergeCell ref="E506:H506"/>
    <mergeCell ref="E507:H507"/>
    <mergeCell ref="E502:H502"/>
    <mergeCell ref="E503:H503"/>
    <mergeCell ref="E492:H492"/>
    <mergeCell ref="E508:H508"/>
    <mergeCell ref="E509:H509"/>
    <mergeCell ref="E510:H510"/>
    <mergeCell ref="E511:H511"/>
    <mergeCell ref="E512:H512"/>
    <mergeCell ref="E513:H513"/>
    <mergeCell ref="E496:H496"/>
    <mergeCell ref="E497:H497"/>
    <mergeCell ref="E498:H498"/>
    <mergeCell ref="E472:H472"/>
    <mergeCell ref="E473:H473"/>
    <mergeCell ref="E474:H474"/>
    <mergeCell ref="E475:H475"/>
    <mergeCell ref="E476:H476"/>
    <mergeCell ref="E477:H477"/>
    <mergeCell ref="E460:H460"/>
    <mergeCell ref="E461:H461"/>
    <mergeCell ref="E462:H462"/>
    <mergeCell ref="E463:H463"/>
    <mergeCell ref="E464:H464"/>
    <mergeCell ref="E465:H465"/>
    <mergeCell ref="E448:H448"/>
    <mergeCell ref="E449:H449"/>
    <mergeCell ref="E453:H453"/>
    <mergeCell ref="E481:H481"/>
    <mergeCell ref="E482:H482"/>
    <mergeCell ref="E451:H451"/>
    <mergeCell ref="E452:H452"/>
    <mergeCell ref="E478:H478"/>
    <mergeCell ref="E479:H479"/>
    <mergeCell ref="E468:H468"/>
    <mergeCell ref="E469:H469"/>
    <mergeCell ref="E470:H470"/>
    <mergeCell ref="E471:H471"/>
    <mergeCell ref="E466:H466"/>
    <mergeCell ref="E467:H467"/>
    <mergeCell ref="E456:H456"/>
    <mergeCell ref="E457:H457"/>
    <mergeCell ref="E450:H450"/>
    <mergeCell ref="E411:H411"/>
    <mergeCell ref="E436:H436"/>
    <mergeCell ref="E437:H437"/>
    <mergeCell ref="E438:H438"/>
    <mergeCell ref="E439:H439"/>
    <mergeCell ref="E440:H440"/>
    <mergeCell ref="E441:H441"/>
    <mergeCell ref="E424:H424"/>
    <mergeCell ref="E425:H425"/>
    <mergeCell ref="E426:H426"/>
    <mergeCell ref="E427:H427"/>
    <mergeCell ref="E428:H428"/>
    <mergeCell ref="E429:H429"/>
    <mergeCell ref="E412:H412"/>
    <mergeCell ref="E413:H413"/>
    <mergeCell ref="E458:H458"/>
    <mergeCell ref="E459:H459"/>
    <mergeCell ref="E454:H454"/>
    <mergeCell ref="E455:H455"/>
    <mergeCell ref="E444:H444"/>
    <mergeCell ref="E445:H445"/>
    <mergeCell ref="E446:H446"/>
    <mergeCell ref="E447:H447"/>
    <mergeCell ref="E423:H423"/>
    <mergeCell ref="E418:H418"/>
    <mergeCell ref="E419:H419"/>
    <mergeCell ref="E414:H414"/>
    <mergeCell ref="E415:H415"/>
    <mergeCell ref="E416:H416"/>
    <mergeCell ref="E417:H417"/>
    <mergeCell ref="E442:H442"/>
    <mergeCell ref="E443:H443"/>
    <mergeCell ref="E409:H409"/>
    <mergeCell ref="E410:H410"/>
    <mergeCell ref="E378:H378"/>
    <mergeCell ref="E379:H379"/>
    <mergeCell ref="E380:H380"/>
    <mergeCell ref="E408:H408"/>
    <mergeCell ref="E339:H339"/>
    <mergeCell ref="E364:H364"/>
    <mergeCell ref="E365:H365"/>
    <mergeCell ref="E366:H366"/>
    <mergeCell ref="E367:H367"/>
    <mergeCell ref="E368:H368"/>
    <mergeCell ref="E369:H369"/>
    <mergeCell ref="E352:H352"/>
    <mergeCell ref="E353:H353"/>
    <mergeCell ref="E354:H354"/>
    <mergeCell ref="E355:H355"/>
    <mergeCell ref="E356:H356"/>
    <mergeCell ref="E357:H357"/>
    <mergeCell ref="E340:H340"/>
    <mergeCell ref="E341:H341"/>
    <mergeCell ref="E386:H386"/>
    <mergeCell ref="E387:H387"/>
    <mergeCell ref="E382:H382"/>
    <mergeCell ref="E383:H383"/>
    <mergeCell ref="E372:H372"/>
    <mergeCell ref="E373:H373"/>
    <mergeCell ref="E374:H374"/>
    <mergeCell ref="E375:H375"/>
    <mergeCell ref="E370:H370"/>
    <mergeCell ref="E371:H371"/>
    <mergeCell ref="E360:H360"/>
    <mergeCell ref="E328:H328"/>
    <mergeCell ref="E329:H329"/>
    <mergeCell ref="E330:H330"/>
    <mergeCell ref="E331:H331"/>
    <mergeCell ref="E332:H332"/>
    <mergeCell ref="E333:H333"/>
    <mergeCell ref="E316:H316"/>
    <mergeCell ref="E317:H317"/>
    <mergeCell ref="E318:H318"/>
    <mergeCell ref="E319:H319"/>
    <mergeCell ref="E320:H320"/>
    <mergeCell ref="E321:H321"/>
    <mergeCell ref="E304:H304"/>
    <mergeCell ref="E305:H305"/>
    <mergeCell ref="E309:H309"/>
    <mergeCell ref="E337:H337"/>
    <mergeCell ref="E338:H338"/>
    <mergeCell ref="E307:H307"/>
    <mergeCell ref="E308:H308"/>
    <mergeCell ref="E334:H334"/>
    <mergeCell ref="E335:H335"/>
    <mergeCell ref="E324:H324"/>
    <mergeCell ref="E325:H325"/>
    <mergeCell ref="E326:H326"/>
    <mergeCell ref="E327:H327"/>
    <mergeCell ref="E322:H322"/>
    <mergeCell ref="E323:H323"/>
    <mergeCell ref="E312:H312"/>
    <mergeCell ref="E313:H313"/>
    <mergeCell ref="E306:H306"/>
    <mergeCell ref="E292:H292"/>
    <mergeCell ref="E293:H293"/>
    <mergeCell ref="E294:H294"/>
    <mergeCell ref="E295:H295"/>
    <mergeCell ref="E296:H296"/>
    <mergeCell ref="E297:H297"/>
    <mergeCell ref="E280:H280"/>
    <mergeCell ref="E281:H281"/>
    <mergeCell ref="E282:H282"/>
    <mergeCell ref="E283:H283"/>
    <mergeCell ref="E284:H284"/>
    <mergeCell ref="E285:H285"/>
    <mergeCell ref="E268:H268"/>
    <mergeCell ref="E269:H269"/>
    <mergeCell ref="E314:H314"/>
    <mergeCell ref="E315:H315"/>
    <mergeCell ref="E310:H310"/>
    <mergeCell ref="E311:H311"/>
    <mergeCell ref="E300:H300"/>
    <mergeCell ref="E301:H301"/>
    <mergeCell ref="E302:H302"/>
    <mergeCell ref="E303:H303"/>
    <mergeCell ref="E279:H279"/>
    <mergeCell ref="E274:H274"/>
    <mergeCell ref="E275:H275"/>
    <mergeCell ref="E270:H270"/>
    <mergeCell ref="E271:H271"/>
    <mergeCell ref="E272:H272"/>
    <mergeCell ref="E273:H273"/>
    <mergeCell ref="E298:H298"/>
    <mergeCell ref="E299:H299"/>
    <mergeCell ref="E258:H258"/>
    <mergeCell ref="E259:H259"/>
    <mergeCell ref="E260:H260"/>
    <mergeCell ref="E261:H261"/>
    <mergeCell ref="E244:H244"/>
    <mergeCell ref="E245:H245"/>
    <mergeCell ref="E246:H246"/>
    <mergeCell ref="E247:H247"/>
    <mergeCell ref="E248:H248"/>
    <mergeCell ref="E249:H249"/>
    <mergeCell ref="E232:H232"/>
    <mergeCell ref="E233:H233"/>
    <mergeCell ref="E237:H237"/>
    <mergeCell ref="E265:H265"/>
    <mergeCell ref="E266:H266"/>
    <mergeCell ref="E234:H234"/>
    <mergeCell ref="E235:H235"/>
    <mergeCell ref="E236:H236"/>
    <mergeCell ref="E264:H264"/>
    <mergeCell ref="E262:H262"/>
    <mergeCell ref="E263:H263"/>
    <mergeCell ref="E252:H252"/>
    <mergeCell ref="E253:H253"/>
    <mergeCell ref="E254:H254"/>
    <mergeCell ref="E255:H255"/>
    <mergeCell ref="E250:H250"/>
    <mergeCell ref="E251:H251"/>
    <mergeCell ref="E240:H240"/>
    <mergeCell ref="E241:H241"/>
    <mergeCell ref="E257:H257"/>
    <mergeCell ref="E222:H222"/>
    <mergeCell ref="E223:H223"/>
    <mergeCell ref="E224:H224"/>
    <mergeCell ref="E225:H225"/>
    <mergeCell ref="E208:H208"/>
    <mergeCell ref="E209:H209"/>
    <mergeCell ref="E210:H210"/>
    <mergeCell ref="E211:H211"/>
    <mergeCell ref="E212:H212"/>
    <mergeCell ref="E213:H213"/>
    <mergeCell ref="E196:H196"/>
    <mergeCell ref="E197:H197"/>
    <mergeCell ref="E242:H242"/>
    <mergeCell ref="E243:H243"/>
    <mergeCell ref="E238:H238"/>
    <mergeCell ref="E239:H239"/>
    <mergeCell ref="E228:H228"/>
    <mergeCell ref="E229:H229"/>
    <mergeCell ref="E230:H230"/>
    <mergeCell ref="E231:H231"/>
    <mergeCell ref="E226:H226"/>
    <mergeCell ref="E227:H227"/>
    <mergeCell ref="E216:H216"/>
    <mergeCell ref="E217:H217"/>
    <mergeCell ref="E218:H218"/>
    <mergeCell ref="E219:H219"/>
    <mergeCell ref="E214:H214"/>
    <mergeCell ref="E215:H215"/>
    <mergeCell ref="E204:H204"/>
    <mergeCell ref="E205:H205"/>
    <mergeCell ref="E206:H206"/>
    <mergeCell ref="E207:H207"/>
    <mergeCell ref="E195:H195"/>
    <mergeCell ref="E220:H220"/>
    <mergeCell ref="E221:H221"/>
    <mergeCell ref="E202:H202"/>
    <mergeCell ref="E203:H203"/>
    <mergeCell ref="E192:H192"/>
    <mergeCell ref="E198:H198"/>
    <mergeCell ref="E199:H199"/>
    <mergeCell ref="E200:H200"/>
    <mergeCell ref="E201:H201"/>
    <mergeCell ref="E184:H184"/>
    <mergeCell ref="E185:H185"/>
    <mergeCell ref="E186:H186"/>
    <mergeCell ref="E187:H187"/>
    <mergeCell ref="E188:H188"/>
    <mergeCell ref="E189:H189"/>
    <mergeCell ref="E172:H172"/>
    <mergeCell ref="E173:H173"/>
    <mergeCell ref="E194:H194"/>
    <mergeCell ref="E193:H193"/>
    <mergeCell ref="E162:H162"/>
    <mergeCell ref="E163:H163"/>
    <mergeCell ref="E164:H164"/>
    <mergeCell ref="E190:H190"/>
    <mergeCell ref="E191:H191"/>
    <mergeCell ref="E180:H180"/>
    <mergeCell ref="E181:H181"/>
    <mergeCell ref="E182:H182"/>
    <mergeCell ref="E183:H183"/>
    <mergeCell ref="E178:H178"/>
    <mergeCell ref="E179:H179"/>
    <mergeCell ref="E168:H168"/>
    <mergeCell ref="E169:H169"/>
    <mergeCell ref="E112:H112"/>
    <mergeCell ref="E113:H113"/>
    <mergeCell ref="E114:H114"/>
    <mergeCell ref="E174:H174"/>
    <mergeCell ref="E175:H175"/>
    <mergeCell ref="E176:H176"/>
    <mergeCell ref="E177:H177"/>
    <mergeCell ref="E160:H160"/>
    <mergeCell ref="E161:H161"/>
    <mergeCell ref="E165:H165"/>
    <mergeCell ref="E139:H139"/>
    <mergeCell ref="E140:H140"/>
    <mergeCell ref="E141:H141"/>
    <mergeCell ref="E124:H124"/>
    <mergeCell ref="E125:H125"/>
    <mergeCell ref="E170:H170"/>
    <mergeCell ref="E171:H171"/>
    <mergeCell ref="E166:H166"/>
    <mergeCell ref="E167:H167"/>
    <mergeCell ref="E156:H156"/>
    <mergeCell ref="E157:H157"/>
    <mergeCell ref="E158:H158"/>
    <mergeCell ref="E159:H159"/>
    <mergeCell ref="E117:H117"/>
    <mergeCell ref="E100:H100"/>
    <mergeCell ref="E101:H101"/>
    <mergeCell ref="E102:H102"/>
    <mergeCell ref="E103:H103"/>
    <mergeCell ref="E104:H104"/>
    <mergeCell ref="E105:H105"/>
    <mergeCell ref="E97:H97"/>
    <mergeCell ref="E51:H51"/>
    <mergeCell ref="E79:H79"/>
    <mergeCell ref="E80:H80"/>
    <mergeCell ref="E81:H81"/>
    <mergeCell ref="E98:H98"/>
    <mergeCell ref="E99:H99"/>
    <mergeCell ref="E94:H94"/>
    <mergeCell ref="E95:H95"/>
    <mergeCell ref="E84:H84"/>
    <mergeCell ref="E85:H85"/>
    <mergeCell ref="E86:H86"/>
    <mergeCell ref="E87:H87"/>
    <mergeCell ref="E61:H61"/>
    <mergeCell ref="E62:H62"/>
    <mergeCell ref="E63:H63"/>
    <mergeCell ref="E58:H58"/>
    <mergeCell ref="E59:H59"/>
    <mergeCell ref="E82:H82"/>
    <mergeCell ref="E83:H83"/>
    <mergeCell ref="E72:H72"/>
    <mergeCell ref="C5:F5"/>
    <mergeCell ref="C6:F6"/>
    <mergeCell ref="C7:F7"/>
    <mergeCell ref="E47:H47"/>
    <mergeCell ref="E46:H46"/>
    <mergeCell ref="E41:H41"/>
    <mergeCell ref="E40:H40"/>
    <mergeCell ref="E39:H39"/>
    <mergeCell ref="E38:H38"/>
    <mergeCell ref="E37:H37"/>
    <mergeCell ref="E36:H36"/>
    <mergeCell ref="E35:H35"/>
    <mergeCell ref="E48:H48"/>
    <mergeCell ref="E49:H49"/>
    <mergeCell ref="E27:H27"/>
    <mergeCell ref="E44:H44"/>
    <mergeCell ref="E45:H45"/>
    <mergeCell ref="E28:H28"/>
    <mergeCell ref="E29:H29"/>
    <mergeCell ref="E30:H30"/>
    <mergeCell ref="E33:H33"/>
    <mergeCell ref="E31:H31"/>
    <mergeCell ref="E32:H32"/>
    <mergeCell ref="E17:H17"/>
    <mergeCell ref="E18:H18"/>
    <mergeCell ref="E19:H19"/>
    <mergeCell ref="E20:H20"/>
    <mergeCell ref="E21:H21"/>
    <mergeCell ref="E22:F22"/>
    <mergeCell ref="G22:H22"/>
    <mergeCell ref="E115:H115"/>
    <mergeCell ref="E116:H116"/>
    <mergeCell ref="E88:H88"/>
    <mergeCell ref="E89:H89"/>
    <mergeCell ref="E90:H90"/>
    <mergeCell ref="E91:H91"/>
    <mergeCell ref="E92:H92"/>
    <mergeCell ref="E1006:H1006"/>
    <mergeCell ref="A1:M1"/>
    <mergeCell ref="A3:M3"/>
    <mergeCell ref="A2:M2"/>
    <mergeCell ref="A7:B7"/>
    <mergeCell ref="E135:H135"/>
    <mergeCell ref="E130:H130"/>
    <mergeCell ref="E131:H131"/>
    <mergeCell ref="E120:H120"/>
    <mergeCell ref="E121:H121"/>
    <mergeCell ref="E122:H122"/>
    <mergeCell ref="E123:H123"/>
    <mergeCell ref="E119:H119"/>
    <mergeCell ref="E108:H108"/>
    <mergeCell ref="E109:H109"/>
    <mergeCell ref="E110:H110"/>
    <mergeCell ref="E111:H111"/>
    <mergeCell ref="E106:H106"/>
    <mergeCell ref="E107:H107"/>
    <mergeCell ref="E96:H96"/>
    <mergeCell ref="G7:H7"/>
    <mergeCell ref="A5:B5"/>
    <mergeCell ref="A6:B6"/>
    <mergeCell ref="G5:H5"/>
    <mergeCell ref="G6:H6"/>
  </mergeCells>
  <dataValidations count="6">
    <dataValidation type="list" allowBlank="1" showInputMessage="1" showErrorMessage="1" sqref="A15:A1009" xr:uid="{00000000-0002-0000-0400-000000000000}">
      <formula1>$X$2010:$X$2013</formula1>
    </dataValidation>
    <dataValidation type="list" allowBlank="1" showInputMessage="1" showErrorMessage="1" sqref="B15:B1009" xr:uid="{00000000-0002-0000-0400-000001000000}">
      <formula1>$Y$2010:$Y$2014</formula1>
    </dataValidation>
    <dataValidation type="list" allowBlank="1" showInputMessage="1" showErrorMessage="1" sqref="I15:I1009" xr:uid="{00000000-0002-0000-0400-000002000000}">
      <formula1>$AD$2010:$AD$3132</formula1>
    </dataValidation>
    <dataValidation type="list" allowBlank="1" showInputMessage="1" showErrorMessage="1" sqref="U15:U1009" xr:uid="{00000000-0002-0000-0400-000003000000}">
      <formula1>$Z$2010:$Z$2013</formula1>
    </dataValidation>
    <dataValidation type="list" allowBlank="1" showInputMessage="1" showErrorMessage="1" sqref="V15:V1009" xr:uid="{00000000-0002-0000-0400-000004000000}">
      <formula1>$AB$2010:$AB$2017</formula1>
    </dataValidation>
    <dataValidation type="list" allowBlank="1" showInputMessage="1" showErrorMessage="1" sqref="W15:W1009" xr:uid="{00000000-0002-0000-0400-000005000000}">
      <formula1>$AA$2010:$AA$2016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2795"/>
  <sheetViews>
    <sheetView topLeftCell="M1" zoomScale="90" zoomScaleNormal="90" workbookViewId="0">
      <pane ySplit="11" topLeftCell="A24" activePane="bottomLeft" state="frozen"/>
      <selection activeCell="A3" sqref="A3:E3"/>
      <selection pane="bottomLeft" activeCell="A2" sqref="A2:N2"/>
    </sheetView>
  </sheetViews>
  <sheetFormatPr baseColWidth="10" defaultColWidth="11.42578125" defaultRowHeight="11.25" x14ac:dyDescent="0.25"/>
  <cols>
    <col min="1" max="1" width="9.42578125" style="99" customWidth="1"/>
    <col min="2" max="2" width="16.140625" style="99" customWidth="1"/>
    <col min="3" max="3" width="4.42578125" style="99" customWidth="1"/>
    <col min="4" max="4" width="40.42578125" style="99" customWidth="1"/>
    <col min="5" max="5" width="10.85546875" style="99" customWidth="1"/>
    <col min="6" max="14" width="17.85546875" style="99" customWidth="1"/>
    <col min="15" max="15" width="44.5703125" style="99" customWidth="1"/>
    <col min="16" max="16" width="21.28515625" style="99" customWidth="1"/>
    <col min="17" max="17" width="50.140625" style="99" customWidth="1"/>
    <col min="18" max="18" width="36.5703125" style="99" customWidth="1"/>
    <col min="19" max="19" width="11.42578125" style="99"/>
    <col min="20" max="20" width="31.28515625" style="99" bestFit="1" customWidth="1"/>
    <col min="21" max="21" width="20" style="99" bestFit="1" customWidth="1"/>
    <col min="22" max="22" width="25.28515625" style="99" bestFit="1" customWidth="1"/>
    <col min="23" max="23" width="39.7109375" style="99" bestFit="1" customWidth="1"/>
    <col min="24" max="24" width="49" style="99" bestFit="1" customWidth="1"/>
    <col min="25" max="25" width="25.5703125" style="99" bestFit="1" customWidth="1"/>
    <col min="26" max="26" width="92.7109375" style="99" customWidth="1"/>
    <col min="27" max="16384" width="11.42578125" style="99"/>
  </cols>
  <sheetData>
    <row r="1" spans="1:19" ht="21" x14ac:dyDescent="0.25">
      <c r="A1" s="350" t="s">
        <v>2049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</row>
    <row r="2" spans="1:19" ht="18.75" x14ac:dyDescent="0.25">
      <c r="A2" s="365" t="s">
        <v>2067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</row>
    <row r="3" spans="1:19" ht="21" x14ac:dyDescent="0.25">
      <c r="A3" s="350" t="str">
        <f>+CONCATENATE('Datos Entidad'!E9,"-",'Datos Entidad'!G9,"-",'Datos Entidad'!H9)</f>
        <v>2021-12-31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</row>
    <row r="4" spans="1:19" ht="12" thickBot="1" x14ac:dyDescent="0.3"/>
    <row r="5" spans="1:19" ht="20.25" thickTop="1" thickBot="1" x14ac:dyDescent="0.3">
      <c r="A5" s="100"/>
      <c r="B5" s="100"/>
      <c r="C5" s="357" t="s">
        <v>2045</v>
      </c>
      <c r="D5" s="359"/>
      <c r="E5" s="357" t="s">
        <v>427</v>
      </c>
      <c r="F5" s="358"/>
      <c r="G5" s="359"/>
      <c r="H5" s="351" t="s">
        <v>517</v>
      </c>
      <c r="I5" s="352"/>
    </row>
    <row r="6" spans="1:19" ht="20.25" thickTop="1" thickBot="1" x14ac:dyDescent="0.3">
      <c r="A6" s="100"/>
      <c r="B6" s="100"/>
      <c r="C6" s="360">
        <f>+SUM(N12:N1006)</f>
        <v>40521121</v>
      </c>
      <c r="D6" s="362"/>
      <c r="E6" s="360">
        <f>Balance!D8</f>
        <v>40521121</v>
      </c>
      <c r="F6" s="361"/>
      <c r="G6" s="362"/>
      <c r="H6" s="353">
        <f>+C6-E6</f>
        <v>0</v>
      </c>
      <c r="I6" s="354"/>
    </row>
    <row r="7" spans="1:19" ht="18.600000000000001" customHeight="1" thickTop="1" x14ac:dyDescent="0.25">
      <c r="A7" s="121"/>
      <c r="B7" s="367" t="s">
        <v>2651</v>
      </c>
      <c r="C7" s="367"/>
      <c r="D7" s="367"/>
      <c r="E7" s="367"/>
      <c r="F7" s="367"/>
      <c r="G7" s="367"/>
      <c r="H7" s="367"/>
      <c r="I7" s="367"/>
      <c r="J7" s="367"/>
      <c r="K7" s="367"/>
      <c r="L7" s="367"/>
      <c r="M7" s="122"/>
    </row>
    <row r="8" spans="1:19" ht="18" customHeight="1" x14ac:dyDescent="0.25">
      <c r="A8" s="123"/>
      <c r="B8" s="367"/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122"/>
    </row>
    <row r="9" spans="1:19" ht="12" thickBot="1" x14ac:dyDescent="0.3"/>
    <row r="10" spans="1:19" ht="20.25" thickTop="1" thickBot="1" x14ac:dyDescent="0.3">
      <c r="G10" s="360" t="s">
        <v>884</v>
      </c>
      <c r="H10" s="368"/>
      <c r="I10" s="368"/>
      <c r="J10" s="368"/>
      <c r="K10" s="368"/>
      <c r="L10" s="369"/>
      <c r="M10" s="124"/>
      <c r="N10" s="125"/>
      <c r="R10" s="126"/>
      <c r="S10" s="127"/>
    </row>
    <row r="11" spans="1:19" s="102" customFormat="1" ht="27" customHeight="1" thickTop="1" thickBot="1" x14ac:dyDescent="0.3">
      <c r="A11" s="128" t="s">
        <v>870</v>
      </c>
      <c r="B11" s="129" t="s">
        <v>871</v>
      </c>
      <c r="C11" s="129" t="s">
        <v>862</v>
      </c>
      <c r="D11" s="355" t="s">
        <v>2035</v>
      </c>
      <c r="E11" s="356"/>
      <c r="F11" s="130" t="s">
        <v>877</v>
      </c>
      <c r="G11" s="128" t="s">
        <v>878</v>
      </c>
      <c r="H11" s="129" t="s">
        <v>879</v>
      </c>
      <c r="I11" s="129" t="s">
        <v>880</v>
      </c>
      <c r="J11" s="129" t="s">
        <v>881</v>
      </c>
      <c r="K11" s="129" t="s">
        <v>882</v>
      </c>
      <c r="L11" s="131" t="s">
        <v>883</v>
      </c>
      <c r="M11" s="101" t="s">
        <v>2649</v>
      </c>
      <c r="N11" s="132" t="s">
        <v>2044</v>
      </c>
      <c r="O11" s="133" t="s">
        <v>2036</v>
      </c>
      <c r="P11" s="129" t="s">
        <v>874</v>
      </c>
      <c r="Q11" s="129" t="s">
        <v>2042</v>
      </c>
      <c r="R11" s="131" t="s">
        <v>876</v>
      </c>
    </row>
    <row r="12" spans="1:19" ht="12" customHeight="1" thickTop="1" x14ac:dyDescent="0.25">
      <c r="A12" s="134" t="s">
        <v>887</v>
      </c>
      <c r="B12" s="104">
        <v>800197268</v>
      </c>
      <c r="C12" s="104">
        <v>4</v>
      </c>
      <c r="D12" s="331" t="s">
        <v>2661</v>
      </c>
      <c r="E12" s="332"/>
      <c r="F12" s="135"/>
      <c r="G12" s="136">
        <f>1187000+17911499</f>
        <v>19098499</v>
      </c>
      <c r="H12" s="137"/>
      <c r="I12" s="137"/>
      <c r="J12" s="137"/>
      <c r="K12" s="137"/>
      <c r="L12" s="138"/>
      <c r="M12" s="139"/>
      <c r="N12" s="140">
        <f>SUM(F12:M12)</f>
        <v>19098499</v>
      </c>
      <c r="O12" s="141"/>
      <c r="P12" s="142" t="s">
        <v>2016</v>
      </c>
      <c r="Q12" s="105" t="s">
        <v>2043</v>
      </c>
      <c r="R12" s="143" t="s">
        <v>2022</v>
      </c>
    </row>
    <row r="13" spans="1:19" x14ac:dyDescent="0.25">
      <c r="A13" s="103" t="s">
        <v>887</v>
      </c>
      <c r="B13" s="106">
        <v>66930223</v>
      </c>
      <c r="C13" s="106">
        <v>6</v>
      </c>
      <c r="D13" s="363" t="s">
        <v>2667</v>
      </c>
      <c r="E13" s="364"/>
      <c r="F13" s="107">
        <v>0</v>
      </c>
      <c r="G13" s="108">
        <f>454245+27255</f>
        <v>481500</v>
      </c>
      <c r="H13" s="106"/>
      <c r="I13" s="106"/>
      <c r="J13" s="106"/>
      <c r="K13" s="106"/>
      <c r="L13" s="109"/>
      <c r="M13" s="110"/>
      <c r="N13" s="144">
        <f t="shared" ref="N13:N76" si="0">SUM(F13:M13)</f>
        <v>481500</v>
      </c>
      <c r="O13" s="145" t="s">
        <v>2143</v>
      </c>
      <c r="P13" s="105" t="s">
        <v>2016</v>
      </c>
      <c r="Q13" s="105" t="s">
        <v>2043</v>
      </c>
      <c r="R13" s="111" t="s">
        <v>2022</v>
      </c>
    </row>
    <row r="14" spans="1:19" x14ac:dyDescent="0.25">
      <c r="A14" s="103" t="s">
        <v>888</v>
      </c>
      <c r="B14" s="106">
        <v>29704495</v>
      </c>
      <c r="C14" s="106"/>
      <c r="D14" s="363" t="s">
        <v>2666</v>
      </c>
      <c r="E14" s="364"/>
      <c r="F14" s="107">
        <v>0</v>
      </c>
      <c r="G14" s="108">
        <f>507470+30448</f>
        <v>537918</v>
      </c>
      <c r="H14" s="106"/>
      <c r="I14" s="106"/>
      <c r="J14" s="106"/>
      <c r="K14" s="106"/>
      <c r="L14" s="109"/>
      <c r="M14" s="110"/>
      <c r="N14" s="144">
        <f t="shared" si="0"/>
        <v>537918</v>
      </c>
      <c r="O14" s="145" t="s">
        <v>2143</v>
      </c>
      <c r="P14" s="105" t="s">
        <v>2016</v>
      </c>
      <c r="Q14" s="105" t="s">
        <v>2043</v>
      </c>
      <c r="R14" s="111" t="s">
        <v>2022</v>
      </c>
    </row>
    <row r="15" spans="1:19" x14ac:dyDescent="0.25">
      <c r="A15" s="103" t="s">
        <v>887</v>
      </c>
      <c r="B15" s="106">
        <v>900336004</v>
      </c>
      <c r="C15" s="106">
        <v>7</v>
      </c>
      <c r="D15" s="363" t="s">
        <v>2662</v>
      </c>
      <c r="E15" s="364"/>
      <c r="F15" s="107"/>
      <c r="G15" s="108">
        <v>410100</v>
      </c>
      <c r="H15" s="106"/>
      <c r="I15" s="106"/>
      <c r="J15" s="106"/>
      <c r="K15" s="106"/>
      <c r="L15" s="109"/>
      <c r="M15" s="110"/>
      <c r="N15" s="144">
        <f t="shared" si="0"/>
        <v>410100</v>
      </c>
      <c r="O15" s="145"/>
      <c r="P15" s="105" t="s">
        <v>2015</v>
      </c>
      <c r="Q15" s="105" t="s">
        <v>2043</v>
      </c>
      <c r="R15" s="111" t="s">
        <v>2022</v>
      </c>
    </row>
    <row r="16" spans="1:19" x14ac:dyDescent="0.25">
      <c r="A16" s="103" t="s">
        <v>887</v>
      </c>
      <c r="B16" s="106">
        <v>860011153</v>
      </c>
      <c r="C16" s="106">
        <v>6</v>
      </c>
      <c r="D16" s="363" t="s">
        <v>2663</v>
      </c>
      <c r="E16" s="364"/>
      <c r="F16" s="107"/>
      <c r="G16" s="108">
        <v>18000</v>
      </c>
      <c r="H16" s="106"/>
      <c r="I16" s="106"/>
      <c r="J16" s="106"/>
      <c r="K16" s="106"/>
      <c r="L16" s="109"/>
      <c r="M16" s="110"/>
      <c r="N16" s="144">
        <f t="shared" si="0"/>
        <v>18000</v>
      </c>
      <c r="O16" s="145"/>
      <c r="P16" s="105" t="s">
        <v>2016</v>
      </c>
      <c r="Q16" s="105" t="s">
        <v>2043</v>
      </c>
      <c r="R16" s="111" t="s">
        <v>2022</v>
      </c>
    </row>
    <row r="17" spans="1:18" x14ac:dyDescent="0.25">
      <c r="A17" s="103" t="s">
        <v>887</v>
      </c>
      <c r="B17" s="106">
        <v>890303208</v>
      </c>
      <c r="C17" s="106">
        <v>5</v>
      </c>
      <c r="D17" s="363" t="s">
        <v>2664</v>
      </c>
      <c r="E17" s="364"/>
      <c r="F17" s="107"/>
      <c r="G17" s="108">
        <v>136800</v>
      </c>
      <c r="H17" s="106"/>
      <c r="I17" s="106"/>
      <c r="J17" s="106"/>
      <c r="K17" s="106"/>
      <c r="L17" s="109"/>
      <c r="M17" s="110"/>
      <c r="N17" s="144">
        <f t="shared" si="0"/>
        <v>136800</v>
      </c>
      <c r="O17" s="145"/>
      <c r="P17" s="105" t="s">
        <v>2015</v>
      </c>
      <c r="Q17" s="105" t="s">
        <v>2043</v>
      </c>
      <c r="R17" s="111" t="s">
        <v>2022</v>
      </c>
    </row>
    <row r="18" spans="1:18" x14ac:dyDescent="0.25">
      <c r="A18" s="103" t="s">
        <v>887</v>
      </c>
      <c r="B18" s="106">
        <v>800130907</v>
      </c>
      <c r="C18" s="106">
        <v>4</v>
      </c>
      <c r="D18" s="363" t="s">
        <v>2665</v>
      </c>
      <c r="E18" s="364"/>
      <c r="F18" s="107"/>
      <c r="G18" s="108">
        <v>136800</v>
      </c>
      <c r="H18" s="106"/>
      <c r="I18" s="106"/>
      <c r="J18" s="106"/>
      <c r="K18" s="106"/>
      <c r="L18" s="109"/>
      <c r="M18" s="110"/>
      <c r="N18" s="144">
        <f t="shared" si="0"/>
        <v>136800</v>
      </c>
      <c r="O18" s="145"/>
      <c r="P18" s="105" t="s">
        <v>2016</v>
      </c>
      <c r="Q18" s="105" t="s">
        <v>2043</v>
      </c>
      <c r="R18" s="111" t="s">
        <v>2022</v>
      </c>
    </row>
    <row r="19" spans="1:18" x14ac:dyDescent="0.25">
      <c r="A19" s="103" t="s">
        <v>888</v>
      </c>
      <c r="B19" s="106">
        <v>67001612</v>
      </c>
      <c r="C19" s="106"/>
      <c r="D19" s="363" t="s">
        <v>2678</v>
      </c>
      <c r="E19" s="364"/>
      <c r="F19" s="107"/>
      <c r="G19" s="107">
        <v>1500000</v>
      </c>
      <c r="H19" s="106"/>
      <c r="I19" s="106"/>
      <c r="J19" s="106"/>
      <c r="K19" s="106"/>
      <c r="L19" s="109"/>
      <c r="M19" s="110"/>
      <c r="N19" s="144">
        <f t="shared" si="0"/>
        <v>1500000</v>
      </c>
      <c r="O19" s="145"/>
      <c r="P19" s="105" t="s">
        <v>2016</v>
      </c>
      <c r="Q19" s="105" t="s">
        <v>2043</v>
      </c>
      <c r="R19" s="111" t="s">
        <v>2022</v>
      </c>
    </row>
    <row r="20" spans="1:18" x14ac:dyDescent="0.25">
      <c r="A20" s="103" t="s">
        <v>888</v>
      </c>
      <c r="B20" s="106">
        <v>16643196</v>
      </c>
      <c r="C20" s="106"/>
      <c r="D20" s="363" t="s">
        <v>2679</v>
      </c>
      <c r="E20" s="364"/>
      <c r="F20" s="107"/>
      <c r="G20" s="107">
        <v>1700000</v>
      </c>
      <c r="H20" s="106"/>
      <c r="I20" s="106"/>
      <c r="J20" s="106"/>
      <c r="K20" s="106"/>
      <c r="L20" s="109"/>
      <c r="M20" s="110"/>
      <c r="N20" s="144">
        <f t="shared" si="0"/>
        <v>1700000</v>
      </c>
      <c r="O20" s="145"/>
      <c r="P20" s="105" t="s">
        <v>2016</v>
      </c>
      <c r="Q20" s="105" t="s">
        <v>2043</v>
      </c>
      <c r="R20" s="111" t="s">
        <v>2022</v>
      </c>
    </row>
    <row r="21" spans="1:18" x14ac:dyDescent="0.25">
      <c r="A21" s="103" t="s">
        <v>888</v>
      </c>
      <c r="B21" s="106">
        <v>14695037</v>
      </c>
      <c r="C21" s="106"/>
      <c r="D21" s="363" t="s">
        <v>2681</v>
      </c>
      <c r="E21" s="364"/>
      <c r="F21" s="107"/>
      <c r="G21" s="107">
        <v>3610722</v>
      </c>
      <c r="H21" s="106"/>
      <c r="I21" s="106"/>
      <c r="J21" s="106"/>
      <c r="K21" s="106"/>
      <c r="L21" s="109"/>
      <c r="M21" s="110"/>
      <c r="N21" s="144">
        <f t="shared" si="0"/>
        <v>3610722</v>
      </c>
      <c r="O21" s="145"/>
      <c r="P21" s="105" t="s">
        <v>2016</v>
      </c>
      <c r="Q21" s="105" t="s">
        <v>2043</v>
      </c>
      <c r="R21" s="111" t="s">
        <v>2022</v>
      </c>
    </row>
    <row r="22" spans="1:18" x14ac:dyDescent="0.25">
      <c r="A22" s="103" t="s">
        <v>888</v>
      </c>
      <c r="B22" s="106">
        <v>14704145</v>
      </c>
      <c r="C22" s="106"/>
      <c r="D22" s="363" t="s">
        <v>2680</v>
      </c>
      <c r="E22" s="364"/>
      <c r="F22" s="107"/>
      <c r="G22" s="107">
        <v>904283</v>
      </c>
      <c r="H22" s="106"/>
      <c r="I22" s="106"/>
      <c r="J22" s="106"/>
      <c r="K22" s="106"/>
      <c r="L22" s="109"/>
      <c r="M22" s="110"/>
      <c r="N22" s="144">
        <f t="shared" si="0"/>
        <v>904283</v>
      </c>
      <c r="O22" s="145" t="s">
        <v>2143</v>
      </c>
      <c r="P22" s="105" t="s">
        <v>2016</v>
      </c>
      <c r="Q22" s="105" t="s">
        <v>2043</v>
      </c>
      <c r="R22" s="111" t="s">
        <v>2022</v>
      </c>
    </row>
    <row r="23" spans="1:18" x14ac:dyDescent="0.25">
      <c r="A23" s="103" t="s">
        <v>888</v>
      </c>
      <c r="B23" s="106">
        <v>66781833</v>
      </c>
      <c r="C23" s="106"/>
      <c r="D23" s="363" t="s">
        <v>2689</v>
      </c>
      <c r="E23" s="364"/>
      <c r="F23" s="107"/>
      <c r="G23" s="107">
        <v>11118700</v>
      </c>
      <c r="H23" s="106"/>
      <c r="I23" s="106"/>
      <c r="J23" s="106"/>
      <c r="K23" s="106"/>
      <c r="L23" s="109"/>
      <c r="M23" s="110"/>
      <c r="N23" s="144">
        <f t="shared" si="0"/>
        <v>11118700</v>
      </c>
      <c r="O23" s="145"/>
      <c r="P23" s="105" t="s">
        <v>2016</v>
      </c>
      <c r="Q23" s="105" t="s">
        <v>2043</v>
      </c>
      <c r="R23" s="111" t="s">
        <v>2022</v>
      </c>
    </row>
    <row r="24" spans="1:18" x14ac:dyDescent="0.25">
      <c r="A24" s="103" t="s">
        <v>888</v>
      </c>
      <c r="B24" s="106">
        <v>29659531</v>
      </c>
      <c r="C24" s="106"/>
      <c r="D24" s="363" t="s">
        <v>2690</v>
      </c>
      <c r="E24" s="364"/>
      <c r="F24" s="107"/>
      <c r="G24" s="107">
        <v>183770</v>
      </c>
      <c r="H24" s="106"/>
      <c r="I24" s="106"/>
      <c r="J24" s="106"/>
      <c r="K24" s="106"/>
      <c r="L24" s="109"/>
      <c r="M24" s="110"/>
      <c r="N24" s="144">
        <f t="shared" si="0"/>
        <v>183770</v>
      </c>
      <c r="O24" s="145"/>
      <c r="P24" s="105" t="s">
        <v>2016</v>
      </c>
      <c r="Q24" s="105" t="s">
        <v>2043</v>
      </c>
      <c r="R24" s="111" t="s">
        <v>2022</v>
      </c>
    </row>
    <row r="25" spans="1:18" x14ac:dyDescent="0.25">
      <c r="A25" s="103" t="s">
        <v>888</v>
      </c>
      <c r="B25" s="106">
        <v>29703089</v>
      </c>
      <c r="C25" s="106"/>
      <c r="D25" s="363" t="s">
        <v>2691</v>
      </c>
      <c r="E25" s="364"/>
      <c r="F25" s="107"/>
      <c r="G25" s="107">
        <v>684029</v>
      </c>
      <c r="H25" s="106"/>
      <c r="I25" s="106"/>
      <c r="J25" s="106"/>
      <c r="K25" s="106"/>
      <c r="L25" s="109"/>
      <c r="M25" s="110"/>
      <c r="N25" s="144">
        <f t="shared" si="0"/>
        <v>684029</v>
      </c>
      <c r="O25" s="145"/>
      <c r="P25" s="105" t="s">
        <v>2016</v>
      </c>
      <c r="Q25" s="105" t="s">
        <v>2043</v>
      </c>
      <c r="R25" s="111" t="s">
        <v>2022</v>
      </c>
    </row>
    <row r="26" spans="1:18" x14ac:dyDescent="0.25">
      <c r="A26" s="103" t="s">
        <v>888</v>
      </c>
      <c r="B26" s="106"/>
      <c r="C26" s="106"/>
      <c r="D26" s="363"/>
      <c r="E26" s="364"/>
      <c r="F26" s="107"/>
      <c r="G26" s="108"/>
      <c r="H26" s="106"/>
      <c r="I26" s="106"/>
      <c r="J26" s="106"/>
      <c r="K26" s="106"/>
      <c r="L26" s="109"/>
      <c r="M26" s="110"/>
      <c r="N26" s="144">
        <f t="shared" si="0"/>
        <v>0</v>
      </c>
      <c r="O26" s="145"/>
      <c r="P26" s="105"/>
      <c r="Q26" s="105"/>
      <c r="R26" s="111"/>
    </row>
    <row r="27" spans="1:18" x14ac:dyDescent="0.25">
      <c r="A27" s="103" t="s">
        <v>888</v>
      </c>
      <c r="B27" s="106"/>
      <c r="C27" s="106"/>
      <c r="D27" s="363"/>
      <c r="E27" s="364"/>
      <c r="F27" s="107"/>
      <c r="G27" s="108"/>
      <c r="H27" s="106"/>
      <c r="I27" s="106"/>
      <c r="J27" s="106"/>
      <c r="K27" s="106"/>
      <c r="L27" s="109"/>
      <c r="M27" s="110"/>
      <c r="N27" s="144">
        <f t="shared" si="0"/>
        <v>0</v>
      </c>
      <c r="O27" s="145"/>
      <c r="P27" s="105"/>
      <c r="Q27" s="105"/>
      <c r="R27" s="111"/>
    </row>
    <row r="28" spans="1:18" x14ac:dyDescent="0.25">
      <c r="A28" s="103" t="s">
        <v>888</v>
      </c>
      <c r="B28" s="106"/>
      <c r="C28" s="106"/>
      <c r="D28" s="363"/>
      <c r="E28" s="364"/>
      <c r="F28" s="107"/>
      <c r="G28" s="108"/>
      <c r="H28" s="106"/>
      <c r="I28" s="106"/>
      <c r="J28" s="106"/>
      <c r="K28" s="106"/>
      <c r="L28" s="109"/>
      <c r="M28" s="110"/>
      <c r="N28" s="144">
        <f t="shared" si="0"/>
        <v>0</v>
      </c>
      <c r="O28" s="145"/>
      <c r="P28" s="105"/>
      <c r="Q28" s="105"/>
      <c r="R28" s="111"/>
    </row>
    <row r="29" spans="1:18" x14ac:dyDescent="0.25">
      <c r="A29" s="103"/>
      <c r="B29" s="106"/>
      <c r="C29" s="106"/>
      <c r="D29" s="363"/>
      <c r="E29" s="364"/>
      <c r="F29" s="107"/>
      <c r="G29" s="108"/>
      <c r="H29" s="106"/>
      <c r="I29" s="106"/>
      <c r="J29" s="106"/>
      <c r="K29" s="106"/>
      <c r="L29" s="109"/>
      <c r="M29" s="110"/>
      <c r="N29" s="144">
        <f t="shared" si="0"/>
        <v>0</v>
      </c>
      <c r="O29" s="145"/>
      <c r="P29" s="105"/>
      <c r="Q29" s="105"/>
      <c r="R29" s="111"/>
    </row>
    <row r="30" spans="1:18" x14ac:dyDescent="0.25">
      <c r="A30" s="103"/>
      <c r="B30" s="106"/>
      <c r="C30" s="106"/>
      <c r="D30" s="363"/>
      <c r="E30" s="364"/>
      <c r="F30" s="107"/>
      <c r="G30" s="108"/>
      <c r="H30" s="106"/>
      <c r="I30" s="106"/>
      <c r="J30" s="106"/>
      <c r="K30" s="106"/>
      <c r="L30" s="109"/>
      <c r="M30" s="110"/>
      <c r="N30" s="144">
        <f t="shared" si="0"/>
        <v>0</v>
      </c>
      <c r="O30" s="145"/>
      <c r="P30" s="105"/>
      <c r="Q30" s="105"/>
      <c r="R30" s="111"/>
    </row>
    <row r="31" spans="1:18" x14ac:dyDescent="0.25">
      <c r="A31" s="103"/>
      <c r="B31" s="106"/>
      <c r="C31" s="106"/>
      <c r="D31" s="363"/>
      <c r="E31" s="364"/>
      <c r="F31" s="107"/>
      <c r="G31" s="108"/>
      <c r="H31" s="106"/>
      <c r="I31" s="106"/>
      <c r="J31" s="106"/>
      <c r="K31" s="106"/>
      <c r="L31" s="109"/>
      <c r="M31" s="110"/>
      <c r="N31" s="144">
        <f t="shared" si="0"/>
        <v>0</v>
      </c>
      <c r="O31" s="145"/>
      <c r="P31" s="105"/>
      <c r="Q31" s="105"/>
      <c r="R31" s="111"/>
    </row>
    <row r="32" spans="1:18" x14ac:dyDescent="0.25">
      <c r="A32" s="103"/>
      <c r="B32" s="106"/>
      <c r="C32" s="106"/>
      <c r="D32" s="363"/>
      <c r="E32" s="364"/>
      <c r="F32" s="107"/>
      <c r="G32" s="108"/>
      <c r="H32" s="106"/>
      <c r="I32" s="106"/>
      <c r="J32" s="106"/>
      <c r="K32" s="106"/>
      <c r="L32" s="109"/>
      <c r="M32" s="110"/>
      <c r="N32" s="144">
        <f t="shared" si="0"/>
        <v>0</v>
      </c>
      <c r="O32" s="145"/>
      <c r="P32" s="105"/>
      <c r="Q32" s="105"/>
      <c r="R32" s="111"/>
    </row>
    <row r="33" spans="1:18" x14ac:dyDescent="0.25">
      <c r="A33" s="103"/>
      <c r="B33" s="106"/>
      <c r="C33" s="106"/>
      <c r="D33" s="363"/>
      <c r="E33" s="364"/>
      <c r="F33" s="107"/>
      <c r="G33" s="108"/>
      <c r="H33" s="106"/>
      <c r="I33" s="106"/>
      <c r="J33" s="106"/>
      <c r="K33" s="106"/>
      <c r="L33" s="109"/>
      <c r="M33" s="110"/>
      <c r="N33" s="144">
        <f t="shared" si="0"/>
        <v>0</v>
      </c>
      <c r="O33" s="145"/>
      <c r="P33" s="105"/>
      <c r="Q33" s="105"/>
      <c r="R33" s="111"/>
    </row>
    <row r="34" spans="1:18" x14ac:dyDescent="0.25">
      <c r="A34" s="103"/>
      <c r="B34" s="106"/>
      <c r="C34" s="106"/>
      <c r="D34" s="363"/>
      <c r="E34" s="364"/>
      <c r="F34" s="107"/>
      <c r="G34" s="108"/>
      <c r="H34" s="106"/>
      <c r="I34" s="106"/>
      <c r="J34" s="106"/>
      <c r="K34" s="106"/>
      <c r="L34" s="109"/>
      <c r="M34" s="110"/>
      <c r="N34" s="144">
        <f t="shared" si="0"/>
        <v>0</v>
      </c>
      <c r="O34" s="145"/>
      <c r="P34" s="105"/>
      <c r="Q34" s="105"/>
      <c r="R34" s="111"/>
    </row>
    <row r="35" spans="1:18" x14ac:dyDescent="0.25">
      <c r="A35" s="103"/>
      <c r="B35" s="106"/>
      <c r="C35" s="106"/>
      <c r="D35" s="363"/>
      <c r="E35" s="364"/>
      <c r="F35" s="107"/>
      <c r="G35" s="108"/>
      <c r="H35" s="106"/>
      <c r="I35" s="106"/>
      <c r="J35" s="106"/>
      <c r="K35" s="106"/>
      <c r="L35" s="109"/>
      <c r="M35" s="110"/>
      <c r="N35" s="144">
        <f t="shared" si="0"/>
        <v>0</v>
      </c>
      <c r="O35" s="145"/>
      <c r="P35" s="105"/>
      <c r="Q35" s="105"/>
      <c r="R35" s="111"/>
    </row>
    <row r="36" spans="1:18" x14ac:dyDescent="0.25">
      <c r="A36" s="103"/>
      <c r="B36" s="106"/>
      <c r="C36" s="106"/>
      <c r="D36" s="363"/>
      <c r="E36" s="364"/>
      <c r="F36" s="107"/>
      <c r="G36" s="108"/>
      <c r="H36" s="106"/>
      <c r="I36" s="106"/>
      <c r="J36" s="106"/>
      <c r="K36" s="106"/>
      <c r="L36" s="109"/>
      <c r="M36" s="110"/>
      <c r="N36" s="144">
        <f t="shared" si="0"/>
        <v>0</v>
      </c>
      <c r="O36" s="145"/>
      <c r="P36" s="105"/>
      <c r="Q36" s="105"/>
      <c r="R36" s="111"/>
    </row>
    <row r="37" spans="1:18" x14ac:dyDescent="0.25">
      <c r="A37" s="103"/>
      <c r="B37" s="106"/>
      <c r="C37" s="106"/>
      <c r="D37" s="363"/>
      <c r="E37" s="364"/>
      <c r="F37" s="107"/>
      <c r="G37" s="108"/>
      <c r="H37" s="106"/>
      <c r="I37" s="106"/>
      <c r="J37" s="106"/>
      <c r="K37" s="106"/>
      <c r="L37" s="109"/>
      <c r="M37" s="110"/>
      <c r="N37" s="144">
        <f t="shared" si="0"/>
        <v>0</v>
      </c>
      <c r="O37" s="145"/>
      <c r="P37" s="105"/>
      <c r="Q37" s="105"/>
      <c r="R37" s="111"/>
    </row>
    <row r="38" spans="1:18" x14ac:dyDescent="0.25">
      <c r="A38" s="103"/>
      <c r="B38" s="106"/>
      <c r="C38" s="106"/>
      <c r="D38" s="363"/>
      <c r="E38" s="364"/>
      <c r="F38" s="107"/>
      <c r="G38" s="108"/>
      <c r="H38" s="106"/>
      <c r="I38" s="106"/>
      <c r="J38" s="106"/>
      <c r="K38" s="106"/>
      <c r="L38" s="109"/>
      <c r="M38" s="110"/>
      <c r="N38" s="144">
        <f t="shared" si="0"/>
        <v>0</v>
      </c>
      <c r="O38" s="145"/>
      <c r="P38" s="105"/>
      <c r="Q38" s="105"/>
      <c r="R38" s="111"/>
    </row>
    <row r="39" spans="1:18" x14ac:dyDescent="0.25">
      <c r="A39" s="103"/>
      <c r="B39" s="106"/>
      <c r="C39" s="106"/>
      <c r="D39" s="363"/>
      <c r="E39" s="364"/>
      <c r="F39" s="107"/>
      <c r="G39" s="108"/>
      <c r="H39" s="106"/>
      <c r="I39" s="106"/>
      <c r="J39" s="106"/>
      <c r="K39" s="106"/>
      <c r="L39" s="109"/>
      <c r="M39" s="110"/>
      <c r="N39" s="144">
        <f t="shared" si="0"/>
        <v>0</v>
      </c>
      <c r="O39" s="145"/>
      <c r="P39" s="105"/>
      <c r="Q39" s="105"/>
      <c r="R39" s="111"/>
    </row>
    <row r="40" spans="1:18" x14ac:dyDescent="0.25">
      <c r="A40" s="103"/>
      <c r="B40" s="106"/>
      <c r="C40" s="106"/>
      <c r="D40" s="363"/>
      <c r="E40" s="364"/>
      <c r="F40" s="107"/>
      <c r="G40" s="108"/>
      <c r="H40" s="106"/>
      <c r="I40" s="106"/>
      <c r="J40" s="106"/>
      <c r="K40" s="106"/>
      <c r="L40" s="109"/>
      <c r="M40" s="110"/>
      <c r="N40" s="144">
        <f t="shared" si="0"/>
        <v>0</v>
      </c>
      <c r="O40" s="145"/>
      <c r="P40" s="105"/>
      <c r="Q40" s="105"/>
      <c r="R40" s="111"/>
    </row>
    <row r="41" spans="1:18" x14ac:dyDescent="0.25">
      <c r="A41" s="103"/>
      <c r="B41" s="106"/>
      <c r="C41" s="106"/>
      <c r="D41" s="363"/>
      <c r="E41" s="364"/>
      <c r="F41" s="107"/>
      <c r="G41" s="108"/>
      <c r="H41" s="106"/>
      <c r="I41" s="106"/>
      <c r="J41" s="106"/>
      <c r="K41" s="106"/>
      <c r="L41" s="109"/>
      <c r="M41" s="110"/>
      <c r="N41" s="144">
        <f t="shared" si="0"/>
        <v>0</v>
      </c>
      <c r="O41" s="145"/>
      <c r="P41" s="105"/>
      <c r="Q41" s="105"/>
      <c r="R41" s="111"/>
    </row>
    <row r="42" spans="1:18" x14ac:dyDescent="0.25">
      <c r="A42" s="103"/>
      <c r="B42" s="106"/>
      <c r="C42" s="106"/>
      <c r="D42" s="363"/>
      <c r="E42" s="364"/>
      <c r="F42" s="107"/>
      <c r="G42" s="108"/>
      <c r="H42" s="106"/>
      <c r="I42" s="106"/>
      <c r="J42" s="106"/>
      <c r="K42" s="106"/>
      <c r="L42" s="109"/>
      <c r="M42" s="110"/>
      <c r="N42" s="144">
        <f t="shared" si="0"/>
        <v>0</v>
      </c>
      <c r="O42" s="145"/>
      <c r="P42" s="105"/>
      <c r="Q42" s="105"/>
      <c r="R42" s="111"/>
    </row>
    <row r="43" spans="1:18" x14ac:dyDescent="0.25">
      <c r="A43" s="103"/>
      <c r="B43" s="106"/>
      <c r="C43" s="106"/>
      <c r="D43" s="363"/>
      <c r="E43" s="364"/>
      <c r="F43" s="107"/>
      <c r="G43" s="108"/>
      <c r="H43" s="106"/>
      <c r="I43" s="106"/>
      <c r="J43" s="106"/>
      <c r="K43" s="106"/>
      <c r="L43" s="109"/>
      <c r="M43" s="110"/>
      <c r="N43" s="144">
        <f t="shared" si="0"/>
        <v>0</v>
      </c>
      <c r="O43" s="145"/>
      <c r="P43" s="105"/>
      <c r="Q43" s="105"/>
      <c r="R43" s="111"/>
    </row>
    <row r="44" spans="1:18" x14ac:dyDescent="0.25">
      <c r="A44" s="103"/>
      <c r="B44" s="106"/>
      <c r="C44" s="106"/>
      <c r="D44" s="363"/>
      <c r="E44" s="364"/>
      <c r="F44" s="107"/>
      <c r="G44" s="108"/>
      <c r="H44" s="106"/>
      <c r="I44" s="106"/>
      <c r="J44" s="106"/>
      <c r="K44" s="106"/>
      <c r="L44" s="109"/>
      <c r="M44" s="110"/>
      <c r="N44" s="144">
        <f t="shared" si="0"/>
        <v>0</v>
      </c>
      <c r="O44" s="145"/>
      <c r="P44" s="105"/>
      <c r="Q44" s="105"/>
      <c r="R44" s="111"/>
    </row>
    <row r="45" spans="1:18" x14ac:dyDescent="0.25">
      <c r="A45" s="103"/>
      <c r="B45" s="106"/>
      <c r="C45" s="106"/>
      <c r="D45" s="363"/>
      <c r="E45" s="364"/>
      <c r="F45" s="107"/>
      <c r="G45" s="108"/>
      <c r="H45" s="106"/>
      <c r="I45" s="106"/>
      <c r="J45" s="106"/>
      <c r="K45" s="106"/>
      <c r="L45" s="109"/>
      <c r="M45" s="110"/>
      <c r="N45" s="144">
        <f t="shared" si="0"/>
        <v>0</v>
      </c>
      <c r="O45" s="145"/>
      <c r="P45" s="105"/>
      <c r="Q45" s="105"/>
      <c r="R45" s="111"/>
    </row>
    <row r="46" spans="1:18" x14ac:dyDescent="0.25">
      <c r="A46" s="103"/>
      <c r="B46" s="106"/>
      <c r="C46" s="106"/>
      <c r="D46" s="363"/>
      <c r="E46" s="364"/>
      <c r="F46" s="107"/>
      <c r="G46" s="108"/>
      <c r="H46" s="106"/>
      <c r="I46" s="106"/>
      <c r="J46" s="106"/>
      <c r="K46" s="106"/>
      <c r="L46" s="109"/>
      <c r="M46" s="110"/>
      <c r="N46" s="144">
        <f t="shared" si="0"/>
        <v>0</v>
      </c>
      <c r="O46" s="145"/>
      <c r="P46" s="105"/>
      <c r="Q46" s="105"/>
      <c r="R46" s="111"/>
    </row>
    <row r="47" spans="1:18" x14ac:dyDescent="0.25">
      <c r="A47" s="103"/>
      <c r="B47" s="106"/>
      <c r="C47" s="106"/>
      <c r="D47" s="363"/>
      <c r="E47" s="364"/>
      <c r="F47" s="107"/>
      <c r="G47" s="108"/>
      <c r="H47" s="106"/>
      <c r="I47" s="106"/>
      <c r="J47" s="106"/>
      <c r="K47" s="106"/>
      <c r="L47" s="109"/>
      <c r="M47" s="110"/>
      <c r="N47" s="144">
        <f t="shared" si="0"/>
        <v>0</v>
      </c>
      <c r="O47" s="145"/>
      <c r="P47" s="105"/>
      <c r="Q47" s="105"/>
      <c r="R47" s="111"/>
    </row>
    <row r="48" spans="1:18" x14ac:dyDescent="0.25">
      <c r="A48" s="103"/>
      <c r="B48" s="106"/>
      <c r="C48" s="106"/>
      <c r="D48" s="363"/>
      <c r="E48" s="364"/>
      <c r="F48" s="107"/>
      <c r="G48" s="108"/>
      <c r="H48" s="106"/>
      <c r="I48" s="106"/>
      <c r="J48" s="106"/>
      <c r="K48" s="106"/>
      <c r="L48" s="109"/>
      <c r="M48" s="110"/>
      <c r="N48" s="144">
        <f t="shared" si="0"/>
        <v>0</v>
      </c>
      <c r="O48" s="145"/>
      <c r="P48" s="105"/>
      <c r="Q48" s="105"/>
      <c r="R48" s="111"/>
    </row>
    <row r="49" spans="1:18" x14ac:dyDescent="0.25">
      <c r="A49" s="103"/>
      <c r="B49" s="106"/>
      <c r="C49" s="106"/>
      <c r="D49" s="363"/>
      <c r="E49" s="364"/>
      <c r="F49" s="107"/>
      <c r="G49" s="108"/>
      <c r="H49" s="106"/>
      <c r="I49" s="106"/>
      <c r="J49" s="106"/>
      <c r="K49" s="106"/>
      <c r="L49" s="109"/>
      <c r="M49" s="110"/>
      <c r="N49" s="144">
        <f t="shared" si="0"/>
        <v>0</v>
      </c>
      <c r="O49" s="145"/>
      <c r="P49" s="105"/>
      <c r="Q49" s="105"/>
      <c r="R49" s="111"/>
    </row>
    <row r="50" spans="1:18" x14ac:dyDescent="0.25">
      <c r="A50" s="103"/>
      <c r="B50" s="106"/>
      <c r="C50" s="106"/>
      <c r="D50" s="363"/>
      <c r="E50" s="364"/>
      <c r="F50" s="107"/>
      <c r="G50" s="108"/>
      <c r="H50" s="106"/>
      <c r="I50" s="106"/>
      <c r="J50" s="106"/>
      <c r="K50" s="106"/>
      <c r="L50" s="109"/>
      <c r="M50" s="110"/>
      <c r="N50" s="144">
        <f t="shared" si="0"/>
        <v>0</v>
      </c>
      <c r="O50" s="145"/>
      <c r="P50" s="105"/>
      <c r="Q50" s="105"/>
      <c r="R50" s="111"/>
    </row>
    <row r="51" spans="1:18" x14ac:dyDescent="0.25">
      <c r="A51" s="103"/>
      <c r="B51" s="106"/>
      <c r="C51" s="106"/>
      <c r="D51" s="363"/>
      <c r="E51" s="364"/>
      <c r="F51" s="107"/>
      <c r="G51" s="108"/>
      <c r="H51" s="106"/>
      <c r="I51" s="106"/>
      <c r="J51" s="106"/>
      <c r="K51" s="106"/>
      <c r="L51" s="109"/>
      <c r="M51" s="110"/>
      <c r="N51" s="144">
        <f t="shared" si="0"/>
        <v>0</v>
      </c>
      <c r="O51" s="145"/>
      <c r="P51" s="105"/>
      <c r="Q51" s="105"/>
      <c r="R51" s="111"/>
    </row>
    <row r="52" spans="1:18" x14ac:dyDescent="0.25">
      <c r="A52" s="103"/>
      <c r="B52" s="106"/>
      <c r="C52" s="106"/>
      <c r="D52" s="363"/>
      <c r="E52" s="364"/>
      <c r="F52" s="107"/>
      <c r="G52" s="108"/>
      <c r="H52" s="106"/>
      <c r="I52" s="106"/>
      <c r="J52" s="106"/>
      <c r="K52" s="106"/>
      <c r="L52" s="109"/>
      <c r="M52" s="110"/>
      <c r="N52" s="144">
        <f t="shared" si="0"/>
        <v>0</v>
      </c>
      <c r="O52" s="145"/>
      <c r="P52" s="105"/>
      <c r="Q52" s="105"/>
      <c r="R52" s="111"/>
    </row>
    <row r="53" spans="1:18" x14ac:dyDescent="0.25">
      <c r="A53" s="103"/>
      <c r="B53" s="106"/>
      <c r="C53" s="106"/>
      <c r="D53" s="363"/>
      <c r="E53" s="364"/>
      <c r="F53" s="107"/>
      <c r="G53" s="108"/>
      <c r="H53" s="106"/>
      <c r="I53" s="106"/>
      <c r="J53" s="106"/>
      <c r="K53" s="106"/>
      <c r="L53" s="109"/>
      <c r="M53" s="110"/>
      <c r="N53" s="144">
        <f t="shared" si="0"/>
        <v>0</v>
      </c>
      <c r="O53" s="145"/>
      <c r="P53" s="105"/>
      <c r="Q53" s="105"/>
      <c r="R53" s="111"/>
    </row>
    <row r="54" spans="1:18" x14ac:dyDescent="0.25">
      <c r="A54" s="103"/>
      <c r="B54" s="106"/>
      <c r="C54" s="106"/>
      <c r="D54" s="363"/>
      <c r="E54" s="364"/>
      <c r="F54" s="107"/>
      <c r="G54" s="108"/>
      <c r="H54" s="106"/>
      <c r="I54" s="106"/>
      <c r="J54" s="106"/>
      <c r="K54" s="106"/>
      <c r="L54" s="109"/>
      <c r="M54" s="110"/>
      <c r="N54" s="144">
        <f t="shared" si="0"/>
        <v>0</v>
      </c>
      <c r="O54" s="145"/>
      <c r="P54" s="105"/>
      <c r="Q54" s="105"/>
      <c r="R54" s="111"/>
    </row>
    <row r="55" spans="1:18" x14ac:dyDescent="0.25">
      <c r="A55" s="103"/>
      <c r="B55" s="106"/>
      <c r="C55" s="106"/>
      <c r="D55" s="363"/>
      <c r="E55" s="364"/>
      <c r="F55" s="107"/>
      <c r="G55" s="108"/>
      <c r="H55" s="106"/>
      <c r="I55" s="106"/>
      <c r="J55" s="106"/>
      <c r="K55" s="106"/>
      <c r="L55" s="109"/>
      <c r="M55" s="110"/>
      <c r="N55" s="144">
        <f t="shared" si="0"/>
        <v>0</v>
      </c>
      <c r="O55" s="145"/>
      <c r="P55" s="105"/>
      <c r="Q55" s="105"/>
      <c r="R55" s="111"/>
    </row>
    <row r="56" spans="1:18" x14ac:dyDescent="0.25">
      <c r="A56" s="103"/>
      <c r="B56" s="106"/>
      <c r="C56" s="106"/>
      <c r="D56" s="363"/>
      <c r="E56" s="364"/>
      <c r="F56" s="107"/>
      <c r="G56" s="108"/>
      <c r="H56" s="106"/>
      <c r="I56" s="106"/>
      <c r="J56" s="106"/>
      <c r="K56" s="106"/>
      <c r="L56" s="109"/>
      <c r="M56" s="110"/>
      <c r="N56" s="144">
        <f t="shared" si="0"/>
        <v>0</v>
      </c>
      <c r="O56" s="145"/>
      <c r="P56" s="105"/>
      <c r="Q56" s="105"/>
      <c r="R56" s="111"/>
    </row>
    <row r="57" spans="1:18" x14ac:dyDescent="0.25">
      <c r="A57" s="103"/>
      <c r="B57" s="106"/>
      <c r="C57" s="106"/>
      <c r="D57" s="363"/>
      <c r="E57" s="364"/>
      <c r="F57" s="107"/>
      <c r="G57" s="108"/>
      <c r="H57" s="106"/>
      <c r="I57" s="106"/>
      <c r="J57" s="106"/>
      <c r="K57" s="106"/>
      <c r="L57" s="109"/>
      <c r="M57" s="110"/>
      <c r="N57" s="144">
        <f t="shared" si="0"/>
        <v>0</v>
      </c>
      <c r="O57" s="145"/>
      <c r="P57" s="105"/>
      <c r="Q57" s="105"/>
      <c r="R57" s="111"/>
    </row>
    <row r="58" spans="1:18" x14ac:dyDescent="0.25">
      <c r="A58" s="103"/>
      <c r="B58" s="106"/>
      <c r="C58" s="106"/>
      <c r="D58" s="363"/>
      <c r="E58" s="364"/>
      <c r="F58" s="107"/>
      <c r="G58" s="108"/>
      <c r="H58" s="106"/>
      <c r="I58" s="106"/>
      <c r="J58" s="106"/>
      <c r="K58" s="106"/>
      <c r="L58" s="109"/>
      <c r="M58" s="110"/>
      <c r="N58" s="144">
        <f t="shared" si="0"/>
        <v>0</v>
      </c>
      <c r="O58" s="145"/>
      <c r="P58" s="105"/>
      <c r="Q58" s="105"/>
      <c r="R58" s="111"/>
    </row>
    <row r="59" spans="1:18" x14ac:dyDescent="0.25">
      <c r="A59" s="103"/>
      <c r="B59" s="106"/>
      <c r="C59" s="106"/>
      <c r="D59" s="363"/>
      <c r="E59" s="364"/>
      <c r="F59" s="107"/>
      <c r="G59" s="108"/>
      <c r="H59" s="106"/>
      <c r="I59" s="106"/>
      <c r="J59" s="106"/>
      <c r="K59" s="106"/>
      <c r="L59" s="109"/>
      <c r="M59" s="110"/>
      <c r="N59" s="144">
        <f t="shared" si="0"/>
        <v>0</v>
      </c>
      <c r="O59" s="145"/>
      <c r="P59" s="105"/>
      <c r="Q59" s="105"/>
      <c r="R59" s="111"/>
    </row>
    <row r="60" spans="1:18" x14ac:dyDescent="0.25">
      <c r="A60" s="103"/>
      <c r="B60" s="106"/>
      <c r="C60" s="106"/>
      <c r="D60" s="363"/>
      <c r="E60" s="364"/>
      <c r="F60" s="107"/>
      <c r="G60" s="108"/>
      <c r="H60" s="106"/>
      <c r="I60" s="106"/>
      <c r="J60" s="106"/>
      <c r="K60" s="106"/>
      <c r="L60" s="109"/>
      <c r="M60" s="110"/>
      <c r="N60" s="144">
        <f t="shared" si="0"/>
        <v>0</v>
      </c>
      <c r="O60" s="145"/>
      <c r="P60" s="105"/>
      <c r="Q60" s="105"/>
      <c r="R60" s="111"/>
    </row>
    <row r="61" spans="1:18" x14ac:dyDescent="0.25">
      <c r="A61" s="103"/>
      <c r="B61" s="106"/>
      <c r="C61" s="106"/>
      <c r="D61" s="363"/>
      <c r="E61" s="364"/>
      <c r="F61" s="107"/>
      <c r="G61" s="108"/>
      <c r="H61" s="106"/>
      <c r="I61" s="106"/>
      <c r="J61" s="106"/>
      <c r="K61" s="106"/>
      <c r="L61" s="109"/>
      <c r="M61" s="110"/>
      <c r="N61" s="144">
        <f t="shared" si="0"/>
        <v>0</v>
      </c>
      <c r="O61" s="145"/>
      <c r="P61" s="105"/>
      <c r="Q61" s="105"/>
      <c r="R61" s="111"/>
    </row>
    <row r="62" spans="1:18" x14ac:dyDescent="0.25">
      <c r="A62" s="103"/>
      <c r="B62" s="106"/>
      <c r="C62" s="106"/>
      <c r="D62" s="363"/>
      <c r="E62" s="364"/>
      <c r="F62" s="107"/>
      <c r="G62" s="108"/>
      <c r="H62" s="106"/>
      <c r="I62" s="106"/>
      <c r="J62" s="106"/>
      <c r="K62" s="106"/>
      <c r="L62" s="109"/>
      <c r="M62" s="110"/>
      <c r="N62" s="144">
        <f t="shared" si="0"/>
        <v>0</v>
      </c>
      <c r="O62" s="145"/>
      <c r="P62" s="105"/>
      <c r="Q62" s="105"/>
      <c r="R62" s="111"/>
    </row>
    <row r="63" spans="1:18" x14ac:dyDescent="0.25">
      <c r="A63" s="103"/>
      <c r="B63" s="106"/>
      <c r="C63" s="106"/>
      <c r="D63" s="363"/>
      <c r="E63" s="364"/>
      <c r="F63" s="107"/>
      <c r="G63" s="108"/>
      <c r="H63" s="106"/>
      <c r="I63" s="106"/>
      <c r="J63" s="106"/>
      <c r="K63" s="106"/>
      <c r="L63" s="109"/>
      <c r="M63" s="110"/>
      <c r="N63" s="144">
        <f t="shared" si="0"/>
        <v>0</v>
      </c>
      <c r="O63" s="145"/>
      <c r="P63" s="105"/>
      <c r="Q63" s="105"/>
      <c r="R63" s="111"/>
    </row>
    <row r="64" spans="1:18" x14ac:dyDescent="0.25">
      <c r="A64" s="103"/>
      <c r="B64" s="106"/>
      <c r="C64" s="106"/>
      <c r="D64" s="363"/>
      <c r="E64" s="364"/>
      <c r="F64" s="107"/>
      <c r="G64" s="108"/>
      <c r="H64" s="106"/>
      <c r="I64" s="106"/>
      <c r="J64" s="106"/>
      <c r="K64" s="106"/>
      <c r="L64" s="109"/>
      <c r="M64" s="110"/>
      <c r="N64" s="144">
        <f t="shared" si="0"/>
        <v>0</v>
      </c>
      <c r="O64" s="145"/>
      <c r="P64" s="105"/>
      <c r="Q64" s="105"/>
      <c r="R64" s="111"/>
    </row>
    <row r="65" spans="1:18" x14ac:dyDescent="0.25">
      <c r="A65" s="103"/>
      <c r="B65" s="106"/>
      <c r="C65" s="106"/>
      <c r="D65" s="363"/>
      <c r="E65" s="364"/>
      <c r="F65" s="107"/>
      <c r="G65" s="108"/>
      <c r="H65" s="106"/>
      <c r="I65" s="106"/>
      <c r="J65" s="106"/>
      <c r="K65" s="106"/>
      <c r="L65" s="109"/>
      <c r="M65" s="110"/>
      <c r="N65" s="144">
        <f t="shared" si="0"/>
        <v>0</v>
      </c>
      <c r="O65" s="145"/>
      <c r="P65" s="105"/>
      <c r="Q65" s="105"/>
      <c r="R65" s="111"/>
    </row>
    <row r="66" spans="1:18" x14ac:dyDescent="0.25">
      <c r="A66" s="103"/>
      <c r="B66" s="106"/>
      <c r="C66" s="106"/>
      <c r="D66" s="363"/>
      <c r="E66" s="364"/>
      <c r="F66" s="107"/>
      <c r="G66" s="108"/>
      <c r="H66" s="106"/>
      <c r="I66" s="106"/>
      <c r="J66" s="106"/>
      <c r="K66" s="106"/>
      <c r="L66" s="109"/>
      <c r="M66" s="110"/>
      <c r="N66" s="144">
        <f t="shared" si="0"/>
        <v>0</v>
      </c>
      <c r="O66" s="145"/>
      <c r="P66" s="105"/>
      <c r="Q66" s="105"/>
      <c r="R66" s="111"/>
    </row>
    <row r="67" spans="1:18" x14ac:dyDescent="0.25">
      <c r="A67" s="103"/>
      <c r="B67" s="106"/>
      <c r="C67" s="106"/>
      <c r="D67" s="363"/>
      <c r="E67" s="364"/>
      <c r="F67" s="107"/>
      <c r="G67" s="108"/>
      <c r="H67" s="106"/>
      <c r="I67" s="106"/>
      <c r="J67" s="106"/>
      <c r="K67" s="106"/>
      <c r="L67" s="109"/>
      <c r="M67" s="110"/>
      <c r="N67" s="144">
        <f t="shared" si="0"/>
        <v>0</v>
      </c>
      <c r="O67" s="145"/>
      <c r="P67" s="105"/>
      <c r="Q67" s="105"/>
      <c r="R67" s="111"/>
    </row>
    <row r="68" spans="1:18" x14ac:dyDescent="0.25">
      <c r="A68" s="103"/>
      <c r="B68" s="106"/>
      <c r="C68" s="106"/>
      <c r="D68" s="363"/>
      <c r="E68" s="364"/>
      <c r="F68" s="107"/>
      <c r="G68" s="108"/>
      <c r="H68" s="106"/>
      <c r="I68" s="106"/>
      <c r="J68" s="106"/>
      <c r="K68" s="106"/>
      <c r="L68" s="109"/>
      <c r="M68" s="110"/>
      <c r="N68" s="144">
        <f t="shared" si="0"/>
        <v>0</v>
      </c>
      <c r="O68" s="145"/>
      <c r="P68" s="105"/>
      <c r="Q68" s="105"/>
      <c r="R68" s="111"/>
    </row>
    <row r="69" spans="1:18" x14ac:dyDescent="0.25">
      <c r="A69" s="103"/>
      <c r="B69" s="106"/>
      <c r="C69" s="106"/>
      <c r="D69" s="363"/>
      <c r="E69" s="364"/>
      <c r="F69" s="107"/>
      <c r="G69" s="108"/>
      <c r="H69" s="106"/>
      <c r="I69" s="106"/>
      <c r="J69" s="106"/>
      <c r="K69" s="106"/>
      <c r="L69" s="109"/>
      <c r="M69" s="110"/>
      <c r="N69" s="144">
        <f t="shared" si="0"/>
        <v>0</v>
      </c>
      <c r="O69" s="145"/>
      <c r="P69" s="105"/>
      <c r="Q69" s="105"/>
      <c r="R69" s="111"/>
    </row>
    <row r="70" spans="1:18" x14ac:dyDescent="0.25">
      <c r="A70" s="103"/>
      <c r="B70" s="106"/>
      <c r="C70" s="106"/>
      <c r="D70" s="363"/>
      <c r="E70" s="364"/>
      <c r="F70" s="107"/>
      <c r="G70" s="108"/>
      <c r="H70" s="106"/>
      <c r="I70" s="106"/>
      <c r="J70" s="106"/>
      <c r="K70" s="106"/>
      <c r="L70" s="109"/>
      <c r="M70" s="110"/>
      <c r="N70" s="144">
        <f t="shared" si="0"/>
        <v>0</v>
      </c>
      <c r="O70" s="145"/>
      <c r="P70" s="105"/>
      <c r="Q70" s="105"/>
      <c r="R70" s="111"/>
    </row>
    <row r="71" spans="1:18" x14ac:dyDescent="0.25">
      <c r="A71" s="103"/>
      <c r="B71" s="106"/>
      <c r="C71" s="106"/>
      <c r="D71" s="363"/>
      <c r="E71" s="364"/>
      <c r="F71" s="107"/>
      <c r="G71" s="108"/>
      <c r="H71" s="106"/>
      <c r="I71" s="106"/>
      <c r="J71" s="106"/>
      <c r="K71" s="106"/>
      <c r="L71" s="109"/>
      <c r="M71" s="110"/>
      <c r="N71" s="144">
        <f t="shared" si="0"/>
        <v>0</v>
      </c>
      <c r="O71" s="145"/>
      <c r="P71" s="105"/>
      <c r="Q71" s="105"/>
      <c r="R71" s="111"/>
    </row>
    <row r="72" spans="1:18" x14ac:dyDescent="0.25">
      <c r="A72" s="103"/>
      <c r="B72" s="106"/>
      <c r="C72" s="106"/>
      <c r="D72" s="363"/>
      <c r="E72" s="364"/>
      <c r="F72" s="107"/>
      <c r="G72" s="108"/>
      <c r="H72" s="106"/>
      <c r="I72" s="106"/>
      <c r="J72" s="106"/>
      <c r="K72" s="106"/>
      <c r="L72" s="109"/>
      <c r="M72" s="110"/>
      <c r="N72" s="144">
        <f t="shared" si="0"/>
        <v>0</v>
      </c>
      <c r="O72" s="145"/>
      <c r="P72" s="105"/>
      <c r="Q72" s="105"/>
      <c r="R72" s="111"/>
    </row>
    <row r="73" spans="1:18" x14ac:dyDescent="0.25">
      <c r="A73" s="103"/>
      <c r="B73" s="106"/>
      <c r="C73" s="106"/>
      <c r="D73" s="363"/>
      <c r="E73" s="364"/>
      <c r="F73" s="107"/>
      <c r="G73" s="108"/>
      <c r="H73" s="106"/>
      <c r="I73" s="106"/>
      <c r="J73" s="106"/>
      <c r="K73" s="106"/>
      <c r="L73" s="109"/>
      <c r="M73" s="110"/>
      <c r="N73" s="144">
        <f t="shared" si="0"/>
        <v>0</v>
      </c>
      <c r="O73" s="145"/>
      <c r="P73" s="105"/>
      <c r="Q73" s="105"/>
      <c r="R73" s="111"/>
    </row>
    <row r="74" spans="1:18" x14ac:dyDescent="0.25">
      <c r="A74" s="103"/>
      <c r="B74" s="106"/>
      <c r="C74" s="106"/>
      <c r="D74" s="363"/>
      <c r="E74" s="364"/>
      <c r="F74" s="107"/>
      <c r="G74" s="108"/>
      <c r="H74" s="106"/>
      <c r="I74" s="106"/>
      <c r="J74" s="106"/>
      <c r="K74" s="106"/>
      <c r="L74" s="109"/>
      <c r="M74" s="110"/>
      <c r="N74" s="144">
        <f t="shared" si="0"/>
        <v>0</v>
      </c>
      <c r="O74" s="145"/>
      <c r="P74" s="105"/>
      <c r="Q74" s="105"/>
      <c r="R74" s="111"/>
    </row>
    <row r="75" spans="1:18" x14ac:dyDescent="0.25">
      <c r="A75" s="103"/>
      <c r="B75" s="106"/>
      <c r="C75" s="106"/>
      <c r="D75" s="363"/>
      <c r="E75" s="364"/>
      <c r="F75" s="107"/>
      <c r="G75" s="108"/>
      <c r="H75" s="106"/>
      <c r="I75" s="106"/>
      <c r="J75" s="106"/>
      <c r="K75" s="106"/>
      <c r="L75" s="109"/>
      <c r="M75" s="110"/>
      <c r="N75" s="144">
        <f t="shared" si="0"/>
        <v>0</v>
      </c>
      <c r="O75" s="145"/>
      <c r="P75" s="105"/>
      <c r="Q75" s="105"/>
      <c r="R75" s="111"/>
    </row>
    <row r="76" spans="1:18" x14ac:dyDescent="0.25">
      <c r="A76" s="103"/>
      <c r="B76" s="106"/>
      <c r="C76" s="106"/>
      <c r="D76" s="363"/>
      <c r="E76" s="364"/>
      <c r="F76" s="107"/>
      <c r="G76" s="108"/>
      <c r="H76" s="106"/>
      <c r="I76" s="106"/>
      <c r="J76" s="106"/>
      <c r="K76" s="106"/>
      <c r="L76" s="109"/>
      <c r="M76" s="110"/>
      <c r="N76" s="144">
        <f t="shared" si="0"/>
        <v>0</v>
      </c>
      <c r="O76" s="145"/>
      <c r="P76" s="105"/>
      <c r="Q76" s="105"/>
      <c r="R76" s="111"/>
    </row>
    <row r="77" spans="1:18" x14ac:dyDescent="0.25">
      <c r="A77" s="103"/>
      <c r="B77" s="106"/>
      <c r="C77" s="106"/>
      <c r="D77" s="363"/>
      <c r="E77" s="364"/>
      <c r="F77" s="107"/>
      <c r="G77" s="108"/>
      <c r="H77" s="106"/>
      <c r="I77" s="106"/>
      <c r="J77" s="106"/>
      <c r="K77" s="106"/>
      <c r="L77" s="109"/>
      <c r="M77" s="110"/>
      <c r="N77" s="144">
        <f t="shared" ref="N77:N140" si="1">SUM(F77:M77)</f>
        <v>0</v>
      </c>
      <c r="O77" s="145"/>
      <c r="P77" s="105"/>
      <c r="Q77" s="105"/>
      <c r="R77" s="111"/>
    </row>
    <row r="78" spans="1:18" x14ac:dyDescent="0.25">
      <c r="A78" s="103"/>
      <c r="B78" s="106"/>
      <c r="C78" s="106"/>
      <c r="D78" s="363"/>
      <c r="E78" s="364"/>
      <c r="F78" s="107"/>
      <c r="G78" s="108"/>
      <c r="H78" s="106"/>
      <c r="I78" s="106"/>
      <c r="J78" s="106"/>
      <c r="K78" s="106"/>
      <c r="L78" s="109"/>
      <c r="M78" s="110"/>
      <c r="N78" s="144">
        <f t="shared" si="1"/>
        <v>0</v>
      </c>
      <c r="O78" s="145"/>
      <c r="P78" s="105"/>
      <c r="Q78" s="105"/>
      <c r="R78" s="111"/>
    </row>
    <row r="79" spans="1:18" x14ac:dyDescent="0.25">
      <c r="A79" s="103"/>
      <c r="B79" s="106"/>
      <c r="C79" s="106"/>
      <c r="D79" s="363"/>
      <c r="E79" s="364"/>
      <c r="F79" s="107"/>
      <c r="G79" s="108"/>
      <c r="H79" s="106"/>
      <c r="I79" s="106"/>
      <c r="J79" s="106"/>
      <c r="K79" s="106"/>
      <c r="L79" s="109"/>
      <c r="M79" s="110"/>
      <c r="N79" s="144">
        <f t="shared" si="1"/>
        <v>0</v>
      </c>
      <c r="O79" s="145"/>
      <c r="P79" s="105"/>
      <c r="Q79" s="105"/>
      <c r="R79" s="111"/>
    </row>
    <row r="80" spans="1:18" x14ac:dyDescent="0.25">
      <c r="A80" s="103"/>
      <c r="B80" s="106"/>
      <c r="C80" s="106"/>
      <c r="D80" s="363"/>
      <c r="E80" s="364"/>
      <c r="F80" s="107"/>
      <c r="G80" s="108"/>
      <c r="H80" s="106"/>
      <c r="I80" s="106"/>
      <c r="J80" s="106"/>
      <c r="K80" s="106"/>
      <c r="L80" s="109"/>
      <c r="M80" s="110"/>
      <c r="N80" s="144">
        <f t="shared" si="1"/>
        <v>0</v>
      </c>
      <c r="O80" s="145"/>
      <c r="P80" s="105"/>
      <c r="Q80" s="105"/>
      <c r="R80" s="111"/>
    </row>
    <row r="81" spans="1:18" x14ac:dyDescent="0.25">
      <c r="A81" s="103"/>
      <c r="B81" s="106"/>
      <c r="C81" s="106"/>
      <c r="D81" s="363"/>
      <c r="E81" s="364"/>
      <c r="F81" s="107"/>
      <c r="G81" s="108"/>
      <c r="H81" s="106"/>
      <c r="I81" s="106"/>
      <c r="J81" s="106"/>
      <c r="K81" s="106"/>
      <c r="L81" s="109"/>
      <c r="M81" s="110"/>
      <c r="N81" s="144">
        <f t="shared" si="1"/>
        <v>0</v>
      </c>
      <c r="O81" s="145"/>
      <c r="P81" s="105"/>
      <c r="Q81" s="105"/>
      <c r="R81" s="111"/>
    </row>
    <row r="82" spans="1:18" x14ac:dyDescent="0.25">
      <c r="A82" s="103"/>
      <c r="B82" s="106"/>
      <c r="C82" s="106"/>
      <c r="D82" s="363"/>
      <c r="E82" s="364"/>
      <c r="F82" s="107"/>
      <c r="G82" s="108"/>
      <c r="H82" s="106"/>
      <c r="I82" s="106"/>
      <c r="J82" s="106"/>
      <c r="K82" s="106"/>
      <c r="L82" s="109"/>
      <c r="M82" s="110"/>
      <c r="N82" s="144">
        <f t="shared" si="1"/>
        <v>0</v>
      </c>
      <c r="O82" s="145"/>
      <c r="P82" s="105"/>
      <c r="Q82" s="105"/>
      <c r="R82" s="111"/>
    </row>
    <row r="83" spans="1:18" x14ac:dyDescent="0.25">
      <c r="A83" s="103"/>
      <c r="B83" s="106"/>
      <c r="C83" s="106"/>
      <c r="D83" s="363"/>
      <c r="E83" s="364"/>
      <c r="F83" s="107"/>
      <c r="G83" s="108"/>
      <c r="H83" s="106"/>
      <c r="I83" s="106"/>
      <c r="J83" s="106"/>
      <c r="K83" s="106"/>
      <c r="L83" s="109"/>
      <c r="M83" s="110"/>
      <c r="N83" s="144">
        <f t="shared" si="1"/>
        <v>0</v>
      </c>
      <c r="O83" s="145"/>
      <c r="P83" s="105"/>
      <c r="Q83" s="105"/>
      <c r="R83" s="111"/>
    </row>
    <row r="84" spans="1:18" x14ac:dyDescent="0.25">
      <c r="A84" s="103"/>
      <c r="B84" s="106"/>
      <c r="C84" s="106"/>
      <c r="D84" s="363"/>
      <c r="E84" s="364"/>
      <c r="F84" s="107"/>
      <c r="G84" s="108"/>
      <c r="H84" s="106"/>
      <c r="I84" s="106"/>
      <c r="J84" s="106"/>
      <c r="K84" s="106"/>
      <c r="L84" s="109"/>
      <c r="M84" s="110"/>
      <c r="N84" s="144">
        <f t="shared" si="1"/>
        <v>0</v>
      </c>
      <c r="O84" s="145"/>
      <c r="P84" s="105"/>
      <c r="Q84" s="105"/>
      <c r="R84" s="111"/>
    </row>
    <row r="85" spans="1:18" x14ac:dyDescent="0.25">
      <c r="A85" s="103"/>
      <c r="B85" s="106"/>
      <c r="C85" s="106"/>
      <c r="D85" s="363"/>
      <c r="E85" s="364"/>
      <c r="F85" s="107"/>
      <c r="G85" s="108"/>
      <c r="H85" s="106"/>
      <c r="I85" s="106"/>
      <c r="J85" s="106"/>
      <c r="K85" s="106"/>
      <c r="L85" s="109"/>
      <c r="M85" s="110"/>
      <c r="N85" s="144">
        <f t="shared" si="1"/>
        <v>0</v>
      </c>
      <c r="O85" s="145"/>
      <c r="P85" s="105"/>
      <c r="Q85" s="105"/>
      <c r="R85" s="111"/>
    </row>
    <row r="86" spans="1:18" x14ac:dyDescent="0.25">
      <c r="A86" s="103"/>
      <c r="B86" s="106"/>
      <c r="C86" s="106"/>
      <c r="D86" s="363"/>
      <c r="E86" s="364"/>
      <c r="F86" s="107"/>
      <c r="G86" s="108"/>
      <c r="H86" s="106"/>
      <c r="I86" s="106"/>
      <c r="J86" s="106"/>
      <c r="K86" s="106"/>
      <c r="L86" s="109"/>
      <c r="M86" s="110"/>
      <c r="N86" s="144">
        <f t="shared" si="1"/>
        <v>0</v>
      </c>
      <c r="O86" s="145"/>
      <c r="P86" s="105"/>
      <c r="Q86" s="105"/>
      <c r="R86" s="111"/>
    </row>
    <row r="87" spans="1:18" x14ac:dyDescent="0.25">
      <c r="A87" s="103"/>
      <c r="B87" s="106"/>
      <c r="C87" s="106"/>
      <c r="D87" s="363"/>
      <c r="E87" s="364"/>
      <c r="F87" s="107"/>
      <c r="G87" s="108"/>
      <c r="H87" s="106"/>
      <c r="I87" s="106"/>
      <c r="J87" s="106"/>
      <c r="K87" s="106"/>
      <c r="L87" s="109"/>
      <c r="M87" s="110"/>
      <c r="N87" s="144">
        <f t="shared" si="1"/>
        <v>0</v>
      </c>
      <c r="O87" s="145"/>
      <c r="P87" s="105"/>
      <c r="Q87" s="105"/>
      <c r="R87" s="111"/>
    </row>
    <row r="88" spans="1:18" x14ac:dyDescent="0.25">
      <c r="A88" s="103"/>
      <c r="B88" s="106"/>
      <c r="C88" s="106"/>
      <c r="D88" s="363"/>
      <c r="E88" s="364"/>
      <c r="F88" s="107"/>
      <c r="G88" s="108"/>
      <c r="H88" s="106"/>
      <c r="I88" s="106"/>
      <c r="J88" s="106"/>
      <c r="K88" s="106"/>
      <c r="L88" s="109"/>
      <c r="M88" s="110"/>
      <c r="N88" s="144">
        <f t="shared" si="1"/>
        <v>0</v>
      </c>
      <c r="O88" s="145"/>
      <c r="P88" s="105"/>
      <c r="Q88" s="105"/>
      <c r="R88" s="111"/>
    </row>
    <row r="89" spans="1:18" x14ac:dyDescent="0.25">
      <c r="A89" s="103"/>
      <c r="B89" s="106"/>
      <c r="C89" s="106"/>
      <c r="D89" s="363"/>
      <c r="E89" s="364"/>
      <c r="F89" s="107"/>
      <c r="G89" s="108"/>
      <c r="H89" s="106"/>
      <c r="I89" s="106"/>
      <c r="J89" s="106"/>
      <c r="K89" s="106"/>
      <c r="L89" s="109"/>
      <c r="M89" s="110"/>
      <c r="N89" s="144">
        <f t="shared" si="1"/>
        <v>0</v>
      </c>
      <c r="O89" s="145"/>
      <c r="P89" s="105"/>
      <c r="Q89" s="105"/>
      <c r="R89" s="111"/>
    </row>
    <row r="90" spans="1:18" x14ac:dyDescent="0.25">
      <c r="A90" s="103"/>
      <c r="B90" s="106"/>
      <c r="C90" s="106"/>
      <c r="D90" s="363"/>
      <c r="E90" s="364"/>
      <c r="F90" s="107"/>
      <c r="G90" s="108"/>
      <c r="H90" s="106"/>
      <c r="I90" s="106"/>
      <c r="J90" s="106"/>
      <c r="K90" s="106"/>
      <c r="L90" s="109"/>
      <c r="M90" s="110"/>
      <c r="N90" s="144">
        <f t="shared" si="1"/>
        <v>0</v>
      </c>
      <c r="O90" s="145"/>
      <c r="P90" s="105"/>
      <c r="Q90" s="105"/>
      <c r="R90" s="111"/>
    </row>
    <row r="91" spans="1:18" x14ac:dyDescent="0.25">
      <c r="A91" s="103"/>
      <c r="B91" s="106"/>
      <c r="C91" s="106"/>
      <c r="D91" s="363"/>
      <c r="E91" s="364"/>
      <c r="F91" s="107"/>
      <c r="G91" s="108"/>
      <c r="H91" s="106"/>
      <c r="I91" s="106"/>
      <c r="J91" s="106"/>
      <c r="K91" s="106"/>
      <c r="L91" s="109"/>
      <c r="M91" s="110"/>
      <c r="N91" s="144">
        <f t="shared" si="1"/>
        <v>0</v>
      </c>
      <c r="O91" s="145"/>
      <c r="P91" s="105"/>
      <c r="Q91" s="105"/>
      <c r="R91" s="111"/>
    </row>
    <row r="92" spans="1:18" x14ac:dyDescent="0.25">
      <c r="A92" s="103"/>
      <c r="B92" s="106"/>
      <c r="C92" s="106"/>
      <c r="D92" s="363"/>
      <c r="E92" s="364"/>
      <c r="F92" s="107"/>
      <c r="G92" s="108"/>
      <c r="H92" s="106"/>
      <c r="I92" s="106"/>
      <c r="J92" s="106"/>
      <c r="K92" s="106"/>
      <c r="L92" s="109"/>
      <c r="M92" s="110"/>
      <c r="N92" s="144">
        <f t="shared" si="1"/>
        <v>0</v>
      </c>
      <c r="O92" s="145"/>
      <c r="P92" s="105"/>
      <c r="Q92" s="105"/>
      <c r="R92" s="111"/>
    </row>
    <row r="93" spans="1:18" x14ac:dyDescent="0.25">
      <c r="A93" s="103"/>
      <c r="B93" s="106"/>
      <c r="C93" s="106"/>
      <c r="D93" s="363"/>
      <c r="E93" s="364"/>
      <c r="F93" s="107"/>
      <c r="G93" s="108"/>
      <c r="H93" s="106"/>
      <c r="I93" s="106"/>
      <c r="J93" s="106"/>
      <c r="K93" s="106"/>
      <c r="L93" s="109"/>
      <c r="M93" s="110"/>
      <c r="N93" s="144">
        <f t="shared" si="1"/>
        <v>0</v>
      </c>
      <c r="O93" s="145"/>
      <c r="P93" s="105"/>
      <c r="Q93" s="105"/>
      <c r="R93" s="111"/>
    </row>
    <row r="94" spans="1:18" x14ac:dyDescent="0.25">
      <c r="A94" s="103"/>
      <c r="B94" s="106"/>
      <c r="C94" s="106"/>
      <c r="D94" s="363"/>
      <c r="E94" s="364"/>
      <c r="F94" s="107"/>
      <c r="G94" s="108"/>
      <c r="H94" s="106"/>
      <c r="I94" s="106"/>
      <c r="J94" s="106"/>
      <c r="K94" s="106"/>
      <c r="L94" s="109"/>
      <c r="M94" s="110"/>
      <c r="N94" s="144">
        <f t="shared" si="1"/>
        <v>0</v>
      </c>
      <c r="O94" s="145"/>
      <c r="P94" s="105"/>
      <c r="Q94" s="105"/>
      <c r="R94" s="111"/>
    </row>
    <row r="95" spans="1:18" x14ac:dyDescent="0.25">
      <c r="A95" s="103"/>
      <c r="B95" s="106"/>
      <c r="C95" s="106"/>
      <c r="D95" s="363"/>
      <c r="E95" s="364"/>
      <c r="F95" s="107"/>
      <c r="G95" s="108"/>
      <c r="H95" s="106"/>
      <c r="I95" s="106"/>
      <c r="J95" s="106"/>
      <c r="K95" s="106"/>
      <c r="L95" s="109"/>
      <c r="M95" s="110"/>
      <c r="N95" s="144">
        <f t="shared" si="1"/>
        <v>0</v>
      </c>
      <c r="O95" s="145"/>
      <c r="P95" s="105"/>
      <c r="Q95" s="105"/>
      <c r="R95" s="111"/>
    </row>
    <row r="96" spans="1:18" x14ac:dyDescent="0.25">
      <c r="A96" s="103"/>
      <c r="B96" s="106"/>
      <c r="C96" s="106"/>
      <c r="D96" s="363"/>
      <c r="E96" s="364"/>
      <c r="F96" s="107"/>
      <c r="G96" s="108"/>
      <c r="H96" s="106"/>
      <c r="I96" s="106"/>
      <c r="J96" s="106"/>
      <c r="K96" s="106"/>
      <c r="L96" s="109"/>
      <c r="M96" s="110"/>
      <c r="N96" s="144">
        <f t="shared" si="1"/>
        <v>0</v>
      </c>
      <c r="O96" s="145"/>
      <c r="P96" s="105"/>
      <c r="Q96" s="105"/>
      <c r="R96" s="111"/>
    </row>
    <row r="97" spans="1:18" x14ac:dyDescent="0.25">
      <c r="A97" s="103"/>
      <c r="B97" s="106"/>
      <c r="C97" s="106"/>
      <c r="D97" s="363"/>
      <c r="E97" s="364"/>
      <c r="F97" s="107"/>
      <c r="G97" s="108"/>
      <c r="H97" s="106"/>
      <c r="I97" s="106"/>
      <c r="J97" s="106"/>
      <c r="K97" s="106"/>
      <c r="L97" s="109"/>
      <c r="M97" s="110"/>
      <c r="N97" s="144">
        <f t="shared" si="1"/>
        <v>0</v>
      </c>
      <c r="O97" s="145"/>
      <c r="P97" s="105"/>
      <c r="Q97" s="105"/>
      <c r="R97" s="111"/>
    </row>
    <row r="98" spans="1:18" x14ac:dyDescent="0.25">
      <c r="A98" s="103"/>
      <c r="B98" s="106"/>
      <c r="C98" s="106"/>
      <c r="D98" s="363"/>
      <c r="E98" s="364"/>
      <c r="F98" s="107"/>
      <c r="G98" s="108"/>
      <c r="H98" s="106"/>
      <c r="I98" s="106"/>
      <c r="J98" s="106"/>
      <c r="K98" s="106"/>
      <c r="L98" s="109"/>
      <c r="M98" s="110"/>
      <c r="N98" s="144">
        <f t="shared" si="1"/>
        <v>0</v>
      </c>
      <c r="O98" s="145"/>
      <c r="P98" s="105"/>
      <c r="Q98" s="105"/>
      <c r="R98" s="111"/>
    </row>
    <row r="99" spans="1:18" x14ac:dyDescent="0.25">
      <c r="A99" s="103"/>
      <c r="B99" s="106"/>
      <c r="C99" s="106"/>
      <c r="D99" s="363"/>
      <c r="E99" s="364"/>
      <c r="F99" s="107"/>
      <c r="G99" s="108"/>
      <c r="H99" s="106"/>
      <c r="I99" s="106"/>
      <c r="J99" s="106"/>
      <c r="K99" s="106"/>
      <c r="L99" s="109"/>
      <c r="M99" s="110"/>
      <c r="N99" s="144">
        <f t="shared" si="1"/>
        <v>0</v>
      </c>
      <c r="O99" s="145"/>
      <c r="P99" s="105"/>
      <c r="Q99" s="105"/>
      <c r="R99" s="111"/>
    </row>
    <row r="100" spans="1:18" x14ac:dyDescent="0.25">
      <c r="A100" s="103"/>
      <c r="B100" s="106"/>
      <c r="C100" s="106"/>
      <c r="D100" s="363"/>
      <c r="E100" s="364"/>
      <c r="F100" s="107"/>
      <c r="G100" s="108"/>
      <c r="H100" s="106"/>
      <c r="I100" s="106"/>
      <c r="J100" s="106"/>
      <c r="K100" s="106"/>
      <c r="L100" s="109"/>
      <c r="M100" s="110"/>
      <c r="N100" s="144">
        <f t="shared" si="1"/>
        <v>0</v>
      </c>
      <c r="O100" s="145"/>
      <c r="P100" s="105"/>
      <c r="Q100" s="105"/>
      <c r="R100" s="111"/>
    </row>
    <row r="101" spans="1:18" x14ac:dyDescent="0.25">
      <c r="A101" s="103"/>
      <c r="B101" s="106"/>
      <c r="C101" s="106"/>
      <c r="D101" s="363"/>
      <c r="E101" s="364"/>
      <c r="F101" s="107"/>
      <c r="G101" s="108"/>
      <c r="H101" s="106"/>
      <c r="I101" s="106"/>
      <c r="J101" s="106"/>
      <c r="K101" s="106"/>
      <c r="L101" s="109"/>
      <c r="M101" s="110"/>
      <c r="N101" s="144">
        <f t="shared" si="1"/>
        <v>0</v>
      </c>
      <c r="O101" s="145"/>
      <c r="P101" s="105"/>
      <c r="Q101" s="105"/>
      <c r="R101" s="111"/>
    </row>
    <row r="102" spans="1:18" x14ac:dyDescent="0.25">
      <c r="A102" s="103"/>
      <c r="B102" s="106"/>
      <c r="C102" s="106"/>
      <c r="D102" s="363"/>
      <c r="E102" s="364"/>
      <c r="F102" s="107"/>
      <c r="G102" s="108"/>
      <c r="H102" s="106"/>
      <c r="I102" s="106"/>
      <c r="J102" s="106"/>
      <c r="K102" s="106"/>
      <c r="L102" s="109"/>
      <c r="M102" s="110"/>
      <c r="N102" s="144">
        <f t="shared" si="1"/>
        <v>0</v>
      </c>
      <c r="O102" s="145"/>
      <c r="P102" s="105"/>
      <c r="Q102" s="105"/>
      <c r="R102" s="111"/>
    </row>
    <row r="103" spans="1:18" x14ac:dyDescent="0.25">
      <c r="A103" s="103"/>
      <c r="B103" s="106"/>
      <c r="C103" s="106"/>
      <c r="D103" s="363"/>
      <c r="E103" s="364"/>
      <c r="F103" s="107"/>
      <c r="G103" s="108"/>
      <c r="H103" s="106"/>
      <c r="I103" s="106"/>
      <c r="J103" s="106"/>
      <c r="K103" s="106"/>
      <c r="L103" s="109"/>
      <c r="M103" s="110"/>
      <c r="N103" s="144">
        <f t="shared" si="1"/>
        <v>0</v>
      </c>
      <c r="O103" s="145"/>
      <c r="P103" s="105"/>
      <c r="Q103" s="105"/>
      <c r="R103" s="111"/>
    </row>
    <row r="104" spans="1:18" x14ac:dyDescent="0.25">
      <c r="A104" s="103"/>
      <c r="B104" s="106"/>
      <c r="C104" s="106"/>
      <c r="D104" s="363"/>
      <c r="E104" s="364"/>
      <c r="F104" s="107"/>
      <c r="G104" s="108"/>
      <c r="H104" s="106"/>
      <c r="I104" s="106"/>
      <c r="J104" s="106"/>
      <c r="K104" s="106"/>
      <c r="L104" s="109"/>
      <c r="M104" s="110"/>
      <c r="N104" s="144">
        <f t="shared" si="1"/>
        <v>0</v>
      </c>
      <c r="O104" s="145"/>
      <c r="P104" s="105"/>
      <c r="Q104" s="105"/>
      <c r="R104" s="111"/>
    </row>
    <row r="105" spans="1:18" x14ac:dyDescent="0.25">
      <c r="A105" s="103"/>
      <c r="B105" s="106"/>
      <c r="C105" s="106"/>
      <c r="D105" s="363"/>
      <c r="E105" s="364"/>
      <c r="F105" s="107"/>
      <c r="G105" s="108"/>
      <c r="H105" s="106"/>
      <c r="I105" s="106"/>
      <c r="J105" s="106"/>
      <c r="K105" s="106"/>
      <c r="L105" s="109"/>
      <c r="M105" s="110"/>
      <c r="N105" s="144">
        <f t="shared" si="1"/>
        <v>0</v>
      </c>
      <c r="O105" s="145"/>
      <c r="P105" s="105"/>
      <c r="Q105" s="105"/>
      <c r="R105" s="111"/>
    </row>
    <row r="106" spans="1:18" x14ac:dyDescent="0.25">
      <c r="A106" s="103"/>
      <c r="B106" s="106"/>
      <c r="C106" s="106"/>
      <c r="D106" s="363"/>
      <c r="E106" s="364"/>
      <c r="F106" s="107"/>
      <c r="G106" s="108"/>
      <c r="H106" s="106"/>
      <c r="I106" s="106"/>
      <c r="J106" s="106"/>
      <c r="K106" s="106"/>
      <c r="L106" s="109"/>
      <c r="M106" s="110"/>
      <c r="N106" s="144">
        <f t="shared" si="1"/>
        <v>0</v>
      </c>
      <c r="O106" s="145"/>
      <c r="P106" s="105"/>
      <c r="Q106" s="105"/>
      <c r="R106" s="111"/>
    </row>
    <row r="107" spans="1:18" x14ac:dyDescent="0.25">
      <c r="A107" s="103"/>
      <c r="B107" s="106"/>
      <c r="C107" s="106"/>
      <c r="D107" s="363"/>
      <c r="E107" s="364"/>
      <c r="F107" s="107"/>
      <c r="G107" s="108"/>
      <c r="H107" s="106"/>
      <c r="I107" s="106"/>
      <c r="J107" s="106"/>
      <c r="K107" s="106"/>
      <c r="L107" s="109"/>
      <c r="M107" s="110"/>
      <c r="N107" s="144">
        <f t="shared" si="1"/>
        <v>0</v>
      </c>
      <c r="O107" s="145"/>
      <c r="P107" s="105"/>
      <c r="Q107" s="105"/>
      <c r="R107" s="111"/>
    </row>
    <row r="108" spans="1:18" x14ac:dyDescent="0.25">
      <c r="A108" s="103"/>
      <c r="B108" s="106"/>
      <c r="C108" s="106"/>
      <c r="D108" s="363"/>
      <c r="E108" s="364"/>
      <c r="F108" s="107"/>
      <c r="G108" s="108"/>
      <c r="H108" s="106"/>
      <c r="I108" s="106"/>
      <c r="J108" s="106"/>
      <c r="K108" s="106"/>
      <c r="L108" s="109"/>
      <c r="M108" s="110"/>
      <c r="N108" s="144">
        <f t="shared" si="1"/>
        <v>0</v>
      </c>
      <c r="O108" s="145"/>
      <c r="P108" s="105"/>
      <c r="Q108" s="105"/>
      <c r="R108" s="111"/>
    </row>
    <row r="109" spans="1:18" x14ac:dyDescent="0.25">
      <c r="A109" s="103"/>
      <c r="B109" s="106"/>
      <c r="C109" s="106"/>
      <c r="D109" s="363"/>
      <c r="E109" s="364"/>
      <c r="F109" s="107"/>
      <c r="G109" s="108"/>
      <c r="H109" s="106"/>
      <c r="I109" s="106"/>
      <c r="J109" s="106"/>
      <c r="K109" s="106"/>
      <c r="L109" s="109"/>
      <c r="M109" s="110"/>
      <c r="N109" s="144">
        <f t="shared" si="1"/>
        <v>0</v>
      </c>
      <c r="O109" s="145"/>
      <c r="P109" s="105"/>
      <c r="Q109" s="105"/>
      <c r="R109" s="111"/>
    </row>
    <row r="110" spans="1:18" x14ac:dyDescent="0.25">
      <c r="A110" s="103"/>
      <c r="B110" s="106"/>
      <c r="C110" s="106"/>
      <c r="D110" s="363"/>
      <c r="E110" s="364"/>
      <c r="F110" s="107"/>
      <c r="G110" s="108"/>
      <c r="H110" s="106"/>
      <c r="I110" s="106"/>
      <c r="J110" s="106"/>
      <c r="K110" s="106"/>
      <c r="L110" s="109"/>
      <c r="M110" s="110"/>
      <c r="N110" s="144">
        <f t="shared" si="1"/>
        <v>0</v>
      </c>
      <c r="O110" s="145"/>
      <c r="P110" s="105"/>
      <c r="Q110" s="105"/>
      <c r="R110" s="111"/>
    </row>
    <row r="111" spans="1:18" x14ac:dyDescent="0.25">
      <c r="A111" s="103"/>
      <c r="B111" s="106"/>
      <c r="C111" s="106"/>
      <c r="D111" s="363"/>
      <c r="E111" s="364"/>
      <c r="F111" s="107"/>
      <c r="G111" s="108"/>
      <c r="H111" s="106"/>
      <c r="I111" s="106"/>
      <c r="J111" s="106"/>
      <c r="K111" s="106"/>
      <c r="L111" s="109"/>
      <c r="M111" s="110"/>
      <c r="N111" s="144">
        <f t="shared" si="1"/>
        <v>0</v>
      </c>
      <c r="O111" s="145"/>
      <c r="P111" s="105"/>
      <c r="Q111" s="105"/>
      <c r="R111" s="111"/>
    </row>
    <row r="112" spans="1:18" x14ac:dyDescent="0.25">
      <c r="A112" s="103"/>
      <c r="B112" s="106"/>
      <c r="C112" s="106"/>
      <c r="D112" s="363"/>
      <c r="E112" s="364"/>
      <c r="F112" s="107"/>
      <c r="G112" s="108"/>
      <c r="H112" s="106"/>
      <c r="I112" s="106"/>
      <c r="J112" s="106"/>
      <c r="K112" s="106"/>
      <c r="L112" s="109"/>
      <c r="M112" s="110"/>
      <c r="N112" s="144">
        <f t="shared" si="1"/>
        <v>0</v>
      </c>
      <c r="O112" s="145"/>
      <c r="P112" s="105"/>
      <c r="Q112" s="105"/>
      <c r="R112" s="111"/>
    </row>
    <row r="113" spans="1:18" x14ac:dyDescent="0.25">
      <c r="A113" s="103"/>
      <c r="B113" s="106"/>
      <c r="C113" s="106"/>
      <c r="D113" s="363"/>
      <c r="E113" s="364"/>
      <c r="F113" s="107"/>
      <c r="G113" s="108"/>
      <c r="H113" s="106"/>
      <c r="I113" s="106"/>
      <c r="J113" s="106"/>
      <c r="K113" s="106"/>
      <c r="L113" s="109"/>
      <c r="M113" s="110"/>
      <c r="N113" s="144">
        <f t="shared" si="1"/>
        <v>0</v>
      </c>
      <c r="O113" s="145"/>
      <c r="P113" s="105"/>
      <c r="Q113" s="105"/>
      <c r="R113" s="111"/>
    </row>
    <row r="114" spans="1:18" x14ac:dyDescent="0.25">
      <c r="A114" s="103"/>
      <c r="B114" s="106"/>
      <c r="C114" s="106"/>
      <c r="D114" s="363"/>
      <c r="E114" s="364"/>
      <c r="F114" s="107"/>
      <c r="G114" s="108"/>
      <c r="H114" s="106"/>
      <c r="I114" s="106"/>
      <c r="J114" s="106"/>
      <c r="K114" s="106"/>
      <c r="L114" s="109"/>
      <c r="M114" s="110"/>
      <c r="N114" s="144">
        <f t="shared" si="1"/>
        <v>0</v>
      </c>
      <c r="O114" s="145"/>
      <c r="P114" s="105"/>
      <c r="Q114" s="105"/>
      <c r="R114" s="111"/>
    </row>
    <row r="115" spans="1:18" x14ac:dyDescent="0.25">
      <c r="A115" s="103"/>
      <c r="B115" s="106"/>
      <c r="C115" s="106"/>
      <c r="D115" s="363"/>
      <c r="E115" s="364"/>
      <c r="F115" s="107"/>
      <c r="G115" s="108"/>
      <c r="H115" s="106"/>
      <c r="I115" s="106"/>
      <c r="J115" s="106"/>
      <c r="K115" s="106"/>
      <c r="L115" s="109"/>
      <c r="M115" s="110"/>
      <c r="N115" s="144">
        <f t="shared" si="1"/>
        <v>0</v>
      </c>
      <c r="O115" s="145"/>
      <c r="P115" s="105"/>
      <c r="Q115" s="105"/>
      <c r="R115" s="111"/>
    </row>
    <row r="116" spans="1:18" x14ac:dyDescent="0.25">
      <c r="A116" s="103"/>
      <c r="B116" s="106"/>
      <c r="C116" s="106"/>
      <c r="D116" s="363"/>
      <c r="E116" s="364"/>
      <c r="F116" s="107"/>
      <c r="G116" s="108"/>
      <c r="H116" s="106"/>
      <c r="I116" s="106"/>
      <c r="J116" s="106"/>
      <c r="K116" s="106"/>
      <c r="L116" s="109"/>
      <c r="M116" s="110"/>
      <c r="N116" s="144">
        <f t="shared" si="1"/>
        <v>0</v>
      </c>
      <c r="O116" s="145"/>
      <c r="P116" s="105"/>
      <c r="Q116" s="105"/>
      <c r="R116" s="111"/>
    </row>
    <row r="117" spans="1:18" x14ac:dyDescent="0.25">
      <c r="A117" s="103"/>
      <c r="B117" s="106"/>
      <c r="C117" s="106"/>
      <c r="D117" s="363"/>
      <c r="E117" s="364"/>
      <c r="F117" s="107"/>
      <c r="G117" s="108"/>
      <c r="H117" s="106"/>
      <c r="I117" s="106"/>
      <c r="J117" s="106"/>
      <c r="K117" s="106"/>
      <c r="L117" s="109"/>
      <c r="M117" s="110"/>
      <c r="N117" s="144">
        <f t="shared" si="1"/>
        <v>0</v>
      </c>
      <c r="O117" s="145"/>
      <c r="P117" s="105"/>
      <c r="Q117" s="105"/>
      <c r="R117" s="111"/>
    </row>
    <row r="118" spans="1:18" x14ac:dyDescent="0.25">
      <c r="A118" s="103"/>
      <c r="B118" s="106"/>
      <c r="C118" s="106"/>
      <c r="D118" s="363"/>
      <c r="E118" s="364"/>
      <c r="F118" s="107"/>
      <c r="G118" s="108"/>
      <c r="H118" s="106"/>
      <c r="I118" s="106"/>
      <c r="J118" s="106"/>
      <c r="K118" s="106"/>
      <c r="L118" s="109"/>
      <c r="M118" s="110"/>
      <c r="N118" s="144">
        <f t="shared" si="1"/>
        <v>0</v>
      </c>
      <c r="O118" s="145"/>
      <c r="P118" s="105"/>
      <c r="Q118" s="105"/>
      <c r="R118" s="111"/>
    </row>
    <row r="119" spans="1:18" x14ac:dyDescent="0.25">
      <c r="A119" s="103"/>
      <c r="B119" s="106"/>
      <c r="C119" s="106"/>
      <c r="D119" s="363"/>
      <c r="E119" s="364"/>
      <c r="F119" s="107"/>
      <c r="G119" s="108"/>
      <c r="H119" s="106"/>
      <c r="I119" s="106"/>
      <c r="J119" s="106"/>
      <c r="K119" s="106"/>
      <c r="L119" s="109"/>
      <c r="M119" s="110"/>
      <c r="N119" s="144">
        <f t="shared" si="1"/>
        <v>0</v>
      </c>
      <c r="O119" s="145"/>
      <c r="P119" s="105"/>
      <c r="Q119" s="105"/>
      <c r="R119" s="111"/>
    </row>
    <row r="120" spans="1:18" x14ac:dyDescent="0.25">
      <c r="A120" s="103"/>
      <c r="B120" s="106"/>
      <c r="C120" s="106"/>
      <c r="D120" s="363"/>
      <c r="E120" s="364"/>
      <c r="F120" s="107"/>
      <c r="G120" s="108"/>
      <c r="H120" s="106"/>
      <c r="I120" s="106"/>
      <c r="J120" s="106"/>
      <c r="K120" s="106"/>
      <c r="L120" s="109"/>
      <c r="M120" s="110"/>
      <c r="N120" s="144">
        <f t="shared" si="1"/>
        <v>0</v>
      </c>
      <c r="O120" s="145"/>
      <c r="P120" s="105"/>
      <c r="Q120" s="105"/>
      <c r="R120" s="111"/>
    </row>
    <row r="121" spans="1:18" x14ac:dyDescent="0.25">
      <c r="A121" s="103"/>
      <c r="B121" s="106"/>
      <c r="C121" s="106"/>
      <c r="D121" s="363"/>
      <c r="E121" s="364"/>
      <c r="F121" s="107"/>
      <c r="G121" s="108"/>
      <c r="H121" s="106"/>
      <c r="I121" s="106"/>
      <c r="J121" s="106"/>
      <c r="K121" s="106"/>
      <c r="L121" s="109"/>
      <c r="M121" s="110"/>
      <c r="N121" s="144">
        <f t="shared" si="1"/>
        <v>0</v>
      </c>
      <c r="O121" s="145"/>
      <c r="P121" s="105"/>
      <c r="Q121" s="105"/>
      <c r="R121" s="111"/>
    </row>
    <row r="122" spans="1:18" x14ac:dyDescent="0.25">
      <c r="A122" s="103"/>
      <c r="B122" s="106"/>
      <c r="C122" s="106"/>
      <c r="D122" s="363"/>
      <c r="E122" s="364"/>
      <c r="F122" s="107"/>
      <c r="G122" s="108"/>
      <c r="H122" s="106"/>
      <c r="I122" s="106"/>
      <c r="J122" s="106"/>
      <c r="K122" s="106"/>
      <c r="L122" s="109"/>
      <c r="M122" s="110"/>
      <c r="N122" s="144">
        <f t="shared" si="1"/>
        <v>0</v>
      </c>
      <c r="O122" s="145"/>
      <c r="P122" s="105"/>
      <c r="Q122" s="105"/>
      <c r="R122" s="111"/>
    </row>
    <row r="123" spans="1:18" x14ac:dyDescent="0.25">
      <c r="A123" s="103"/>
      <c r="B123" s="106"/>
      <c r="C123" s="106"/>
      <c r="D123" s="363"/>
      <c r="E123" s="364"/>
      <c r="F123" s="107"/>
      <c r="G123" s="108"/>
      <c r="H123" s="106"/>
      <c r="I123" s="106"/>
      <c r="J123" s="106"/>
      <c r="K123" s="106"/>
      <c r="L123" s="109"/>
      <c r="M123" s="110"/>
      <c r="N123" s="144">
        <f t="shared" si="1"/>
        <v>0</v>
      </c>
      <c r="O123" s="145"/>
      <c r="P123" s="105"/>
      <c r="Q123" s="105"/>
      <c r="R123" s="111"/>
    </row>
    <row r="124" spans="1:18" x14ac:dyDescent="0.25">
      <c r="A124" s="103"/>
      <c r="B124" s="106"/>
      <c r="C124" s="106"/>
      <c r="D124" s="363"/>
      <c r="E124" s="364"/>
      <c r="F124" s="107"/>
      <c r="G124" s="108"/>
      <c r="H124" s="106"/>
      <c r="I124" s="106"/>
      <c r="J124" s="106"/>
      <c r="K124" s="106"/>
      <c r="L124" s="109"/>
      <c r="M124" s="110"/>
      <c r="N124" s="144">
        <f t="shared" si="1"/>
        <v>0</v>
      </c>
      <c r="O124" s="145"/>
      <c r="P124" s="105"/>
      <c r="Q124" s="105"/>
      <c r="R124" s="111"/>
    </row>
    <row r="125" spans="1:18" x14ac:dyDescent="0.25">
      <c r="A125" s="103"/>
      <c r="B125" s="106"/>
      <c r="C125" s="106"/>
      <c r="D125" s="363"/>
      <c r="E125" s="364"/>
      <c r="F125" s="107"/>
      <c r="G125" s="108"/>
      <c r="H125" s="106"/>
      <c r="I125" s="106"/>
      <c r="J125" s="106"/>
      <c r="K125" s="106"/>
      <c r="L125" s="109"/>
      <c r="M125" s="110"/>
      <c r="N125" s="144">
        <f t="shared" si="1"/>
        <v>0</v>
      </c>
      <c r="O125" s="145"/>
      <c r="P125" s="105"/>
      <c r="Q125" s="105"/>
      <c r="R125" s="111"/>
    </row>
    <row r="126" spans="1:18" x14ac:dyDescent="0.25">
      <c r="A126" s="103"/>
      <c r="B126" s="106"/>
      <c r="C126" s="106"/>
      <c r="D126" s="363"/>
      <c r="E126" s="364"/>
      <c r="F126" s="107"/>
      <c r="G126" s="108"/>
      <c r="H126" s="106"/>
      <c r="I126" s="106"/>
      <c r="J126" s="106"/>
      <c r="K126" s="106"/>
      <c r="L126" s="109"/>
      <c r="M126" s="110"/>
      <c r="N126" s="144">
        <f t="shared" si="1"/>
        <v>0</v>
      </c>
      <c r="O126" s="145"/>
      <c r="P126" s="105"/>
      <c r="Q126" s="105"/>
      <c r="R126" s="111"/>
    </row>
    <row r="127" spans="1:18" x14ac:dyDescent="0.25">
      <c r="A127" s="103"/>
      <c r="B127" s="106"/>
      <c r="C127" s="106"/>
      <c r="D127" s="363"/>
      <c r="E127" s="364"/>
      <c r="F127" s="107"/>
      <c r="G127" s="108"/>
      <c r="H127" s="106"/>
      <c r="I127" s="106"/>
      <c r="J127" s="106"/>
      <c r="K127" s="106"/>
      <c r="L127" s="109"/>
      <c r="M127" s="110"/>
      <c r="N127" s="144">
        <f t="shared" si="1"/>
        <v>0</v>
      </c>
      <c r="O127" s="145"/>
      <c r="P127" s="105"/>
      <c r="Q127" s="105"/>
      <c r="R127" s="111"/>
    </row>
    <row r="128" spans="1:18" x14ac:dyDescent="0.25">
      <c r="A128" s="103"/>
      <c r="B128" s="106"/>
      <c r="C128" s="106"/>
      <c r="D128" s="363"/>
      <c r="E128" s="364"/>
      <c r="F128" s="107"/>
      <c r="G128" s="108"/>
      <c r="H128" s="106"/>
      <c r="I128" s="106"/>
      <c r="J128" s="106"/>
      <c r="K128" s="106"/>
      <c r="L128" s="109"/>
      <c r="M128" s="110"/>
      <c r="N128" s="144">
        <f t="shared" si="1"/>
        <v>0</v>
      </c>
      <c r="O128" s="145"/>
      <c r="P128" s="105"/>
      <c r="Q128" s="105"/>
      <c r="R128" s="111"/>
    </row>
    <row r="129" spans="1:18" x14ac:dyDescent="0.25">
      <c r="A129" s="103"/>
      <c r="B129" s="106"/>
      <c r="C129" s="106"/>
      <c r="D129" s="363"/>
      <c r="E129" s="364"/>
      <c r="F129" s="107"/>
      <c r="G129" s="108"/>
      <c r="H129" s="106"/>
      <c r="I129" s="106"/>
      <c r="J129" s="106"/>
      <c r="K129" s="106"/>
      <c r="L129" s="109"/>
      <c r="M129" s="110"/>
      <c r="N129" s="144">
        <f t="shared" si="1"/>
        <v>0</v>
      </c>
      <c r="O129" s="145"/>
      <c r="P129" s="105"/>
      <c r="Q129" s="105"/>
      <c r="R129" s="111"/>
    </row>
    <row r="130" spans="1:18" x14ac:dyDescent="0.25">
      <c r="A130" s="103"/>
      <c r="B130" s="106"/>
      <c r="C130" s="106"/>
      <c r="D130" s="363"/>
      <c r="E130" s="364"/>
      <c r="F130" s="107"/>
      <c r="G130" s="108"/>
      <c r="H130" s="106"/>
      <c r="I130" s="106"/>
      <c r="J130" s="106"/>
      <c r="K130" s="106"/>
      <c r="L130" s="109"/>
      <c r="M130" s="110"/>
      <c r="N130" s="144">
        <f t="shared" si="1"/>
        <v>0</v>
      </c>
      <c r="O130" s="145"/>
      <c r="P130" s="105"/>
      <c r="Q130" s="105"/>
      <c r="R130" s="111"/>
    </row>
    <row r="131" spans="1:18" x14ac:dyDescent="0.25">
      <c r="A131" s="103"/>
      <c r="B131" s="106"/>
      <c r="C131" s="106"/>
      <c r="D131" s="363"/>
      <c r="E131" s="364"/>
      <c r="F131" s="107"/>
      <c r="G131" s="108"/>
      <c r="H131" s="106"/>
      <c r="I131" s="106"/>
      <c r="J131" s="106"/>
      <c r="K131" s="106"/>
      <c r="L131" s="109"/>
      <c r="M131" s="110"/>
      <c r="N131" s="144">
        <f t="shared" si="1"/>
        <v>0</v>
      </c>
      <c r="O131" s="145"/>
      <c r="P131" s="105"/>
      <c r="Q131" s="105"/>
      <c r="R131" s="111"/>
    </row>
    <row r="132" spans="1:18" x14ac:dyDescent="0.25">
      <c r="A132" s="103"/>
      <c r="B132" s="106"/>
      <c r="C132" s="106"/>
      <c r="D132" s="363"/>
      <c r="E132" s="364"/>
      <c r="F132" s="107"/>
      <c r="G132" s="108"/>
      <c r="H132" s="106"/>
      <c r="I132" s="106"/>
      <c r="J132" s="106"/>
      <c r="K132" s="106"/>
      <c r="L132" s="109"/>
      <c r="M132" s="110"/>
      <c r="N132" s="144">
        <f t="shared" si="1"/>
        <v>0</v>
      </c>
      <c r="O132" s="145"/>
      <c r="P132" s="105"/>
      <c r="Q132" s="105"/>
      <c r="R132" s="111"/>
    </row>
    <row r="133" spans="1:18" x14ac:dyDescent="0.25">
      <c r="A133" s="103"/>
      <c r="B133" s="106"/>
      <c r="C133" s="106"/>
      <c r="D133" s="363"/>
      <c r="E133" s="364"/>
      <c r="F133" s="107"/>
      <c r="G133" s="108"/>
      <c r="H133" s="106"/>
      <c r="I133" s="106"/>
      <c r="J133" s="106"/>
      <c r="K133" s="106"/>
      <c r="L133" s="109"/>
      <c r="M133" s="110"/>
      <c r="N133" s="144">
        <f t="shared" si="1"/>
        <v>0</v>
      </c>
      <c r="O133" s="145"/>
      <c r="P133" s="105"/>
      <c r="Q133" s="105"/>
      <c r="R133" s="111"/>
    </row>
    <row r="134" spans="1:18" x14ac:dyDescent="0.25">
      <c r="A134" s="103"/>
      <c r="B134" s="106"/>
      <c r="C134" s="106"/>
      <c r="D134" s="363"/>
      <c r="E134" s="364"/>
      <c r="F134" s="107"/>
      <c r="G134" s="108"/>
      <c r="H134" s="106"/>
      <c r="I134" s="106"/>
      <c r="J134" s="106"/>
      <c r="K134" s="106"/>
      <c r="L134" s="109"/>
      <c r="M134" s="110"/>
      <c r="N134" s="144">
        <f t="shared" si="1"/>
        <v>0</v>
      </c>
      <c r="O134" s="145"/>
      <c r="P134" s="105"/>
      <c r="Q134" s="105"/>
      <c r="R134" s="111"/>
    </row>
    <row r="135" spans="1:18" x14ac:dyDescent="0.25">
      <c r="A135" s="103"/>
      <c r="B135" s="106"/>
      <c r="C135" s="106"/>
      <c r="D135" s="363"/>
      <c r="E135" s="364"/>
      <c r="F135" s="107"/>
      <c r="G135" s="108"/>
      <c r="H135" s="106"/>
      <c r="I135" s="106"/>
      <c r="J135" s="106"/>
      <c r="K135" s="106"/>
      <c r="L135" s="109"/>
      <c r="M135" s="110"/>
      <c r="N135" s="144">
        <f t="shared" si="1"/>
        <v>0</v>
      </c>
      <c r="O135" s="145"/>
      <c r="P135" s="105"/>
      <c r="Q135" s="105"/>
      <c r="R135" s="111"/>
    </row>
    <row r="136" spans="1:18" x14ac:dyDescent="0.25">
      <c r="A136" s="103"/>
      <c r="B136" s="106"/>
      <c r="C136" s="106"/>
      <c r="D136" s="363"/>
      <c r="E136" s="364"/>
      <c r="F136" s="107"/>
      <c r="G136" s="108"/>
      <c r="H136" s="106"/>
      <c r="I136" s="106"/>
      <c r="J136" s="106"/>
      <c r="K136" s="106"/>
      <c r="L136" s="109"/>
      <c r="M136" s="110"/>
      <c r="N136" s="144">
        <f t="shared" si="1"/>
        <v>0</v>
      </c>
      <c r="O136" s="145"/>
      <c r="P136" s="105"/>
      <c r="Q136" s="105"/>
      <c r="R136" s="111"/>
    </row>
    <row r="137" spans="1:18" x14ac:dyDescent="0.25">
      <c r="A137" s="103"/>
      <c r="B137" s="106"/>
      <c r="C137" s="106"/>
      <c r="D137" s="363"/>
      <c r="E137" s="364"/>
      <c r="F137" s="107"/>
      <c r="G137" s="108"/>
      <c r="H137" s="106"/>
      <c r="I137" s="106"/>
      <c r="J137" s="106"/>
      <c r="K137" s="106"/>
      <c r="L137" s="109"/>
      <c r="M137" s="110"/>
      <c r="N137" s="144">
        <f t="shared" si="1"/>
        <v>0</v>
      </c>
      <c r="O137" s="145"/>
      <c r="P137" s="105"/>
      <c r="Q137" s="105"/>
      <c r="R137" s="111"/>
    </row>
    <row r="138" spans="1:18" x14ac:dyDescent="0.25">
      <c r="A138" s="103"/>
      <c r="B138" s="106"/>
      <c r="C138" s="106"/>
      <c r="D138" s="363"/>
      <c r="E138" s="364"/>
      <c r="F138" s="107"/>
      <c r="G138" s="108"/>
      <c r="H138" s="106"/>
      <c r="I138" s="106"/>
      <c r="J138" s="106"/>
      <c r="K138" s="106"/>
      <c r="L138" s="109"/>
      <c r="M138" s="110"/>
      <c r="N138" s="144">
        <f t="shared" si="1"/>
        <v>0</v>
      </c>
      <c r="O138" s="145"/>
      <c r="P138" s="105"/>
      <c r="Q138" s="105"/>
      <c r="R138" s="111"/>
    </row>
    <row r="139" spans="1:18" x14ac:dyDescent="0.25">
      <c r="A139" s="103"/>
      <c r="B139" s="106"/>
      <c r="C139" s="106"/>
      <c r="D139" s="363"/>
      <c r="E139" s="364"/>
      <c r="F139" s="107"/>
      <c r="G139" s="108"/>
      <c r="H139" s="106"/>
      <c r="I139" s="106"/>
      <c r="J139" s="106"/>
      <c r="K139" s="106"/>
      <c r="L139" s="109"/>
      <c r="M139" s="110"/>
      <c r="N139" s="144">
        <f t="shared" si="1"/>
        <v>0</v>
      </c>
      <c r="O139" s="145"/>
      <c r="P139" s="105"/>
      <c r="Q139" s="105"/>
      <c r="R139" s="111"/>
    </row>
    <row r="140" spans="1:18" x14ac:dyDescent="0.25">
      <c r="A140" s="103"/>
      <c r="B140" s="106"/>
      <c r="C140" s="106"/>
      <c r="D140" s="363"/>
      <c r="E140" s="364"/>
      <c r="F140" s="107"/>
      <c r="G140" s="108"/>
      <c r="H140" s="106"/>
      <c r="I140" s="106"/>
      <c r="J140" s="106"/>
      <c r="K140" s="106"/>
      <c r="L140" s="109"/>
      <c r="M140" s="110"/>
      <c r="N140" s="144">
        <f t="shared" si="1"/>
        <v>0</v>
      </c>
      <c r="O140" s="145"/>
      <c r="P140" s="105"/>
      <c r="Q140" s="105"/>
      <c r="R140" s="111"/>
    </row>
    <row r="141" spans="1:18" x14ac:dyDescent="0.25">
      <c r="A141" s="103"/>
      <c r="B141" s="106"/>
      <c r="C141" s="106"/>
      <c r="D141" s="363"/>
      <c r="E141" s="364"/>
      <c r="F141" s="107"/>
      <c r="G141" s="108"/>
      <c r="H141" s="106"/>
      <c r="I141" s="106"/>
      <c r="J141" s="106"/>
      <c r="K141" s="106"/>
      <c r="L141" s="109"/>
      <c r="M141" s="110"/>
      <c r="N141" s="144">
        <f t="shared" ref="N141:N204" si="2">SUM(F141:M141)</f>
        <v>0</v>
      </c>
      <c r="O141" s="145"/>
      <c r="P141" s="105"/>
      <c r="Q141" s="105"/>
      <c r="R141" s="111"/>
    </row>
    <row r="142" spans="1:18" x14ac:dyDescent="0.25">
      <c r="A142" s="103"/>
      <c r="B142" s="106"/>
      <c r="C142" s="106"/>
      <c r="D142" s="363"/>
      <c r="E142" s="364"/>
      <c r="F142" s="107"/>
      <c r="G142" s="108"/>
      <c r="H142" s="106"/>
      <c r="I142" s="106"/>
      <c r="J142" s="106"/>
      <c r="K142" s="106"/>
      <c r="L142" s="109"/>
      <c r="M142" s="110"/>
      <c r="N142" s="144">
        <f t="shared" si="2"/>
        <v>0</v>
      </c>
      <c r="O142" s="145"/>
      <c r="P142" s="105"/>
      <c r="Q142" s="105"/>
      <c r="R142" s="111"/>
    </row>
    <row r="143" spans="1:18" x14ac:dyDescent="0.25">
      <c r="A143" s="103"/>
      <c r="B143" s="106"/>
      <c r="C143" s="106"/>
      <c r="D143" s="363"/>
      <c r="E143" s="364"/>
      <c r="F143" s="107"/>
      <c r="G143" s="108"/>
      <c r="H143" s="106"/>
      <c r="I143" s="106"/>
      <c r="J143" s="106"/>
      <c r="K143" s="106"/>
      <c r="L143" s="109"/>
      <c r="M143" s="110"/>
      <c r="N143" s="144">
        <f t="shared" si="2"/>
        <v>0</v>
      </c>
      <c r="O143" s="145"/>
      <c r="P143" s="105"/>
      <c r="Q143" s="105"/>
      <c r="R143" s="111"/>
    </row>
    <row r="144" spans="1:18" x14ac:dyDescent="0.25">
      <c r="A144" s="103"/>
      <c r="B144" s="106"/>
      <c r="C144" s="106"/>
      <c r="D144" s="363"/>
      <c r="E144" s="364"/>
      <c r="F144" s="107"/>
      <c r="G144" s="108"/>
      <c r="H144" s="106"/>
      <c r="I144" s="106"/>
      <c r="J144" s="106"/>
      <c r="K144" s="106"/>
      <c r="L144" s="109"/>
      <c r="M144" s="110"/>
      <c r="N144" s="144">
        <f t="shared" si="2"/>
        <v>0</v>
      </c>
      <c r="O144" s="145"/>
      <c r="P144" s="105"/>
      <c r="Q144" s="105"/>
      <c r="R144" s="111"/>
    </row>
    <row r="145" spans="1:18" x14ac:dyDescent="0.25">
      <c r="A145" s="103"/>
      <c r="B145" s="106"/>
      <c r="C145" s="106"/>
      <c r="D145" s="363"/>
      <c r="E145" s="364"/>
      <c r="F145" s="107"/>
      <c r="G145" s="108"/>
      <c r="H145" s="106"/>
      <c r="I145" s="106"/>
      <c r="J145" s="106"/>
      <c r="K145" s="106"/>
      <c r="L145" s="109"/>
      <c r="M145" s="110"/>
      <c r="N145" s="144">
        <f t="shared" si="2"/>
        <v>0</v>
      </c>
      <c r="O145" s="145"/>
      <c r="P145" s="105"/>
      <c r="Q145" s="105"/>
      <c r="R145" s="111"/>
    </row>
    <row r="146" spans="1:18" x14ac:dyDescent="0.25">
      <c r="A146" s="103"/>
      <c r="B146" s="106"/>
      <c r="C146" s="106"/>
      <c r="D146" s="363"/>
      <c r="E146" s="364"/>
      <c r="F146" s="107"/>
      <c r="G146" s="108"/>
      <c r="H146" s="106"/>
      <c r="I146" s="106"/>
      <c r="J146" s="106"/>
      <c r="K146" s="106"/>
      <c r="L146" s="109"/>
      <c r="M146" s="110"/>
      <c r="N146" s="144">
        <f t="shared" si="2"/>
        <v>0</v>
      </c>
      <c r="O146" s="145"/>
      <c r="P146" s="105"/>
      <c r="Q146" s="105"/>
      <c r="R146" s="111"/>
    </row>
    <row r="147" spans="1:18" x14ac:dyDescent="0.25">
      <c r="A147" s="103"/>
      <c r="B147" s="106"/>
      <c r="C147" s="106"/>
      <c r="D147" s="363"/>
      <c r="E147" s="364"/>
      <c r="F147" s="107"/>
      <c r="G147" s="108"/>
      <c r="H147" s="106"/>
      <c r="I147" s="106"/>
      <c r="J147" s="106"/>
      <c r="K147" s="106"/>
      <c r="L147" s="109"/>
      <c r="M147" s="110"/>
      <c r="N147" s="144">
        <f t="shared" si="2"/>
        <v>0</v>
      </c>
      <c r="O147" s="145"/>
      <c r="P147" s="105"/>
      <c r="Q147" s="105"/>
      <c r="R147" s="111"/>
    </row>
    <row r="148" spans="1:18" x14ac:dyDescent="0.25">
      <c r="A148" s="103"/>
      <c r="B148" s="106"/>
      <c r="C148" s="106"/>
      <c r="D148" s="363"/>
      <c r="E148" s="364"/>
      <c r="F148" s="107"/>
      <c r="G148" s="108"/>
      <c r="H148" s="106"/>
      <c r="I148" s="106"/>
      <c r="J148" s="106"/>
      <c r="K148" s="106"/>
      <c r="L148" s="109"/>
      <c r="M148" s="110"/>
      <c r="N148" s="144">
        <f t="shared" si="2"/>
        <v>0</v>
      </c>
      <c r="O148" s="145"/>
      <c r="P148" s="105"/>
      <c r="Q148" s="105"/>
      <c r="R148" s="111"/>
    </row>
    <row r="149" spans="1:18" x14ac:dyDescent="0.25">
      <c r="A149" s="103"/>
      <c r="B149" s="106"/>
      <c r="C149" s="106"/>
      <c r="D149" s="363"/>
      <c r="E149" s="364"/>
      <c r="F149" s="107"/>
      <c r="G149" s="108"/>
      <c r="H149" s="106"/>
      <c r="I149" s="106"/>
      <c r="J149" s="106"/>
      <c r="K149" s="106"/>
      <c r="L149" s="109"/>
      <c r="M149" s="110"/>
      <c r="N149" s="144">
        <f t="shared" si="2"/>
        <v>0</v>
      </c>
      <c r="O149" s="145"/>
      <c r="P149" s="105"/>
      <c r="Q149" s="105"/>
      <c r="R149" s="111"/>
    </row>
    <row r="150" spans="1:18" x14ac:dyDescent="0.25">
      <c r="A150" s="103"/>
      <c r="B150" s="106"/>
      <c r="C150" s="106"/>
      <c r="D150" s="363"/>
      <c r="E150" s="364"/>
      <c r="F150" s="107"/>
      <c r="G150" s="108"/>
      <c r="H150" s="106"/>
      <c r="I150" s="106"/>
      <c r="J150" s="106"/>
      <c r="K150" s="106"/>
      <c r="L150" s="109"/>
      <c r="M150" s="110"/>
      <c r="N150" s="144">
        <f t="shared" si="2"/>
        <v>0</v>
      </c>
      <c r="O150" s="145"/>
      <c r="P150" s="105"/>
      <c r="Q150" s="105"/>
      <c r="R150" s="111"/>
    </row>
    <row r="151" spans="1:18" x14ac:dyDescent="0.25">
      <c r="A151" s="103"/>
      <c r="B151" s="106"/>
      <c r="C151" s="106"/>
      <c r="D151" s="363"/>
      <c r="E151" s="364"/>
      <c r="F151" s="107"/>
      <c r="G151" s="108"/>
      <c r="H151" s="106"/>
      <c r="I151" s="106"/>
      <c r="J151" s="106"/>
      <c r="K151" s="106"/>
      <c r="L151" s="109"/>
      <c r="M151" s="110"/>
      <c r="N151" s="144">
        <f t="shared" si="2"/>
        <v>0</v>
      </c>
      <c r="O151" s="145"/>
      <c r="P151" s="105"/>
      <c r="Q151" s="105"/>
      <c r="R151" s="111"/>
    </row>
    <row r="152" spans="1:18" x14ac:dyDescent="0.25">
      <c r="A152" s="103"/>
      <c r="B152" s="106"/>
      <c r="C152" s="106"/>
      <c r="D152" s="363"/>
      <c r="E152" s="364"/>
      <c r="F152" s="107"/>
      <c r="G152" s="108"/>
      <c r="H152" s="106"/>
      <c r="I152" s="106"/>
      <c r="J152" s="106"/>
      <c r="K152" s="106"/>
      <c r="L152" s="109"/>
      <c r="M152" s="110"/>
      <c r="N152" s="144">
        <f t="shared" si="2"/>
        <v>0</v>
      </c>
      <c r="O152" s="145"/>
      <c r="P152" s="105"/>
      <c r="Q152" s="105"/>
      <c r="R152" s="111"/>
    </row>
    <row r="153" spans="1:18" x14ac:dyDescent="0.25">
      <c r="A153" s="103"/>
      <c r="B153" s="106"/>
      <c r="C153" s="106"/>
      <c r="D153" s="363"/>
      <c r="E153" s="364"/>
      <c r="F153" s="107"/>
      <c r="G153" s="108"/>
      <c r="H153" s="106"/>
      <c r="I153" s="106"/>
      <c r="J153" s="106"/>
      <c r="K153" s="106"/>
      <c r="L153" s="109"/>
      <c r="M153" s="110"/>
      <c r="N153" s="144">
        <f t="shared" si="2"/>
        <v>0</v>
      </c>
      <c r="O153" s="145"/>
      <c r="P153" s="105"/>
      <c r="Q153" s="105"/>
      <c r="R153" s="111"/>
    </row>
    <row r="154" spans="1:18" x14ac:dyDescent="0.25">
      <c r="A154" s="103"/>
      <c r="B154" s="106"/>
      <c r="C154" s="106"/>
      <c r="D154" s="363"/>
      <c r="E154" s="364"/>
      <c r="F154" s="107"/>
      <c r="G154" s="108"/>
      <c r="H154" s="106"/>
      <c r="I154" s="106"/>
      <c r="J154" s="106"/>
      <c r="K154" s="106"/>
      <c r="L154" s="109"/>
      <c r="M154" s="110"/>
      <c r="N154" s="144">
        <f t="shared" si="2"/>
        <v>0</v>
      </c>
      <c r="O154" s="145"/>
      <c r="P154" s="105"/>
      <c r="Q154" s="105"/>
      <c r="R154" s="111"/>
    </row>
    <row r="155" spans="1:18" x14ac:dyDescent="0.25">
      <c r="A155" s="103"/>
      <c r="B155" s="106"/>
      <c r="C155" s="106"/>
      <c r="D155" s="363"/>
      <c r="E155" s="364"/>
      <c r="F155" s="107"/>
      <c r="G155" s="108"/>
      <c r="H155" s="106"/>
      <c r="I155" s="106"/>
      <c r="J155" s="106"/>
      <c r="K155" s="106"/>
      <c r="L155" s="109"/>
      <c r="M155" s="110"/>
      <c r="N155" s="144">
        <f t="shared" si="2"/>
        <v>0</v>
      </c>
      <c r="O155" s="145"/>
      <c r="P155" s="105"/>
      <c r="Q155" s="105"/>
      <c r="R155" s="111"/>
    </row>
    <row r="156" spans="1:18" x14ac:dyDescent="0.25">
      <c r="A156" s="103"/>
      <c r="B156" s="106"/>
      <c r="C156" s="106"/>
      <c r="D156" s="363"/>
      <c r="E156" s="364"/>
      <c r="F156" s="107"/>
      <c r="G156" s="108"/>
      <c r="H156" s="106"/>
      <c r="I156" s="106"/>
      <c r="J156" s="106"/>
      <c r="K156" s="106"/>
      <c r="L156" s="109"/>
      <c r="M156" s="110"/>
      <c r="N156" s="144">
        <f t="shared" si="2"/>
        <v>0</v>
      </c>
      <c r="O156" s="145"/>
      <c r="P156" s="105"/>
      <c r="Q156" s="105"/>
      <c r="R156" s="111"/>
    </row>
    <row r="157" spans="1:18" x14ac:dyDescent="0.25">
      <c r="A157" s="103"/>
      <c r="B157" s="106"/>
      <c r="C157" s="106"/>
      <c r="D157" s="363"/>
      <c r="E157" s="364"/>
      <c r="F157" s="107"/>
      <c r="G157" s="108"/>
      <c r="H157" s="106"/>
      <c r="I157" s="106"/>
      <c r="J157" s="106"/>
      <c r="K157" s="106"/>
      <c r="L157" s="109"/>
      <c r="M157" s="110"/>
      <c r="N157" s="144">
        <f t="shared" si="2"/>
        <v>0</v>
      </c>
      <c r="O157" s="145"/>
      <c r="P157" s="105"/>
      <c r="Q157" s="105"/>
      <c r="R157" s="111"/>
    </row>
    <row r="158" spans="1:18" x14ac:dyDescent="0.25">
      <c r="A158" s="103"/>
      <c r="B158" s="106"/>
      <c r="C158" s="106"/>
      <c r="D158" s="363"/>
      <c r="E158" s="364"/>
      <c r="F158" s="107"/>
      <c r="G158" s="108"/>
      <c r="H158" s="106"/>
      <c r="I158" s="106"/>
      <c r="J158" s="106"/>
      <c r="K158" s="106"/>
      <c r="L158" s="109"/>
      <c r="M158" s="110"/>
      <c r="N158" s="144">
        <f t="shared" si="2"/>
        <v>0</v>
      </c>
      <c r="O158" s="145"/>
      <c r="P158" s="105"/>
      <c r="Q158" s="105"/>
      <c r="R158" s="111"/>
    </row>
    <row r="159" spans="1:18" x14ac:dyDescent="0.25">
      <c r="A159" s="103"/>
      <c r="B159" s="106"/>
      <c r="C159" s="106"/>
      <c r="D159" s="363"/>
      <c r="E159" s="364"/>
      <c r="F159" s="107"/>
      <c r="G159" s="108"/>
      <c r="H159" s="106"/>
      <c r="I159" s="106"/>
      <c r="J159" s="106"/>
      <c r="K159" s="106"/>
      <c r="L159" s="109"/>
      <c r="M159" s="110"/>
      <c r="N159" s="144">
        <f t="shared" si="2"/>
        <v>0</v>
      </c>
      <c r="O159" s="145"/>
      <c r="P159" s="105"/>
      <c r="Q159" s="105"/>
      <c r="R159" s="111"/>
    </row>
    <row r="160" spans="1:18" x14ac:dyDescent="0.25">
      <c r="A160" s="103"/>
      <c r="B160" s="106"/>
      <c r="C160" s="106"/>
      <c r="D160" s="363"/>
      <c r="E160" s="364"/>
      <c r="F160" s="107"/>
      <c r="G160" s="108"/>
      <c r="H160" s="106"/>
      <c r="I160" s="106"/>
      <c r="J160" s="106"/>
      <c r="K160" s="106"/>
      <c r="L160" s="109"/>
      <c r="M160" s="110"/>
      <c r="N160" s="144">
        <f t="shared" si="2"/>
        <v>0</v>
      </c>
      <c r="O160" s="145"/>
      <c r="P160" s="105"/>
      <c r="Q160" s="105"/>
      <c r="R160" s="111"/>
    </row>
    <row r="161" spans="1:18" x14ac:dyDescent="0.25">
      <c r="A161" s="103"/>
      <c r="B161" s="106"/>
      <c r="C161" s="106"/>
      <c r="D161" s="363"/>
      <c r="E161" s="364"/>
      <c r="F161" s="107"/>
      <c r="G161" s="108"/>
      <c r="H161" s="106"/>
      <c r="I161" s="106"/>
      <c r="J161" s="106"/>
      <c r="K161" s="106"/>
      <c r="L161" s="109"/>
      <c r="M161" s="110"/>
      <c r="N161" s="144">
        <f t="shared" si="2"/>
        <v>0</v>
      </c>
      <c r="O161" s="145"/>
      <c r="P161" s="105"/>
      <c r="Q161" s="105"/>
      <c r="R161" s="111"/>
    </row>
    <row r="162" spans="1:18" x14ac:dyDescent="0.25">
      <c r="A162" s="103"/>
      <c r="B162" s="106"/>
      <c r="C162" s="106"/>
      <c r="D162" s="363"/>
      <c r="E162" s="364"/>
      <c r="F162" s="107"/>
      <c r="G162" s="108"/>
      <c r="H162" s="106"/>
      <c r="I162" s="106"/>
      <c r="J162" s="106"/>
      <c r="K162" s="106"/>
      <c r="L162" s="109"/>
      <c r="M162" s="110"/>
      <c r="N162" s="144">
        <f t="shared" si="2"/>
        <v>0</v>
      </c>
      <c r="O162" s="145"/>
      <c r="P162" s="105"/>
      <c r="Q162" s="105"/>
      <c r="R162" s="111"/>
    </row>
    <row r="163" spans="1:18" x14ac:dyDescent="0.25">
      <c r="A163" s="103"/>
      <c r="B163" s="106"/>
      <c r="C163" s="106"/>
      <c r="D163" s="363"/>
      <c r="E163" s="364"/>
      <c r="F163" s="107"/>
      <c r="G163" s="108"/>
      <c r="H163" s="106"/>
      <c r="I163" s="106"/>
      <c r="J163" s="106"/>
      <c r="K163" s="106"/>
      <c r="L163" s="109"/>
      <c r="M163" s="110"/>
      <c r="N163" s="144">
        <f t="shared" si="2"/>
        <v>0</v>
      </c>
      <c r="O163" s="145"/>
      <c r="P163" s="105"/>
      <c r="Q163" s="105"/>
      <c r="R163" s="111"/>
    </row>
    <row r="164" spans="1:18" x14ac:dyDescent="0.25">
      <c r="A164" s="103"/>
      <c r="B164" s="106"/>
      <c r="C164" s="106"/>
      <c r="D164" s="363"/>
      <c r="E164" s="364"/>
      <c r="F164" s="107"/>
      <c r="G164" s="108"/>
      <c r="H164" s="106"/>
      <c r="I164" s="106"/>
      <c r="J164" s="106"/>
      <c r="K164" s="106"/>
      <c r="L164" s="109"/>
      <c r="M164" s="110"/>
      <c r="N164" s="144">
        <f t="shared" si="2"/>
        <v>0</v>
      </c>
      <c r="O164" s="145"/>
      <c r="P164" s="105"/>
      <c r="Q164" s="105"/>
      <c r="R164" s="111"/>
    </row>
    <row r="165" spans="1:18" x14ac:dyDescent="0.25">
      <c r="A165" s="103"/>
      <c r="B165" s="106"/>
      <c r="C165" s="106"/>
      <c r="D165" s="363"/>
      <c r="E165" s="364"/>
      <c r="F165" s="107"/>
      <c r="G165" s="108"/>
      <c r="H165" s="106"/>
      <c r="I165" s="106"/>
      <c r="J165" s="106"/>
      <c r="K165" s="106"/>
      <c r="L165" s="109"/>
      <c r="M165" s="110"/>
      <c r="N165" s="144">
        <f t="shared" si="2"/>
        <v>0</v>
      </c>
      <c r="O165" s="145"/>
      <c r="P165" s="105"/>
      <c r="Q165" s="105"/>
      <c r="R165" s="111"/>
    </row>
    <row r="166" spans="1:18" x14ac:dyDescent="0.25">
      <c r="A166" s="103"/>
      <c r="B166" s="106"/>
      <c r="C166" s="106"/>
      <c r="D166" s="363"/>
      <c r="E166" s="364"/>
      <c r="F166" s="107"/>
      <c r="G166" s="108"/>
      <c r="H166" s="106"/>
      <c r="I166" s="106"/>
      <c r="J166" s="106"/>
      <c r="K166" s="106"/>
      <c r="L166" s="109"/>
      <c r="M166" s="110"/>
      <c r="N166" s="144">
        <f t="shared" si="2"/>
        <v>0</v>
      </c>
      <c r="O166" s="145"/>
      <c r="P166" s="105"/>
      <c r="Q166" s="105"/>
      <c r="R166" s="111"/>
    </row>
    <row r="167" spans="1:18" x14ac:dyDescent="0.25">
      <c r="A167" s="103"/>
      <c r="B167" s="106"/>
      <c r="C167" s="106"/>
      <c r="D167" s="363"/>
      <c r="E167" s="364"/>
      <c r="F167" s="107"/>
      <c r="G167" s="108"/>
      <c r="H167" s="106"/>
      <c r="I167" s="106"/>
      <c r="J167" s="106"/>
      <c r="K167" s="106"/>
      <c r="L167" s="109"/>
      <c r="M167" s="110"/>
      <c r="N167" s="144">
        <f t="shared" si="2"/>
        <v>0</v>
      </c>
      <c r="O167" s="145"/>
      <c r="P167" s="105"/>
      <c r="Q167" s="105"/>
      <c r="R167" s="111"/>
    </row>
    <row r="168" spans="1:18" x14ac:dyDescent="0.25">
      <c r="A168" s="103"/>
      <c r="B168" s="106"/>
      <c r="C168" s="106"/>
      <c r="D168" s="363"/>
      <c r="E168" s="364"/>
      <c r="F168" s="107"/>
      <c r="G168" s="108"/>
      <c r="H168" s="106"/>
      <c r="I168" s="106"/>
      <c r="J168" s="106"/>
      <c r="K168" s="106"/>
      <c r="L168" s="109"/>
      <c r="M168" s="110"/>
      <c r="N168" s="144">
        <f t="shared" si="2"/>
        <v>0</v>
      </c>
      <c r="O168" s="145"/>
      <c r="P168" s="105"/>
      <c r="Q168" s="105"/>
      <c r="R168" s="111"/>
    </row>
    <row r="169" spans="1:18" x14ac:dyDescent="0.25">
      <c r="A169" s="103"/>
      <c r="B169" s="106"/>
      <c r="C169" s="106"/>
      <c r="D169" s="363"/>
      <c r="E169" s="364"/>
      <c r="F169" s="107"/>
      <c r="G169" s="108"/>
      <c r="H169" s="106"/>
      <c r="I169" s="106"/>
      <c r="J169" s="106"/>
      <c r="K169" s="106"/>
      <c r="L169" s="109"/>
      <c r="M169" s="110"/>
      <c r="N169" s="144">
        <f t="shared" si="2"/>
        <v>0</v>
      </c>
      <c r="O169" s="145"/>
      <c r="P169" s="105"/>
      <c r="Q169" s="105"/>
      <c r="R169" s="111"/>
    </row>
    <row r="170" spans="1:18" x14ac:dyDescent="0.25">
      <c r="A170" s="103"/>
      <c r="B170" s="106"/>
      <c r="C170" s="106"/>
      <c r="D170" s="363"/>
      <c r="E170" s="364"/>
      <c r="F170" s="107"/>
      <c r="G170" s="108"/>
      <c r="H170" s="106"/>
      <c r="I170" s="106"/>
      <c r="J170" s="106"/>
      <c r="K170" s="106"/>
      <c r="L170" s="109"/>
      <c r="M170" s="110"/>
      <c r="N170" s="144">
        <f t="shared" si="2"/>
        <v>0</v>
      </c>
      <c r="O170" s="145"/>
      <c r="P170" s="105"/>
      <c r="Q170" s="105"/>
      <c r="R170" s="111"/>
    </row>
    <row r="171" spans="1:18" x14ac:dyDescent="0.25">
      <c r="A171" s="103"/>
      <c r="B171" s="106"/>
      <c r="C171" s="106"/>
      <c r="D171" s="363"/>
      <c r="E171" s="364"/>
      <c r="F171" s="107"/>
      <c r="G171" s="108"/>
      <c r="H171" s="106"/>
      <c r="I171" s="106"/>
      <c r="J171" s="106"/>
      <c r="K171" s="106"/>
      <c r="L171" s="109"/>
      <c r="M171" s="110"/>
      <c r="N171" s="144">
        <f t="shared" si="2"/>
        <v>0</v>
      </c>
      <c r="O171" s="145"/>
      <c r="P171" s="105"/>
      <c r="Q171" s="105"/>
      <c r="R171" s="111"/>
    </row>
    <row r="172" spans="1:18" x14ac:dyDescent="0.25">
      <c r="A172" s="103"/>
      <c r="B172" s="106"/>
      <c r="C172" s="106"/>
      <c r="D172" s="363"/>
      <c r="E172" s="364"/>
      <c r="F172" s="107"/>
      <c r="G172" s="108"/>
      <c r="H172" s="106"/>
      <c r="I172" s="106"/>
      <c r="J172" s="106"/>
      <c r="K172" s="106"/>
      <c r="L172" s="109"/>
      <c r="M172" s="110"/>
      <c r="N172" s="144">
        <f t="shared" si="2"/>
        <v>0</v>
      </c>
      <c r="O172" s="145"/>
      <c r="P172" s="105"/>
      <c r="Q172" s="105"/>
      <c r="R172" s="111"/>
    </row>
    <row r="173" spans="1:18" x14ac:dyDescent="0.25">
      <c r="A173" s="103"/>
      <c r="B173" s="106"/>
      <c r="C173" s="106"/>
      <c r="D173" s="363"/>
      <c r="E173" s="364"/>
      <c r="F173" s="107"/>
      <c r="G173" s="108"/>
      <c r="H173" s="106"/>
      <c r="I173" s="106"/>
      <c r="J173" s="106"/>
      <c r="K173" s="106"/>
      <c r="L173" s="109"/>
      <c r="M173" s="110"/>
      <c r="N173" s="144">
        <f t="shared" si="2"/>
        <v>0</v>
      </c>
      <c r="O173" s="145"/>
      <c r="P173" s="105"/>
      <c r="Q173" s="105"/>
      <c r="R173" s="111"/>
    </row>
    <row r="174" spans="1:18" x14ac:dyDescent="0.25">
      <c r="A174" s="103"/>
      <c r="B174" s="106"/>
      <c r="C174" s="106"/>
      <c r="D174" s="363"/>
      <c r="E174" s="364"/>
      <c r="F174" s="107"/>
      <c r="G174" s="108"/>
      <c r="H174" s="106"/>
      <c r="I174" s="106"/>
      <c r="J174" s="106"/>
      <c r="K174" s="106"/>
      <c r="L174" s="109"/>
      <c r="M174" s="110"/>
      <c r="N174" s="144">
        <f t="shared" si="2"/>
        <v>0</v>
      </c>
      <c r="O174" s="145"/>
      <c r="P174" s="105"/>
      <c r="Q174" s="105"/>
      <c r="R174" s="111"/>
    </row>
    <row r="175" spans="1:18" x14ac:dyDescent="0.25">
      <c r="A175" s="103"/>
      <c r="B175" s="106"/>
      <c r="C175" s="106"/>
      <c r="D175" s="363"/>
      <c r="E175" s="364"/>
      <c r="F175" s="107"/>
      <c r="G175" s="108"/>
      <c r="H175" s="106"/>
      <c r="I175" s="106"/>
      <c r="J175" s="106"/>
      <c r="K175" s="106"/>
      <c r="L175" s="109"/>
      <c r="M175" s="110"/>
      <c r="N175" s="144">
        <f t="shared" si="2"/>
        <v>0</v>
      </c>
      <c r="O175" s="145"/>
      <c r="P175" s="105"/>
      <c r="Q175" s="105"/>
      <c r="R175" s="111"/>
    </row>
    <row r="176" spans="1:18" x14ac:dyDescent="0.25">
      <c r="A176" s="103"/>
      <c r="B176" s="106"/>
      <c r="C176" s="106"/>
      <c r="D176" s="363"/>
      <c r="E176" s="364"/>
      <c r="F176" s="107"/>
      <c r="G176" s="108"/>
      <c r="H176" s="106"/>
      <c r="I176" s="106"/>
      <c r="J176" s="106"/>
      <c r="K176" s="106"/>
      <c r="L176" s="109"/>
      <c r="M176" s="110"/>
      <c r="N176" s="144">
        <f t="shared" si="2"/>
        <v>0</v>
      </c>
      <c r="O176" s="145"/>
      <c r="P176" s="105"/>
      <c r="Q176" s="105"/>
      <c r="R176" s="111"/>
    </row>
    <row r="177" spans="1:18" x14ac:dyDescent="0.25">
      <c r="A177" s="103"/>
      <c r="B177" s="106"/>
      <c r="C177" s="106"/>
      <c r="D177" s="363"/>
      <c r="E177" s="364"/>
      <c r="F177" s="107"/>
      <c r="G177" s="108"/>
      <c r="H177" s="106"/>
      <c r="I177" s="106"/>
      <c r="J177" s="106"/>
      <c r="K177" s="106"/>
      <c r="L177" s="109"/>
      <c r="M177" s="110"/>
      <c r="N177" s="144">
        <f t="shared" si="2"/>
        <v>0</v>
      </c>
      <c r="O177" s="145"/>
      <c r="P177" s="105"/>
      <c r="Q177" s="105"/>
      <c r="R177" s="111"/>
    </row>
    <row r="178" spans="1:18" x14ac:dyDescent="0.25">
      <c r="A178" s="103"/>
      <c r="B178" s="106"/>
      <c r="C178" s="106"/>
      <c r="D178" s="363"/>
      <c r="E178" s="364"/>
      <c r="F178" s="107"/>
      <c r="G178" s="108"/>
      <c r="H178" s="106"/>
      <c r="I178" s="106"/>
      <c r="J178" s="106"/>
      <c r="K178" s="106"/>
      <c r="L178" s="109"/>
      <c r="M178" s="110"/>
      <c r="N178" s="144">
        <f t="shared" si="2"/>
        <v>0</v>
      </c>
      <c r="O178" s="145"/>
      <c r="P178" s="105"/>
      <c r="Q178" s="105"/>
      <c r="R178" s="111"/>
    </row>
    <row r="179" spans="1:18" x14ac:dyDescent="0.25">
      <c r="A179" s="103"/>
      <c r="B179" s="106"/>
      <c r="C179" s="106"/>
      <c r="D179" s="363"/>
      <c r="E179" s="364"/>
      <c r="F179" s="107"/>
      <c r="G179" s="108"/>
      <c r="H179" s="106"/>
      <c r="I179" s="106"/>
      <c r="J179" s="106"/>
      <c r="K179" s="106"/>
      <c r="L179" s="109"/>
      <c r="M179" s="110"/>
      <c r="N179" s="144">
        <f t="shared" si="2"/>
        <v>0</v>
      </c>
      <c r="O179" s="145"/>
      <c r="P179" s="105"/>
      <c r="Q179" s="105"/>
      <c r="R179" s="111"/>
    </row>
    <row r="180" spans="1:18" x14ac:dyDescent="0.25">
      <c r="A180" s="103"/>
      <c r="B180" s="106"/>
      <c r="C180" s="106"/>
      <c r="D180" s="363"/>
      <c r="E180" s="364"/>
      <c r="F180" s="107"/>
      <c r="G180" s="108"/>
      <c r="H180" s="106"/>
      <c r="I180" s="106"/>
      <c r="J180" s="106"/>
      <c r="K180" s="106"/>
      <c r="L180" s="109"/>
      <c r="M180" s="110"/>
      <c r="N180" s="144">
        <f t="shared" si="2"/>
        <v>0</v>
      </c>
      <c r="O180" s="145"/>
      <c r="P180" s="105"/>
      <c r="Q180" s="105"/>
      <c r="R180" s="111"/>
    </row>
    <row r="181" spans="1:18" x14ac:dyDescent="0.25">
      <c r="A181" s="103"/>
      <c r="B181" s="106"/>
      <c r="C181" s="106"/>
      <c r="D181" s="363"/>
      <c r="E181" s="364"/>
      <c r="F181" s="107"/>
      <c r="G181" s="108"/>
      <c r="H181" s="106"/>
      <c r="I181" s="106"/>
      <c r="J181" s="106"/>
      <c r="K181" s="106"/>
      <c r="L181" s="109"/>
      <c r="M181" s="110"/>
      <c r="N181" s="144">
        <f t="shared" si="2"/>
        <v>0</v>
      </c>
      <c r="O181" s="145"/>
      <c r="P181" s="105"/>
      <c r="Q181" s="105"/>
      <c r="R181" s="111"/>
    </row>
    <row r="182" spans="1:18" x14ac:dyDescent="0.25">
      <c r="A182" s="103"/>
      <c r="B182" s="106"/>
      <c r="C182" s="106"/>
      <c r="D182" s="363"/>
      <c r="E182" s="364"/>
      <c r="F182" s="107"/>
      <c r="G182" s="108"/>
      <c r="H182" s="106"/>
      <c r="I182" s="106"/>
      <c r="J182" s="106"/>
      <c r="K182" s="106"/>
      <c r="L182" s="109"/>
      <c r="M182" s="110"/>
      <c r="N182" s="144">
        <f t="shared" si="2"/>
        <v>0</v>
      </c>
      <c r="O182" s="145"/>
      <c r="P182" s="105"/>
      <c r="Q182" s="105"/>
      <c r="R182" s="111"/>
    </row>
    <row r="183" spans="1:18" x14ac:dyDescent="0.25">
      <c r="A183" s="103"/>
      <c r="B183" s="106"/>
      <c r="C183" s="106"/>
      <c r="D183" s="363"/>
      <c r="E183" s="364"/>
      <c r="F183" s="107"/>
      <c r="G183" s="108"/>
      <c r="H183" s="106"/>
      <c r="I183" s="106"/>
      <c r="J183" s="106"/>
      <c r="K183" s="106"/>
      <c r="L183" s="109"/>
      <c r="M183" s="110"/>
      <c r="N183" s="144">
        <f t="shared" si="2"/>
        <v>0</v>
      </c>
      <c r="O183" s="145"/>
      <c r="P183" s="105"/>
      <c r="Q183" s="105"/>
      <c r="R183" s="111"/>
    </row>
    <row r="184" spans="1:18" x14ac:dyDescent="0.25">
      <c r="A184" s="103"/>
      <c r="B184" s="106"/>
      <c r="C184" s="106"/>
      <c r="D184" s="363"/>
      <c r="E184" s="364"/>
      <c r="F184" s="107"/>
      <c r="G184" s="108"/>
      <c r="H184" s="106"/>
      <c r="I184" s="106"/>
      <c r="J184" s="106"/>
      <c r="K184" s="106"/>
      <c r="L184" s="109"/>
      <c r="M184" s="110"/>
      <c r="N184" s="144">
        <f t="shared" si="2"/>
        <v>0</v>
      </c>
      <c r="O184" s="145"/>
      <c r="P184" s="105"/>
      <c r="Q184" s="105"/>
      <c r="R184" s="111"/>
    </row>
    <row r="185" spans="1:18" x14ac:dyDescent="0.25">
      <c r="A185" s="103"/>
      <c r="B185" s="106"/>
      <c r="C185" s="106"/>
      <c r="D185" s="363"/>
      <c r="E185" s="364"/>
      <c r="F185" s="107"/>
      <c r="G185" s="108"/>
      <c r="H185" s="106"/>
      <c r="I185" s="106"/>
      <c r="J185" s="106"/>
      <c r="K185" s="106"/>
      <c r="L185" s="109"/>
      <c r="M185" s="110"/>
      <c r="N185" s="144">
        <f t="shared" si="2"/>
        <v>0</v>
      </c>
      <c r="O185" s="145"/>
      <c r="P185" s="105"/>
      <c r="Q185" s="105"/>
      <c r="R185" s="111"/>
    </row>
    <row r="186" spans="1:18" x14ac:dyDescent="0.25">
      <c r="A186" s="103"/>
      <c r="B186" s="106"/>
      <c r="C186" s="106"/>
      <c r="D186" s="363"/>
      <c r="E186" s="364"/>
      <c r="F186" s="107"/>
      <c r="G186" s="108"/>
      <c r="H186" s="106"/>
      <c r="I186" s="106"/>
      <c r="J186" s="106"/>
      <c r="K186" s="106"/>
      <c r="L186" s="109"/>
      <c r="M186" s="110"/>
      <c r="N186" s="144">
        <f t="shared" si="2"/>
        <v>0</v>
      </c>
      <c r="O186" s="145"/>
      <c r="P186" s="105"/>
      <c r="Q186" s="105"/>
      <c r="R186" s="111"/>
    </row>
    <row r="187" spans="1:18" x14ac:dyDescent="0.25">
      <c r="A187" s="103"/>
      <c r="B187" s="106"/>
      <c r="C187" s="106"/>
      <c r="D187" s="363"/>
      <c r="E187" s="364"/>
      <c r="F187" s="107"/>
      <c r="G187" s="108"/>
      <c r="H187" s="106"/>
      <c r="I187" s="106"/>
      <c r="J187" s="106"/>
      <c r="K187" s="106"/>
      <c r="L187" s="109"/>
      <c r="M187" s="110"/>
      <c r="N187" s="144">
        <f t="shared" si="2"/>
        <v>0</v>
      </c>
      <c r="O187" s="145"/>
      <c r="P187" s="105"/>
      <c r="Q187" s="105"/>
      <c r="R187" s="111"/>
    </row>
    <row r="188" spans="1:18" x14ac:dyDescent="0.25">
      <c r="A188" s="103"/>
      <c r="B188" s="106"/>
      <c r="C188" s="106"/>
      <c r="D188" s="363"/>
      <c r="E188" s="364"/>
      <c r="F188" s="107"/>
      <c r="G188" s="108"/>
      <c r="H188" s="106"/>
      <c r="I188" s="106"/>
      <c r="J188" s="106"/>
      <c r="K188" s="106"/>
      <c r="L188" s="109"/>
      <c r="M188" s="110"/>
      <c r="N188" s="144">
        <f t="shared" si="2"/>
        <v>0</v>
      </c>
      <c r="O188" s="145"/>
      <c r="P188" s="105"/>
      <c r="Q188" s="105"/>
      <c r="R188" s="111"/>
    </row>
    <row r="189" spans="1:18" x14ac:dyDescent="0.25">
      <c r="A189" s="103"/>
      <c r="B189" s="106"/>
      <c r="C189" s="106"/>
      <c r="D189" s="363"/>
      <c r="E189" s="364"/>
      <c r="F189" s="107"/>
      <c r="G189" s="108"/>
      <c r="H189" s="106"/>
      <c r="I189" s="106"/>
      <c r="J189" s="106"/>
      <c r="K189" s="106"/>
      <c r="L189" s="109"/>
      <c r="M189" s="110"/>
      <c r="N189" s="144">
        <f t="shared" si="2"/>
        <v>0</v>
      </c>
      <c r="O189" s="145"/>
      <c r="P189" s="105"/>
      <c r="Q189" s="105"/>
      <c r="R189" s="111"/>
    </row>
    <row r="190" spans="1:18" x14ac:dyDescent="0.25">
      <c r="A190" s="103"/>
      <c r="B190" s="106"/>
      <c r="C190" s="106"/>
      <c r="D190" s="363"/>
      <c r="E190" s="364"/>
      <c r="F190" s="107"/>
      <c r="G190" s="108"/>
      <c r="H190" s="106"/>
      <c r="I190" s="106"/>
      <c r="J190" s="106"/>
      <c r="K190" s="106"/>
      <c r="L190" s="109"/>
      <c r="M190" s="110"/>
      <c r="N190" s="144">
        <f t="shared" si="2"/>
        <v>0</v>
      </c>
      <c r="O190" s="145"/>
      <c r="P190" s="105"/>
      <c r="Q190" s="105"/>
      <c r="R190" s="111"/>
    </row>
    <row r="191" spans="1:18" x14ac:dyDescent="0.25">
      <c r="A191" s="103"/>
      <c r="B191" s="106"/>
      <c r="C191" s="106"/>
      <c r="D191" s="363"/>
      <c r="E191" s="364"/>
      <c r="F191" s="107"/>
      <c r="G191" s="108"/>
      <c r="H191" s="106"/>
      <c r="I191" s="106"/>
      <c r="J191" s="106"/>
      <c r="K191" s="106"/>
      <c r="L191" s="109"/>
      <c r="M191" s="110"/>
      <c r="N191" s="144">
        <f t="shared" si="2"/>
        <v>0</v>
      </c>
      <c r="O191" s="145"/>
      <c r="P191" s="105"/>
      <c r="Q191" s="105"/>
      <c r="R191" s="111"/>
    </row>
    <row r="192" spans="1:18" x14ac:dyDescent="0.25">
      <c r="A192" s="103"/>
      <c r="B192" s="106"/>
      <c r="C192" s="106"/>
      <c r="D192" s="363"/>
      <c r="E192" s="364"/>
      <c r="F192" s="107"/>
      <c r="G192" s="108"/>
      <c r="H192" s="106"/>
      <c r="I192" s="106"/>
      <c r="J192" s="106"/>
      <c r="K192" s="106"/>
      <c r="L192" s="109"/>
      <c r="M192" s="110"/>
      <c r="N192" s="144">
        <f t="shared" si="2"/>
        <v>0</v>
      </c>
      <c r="O192" s="145"/>
      <c r="P192" s="105"/>
      <c r="Q192" s="105"/>
      <c r="R192" s="111"/>
    </row>
    <row r="193" spans="1:18" x14ac:dyDescent="0.25">
      <c r="A193" s="103"/>
      <c r="B193" s="106"/>
      <c r="C193" s="106"/>
      <c r="D193" s="363"/>
      <c r="E193" s="364"/>
      <c r="F193" s="107"/>
      <c r="G193" s="108"/>
      <c r="H193" s="106"/>
      <c r="I193" s="106"/>
      <c r="J193" s="106"/>
      <c r="K193" s="106"/>
      <c r="L193" s="109"/>
      <c r="M193" s="110"/>
      <c r="N193" s="144">
        <f t="shared" si="2"/>
        <v>0</v>
      </c>
      <c r="O193" s="145"/>
      <c r="P193" s="105"/>
      <c r="Q193" s="105"/>
      <c r="R193" s="111"/>
    </row>
    <row r="194" spans="1:18" x14ac:dyDescent="0.25">
      <c r="A194" s="103"/>
      <c r="B194" s="106"/>
      <c r="C194" s="106"/>
      <c r="D194" s="363"/>
      <c r="E194" s="364"/>
      <c r="F194" s="107"/>
      <c r="G194" s="108"/>
      <c r="H194" s="106"/>
      <c r="I194" s="106"/>
      <c r="J194" s="106"/>
      <c r="K194" s="106"/>
      <c r="L194" s="109"/>
      <c r="M194" s="110"/>
      <c r="N194" s="144">
        <f t="shared" si="2"/>
        <v>0</v>
      </c>
      <c r="O194" s="145"/>
      <c r="P194" s="105"/>
      <c r="Q194" s="105"/>
      <c r="R194" s="111"/>
    </row>
    <row r="195" spans="1:18" x14ac:dyDescent="0.25">
      <c r="A195" s="103"/>
      <c r="B195" s="106"/>
      <c r="C195" s="106"/>
      <c r="D195" s="363"/>
      <c r="E195" s="364"/>
      <c r="F195" s="107"/>
      <c r="G195" s="108"/>
      <c r="H195" s="106"/>
      <c r="I195" s="106"/>
      <c r="J195" s="106"/>
      <c r="K195" s="106"/>
      <c r="L195" s="109"/>
      <c r="M195" s="110"/>
      <c r="N195" s="144">
        <f t="shared" si="2"/>
        <v>0</v>
      </c>
      <c r="O195" s="145"/>
      <c r="P195" s="105"/>
      <c r="Q195" s="105"/>
      <c r="R195" s="111"/>
    </row>
    <row r="196" spans="1:18" x14ac:dyDescent="0.25">
      <c r="A196" s="103"/>
      <c r="B196" s="106"/>
      <c r="C196" s="106"/>
      <c r="D196" s="363"/>
      <c r="E196" s="364"/>
      <c r="F196" s="107"/>
      <c r="G196" s="108"/>
      <c r="H196" s="106"/>
      <c r="I196" s="106"/>
      <c r="J196" s="106"/>
      <c r="K196" s="106"/>
      <c r="L196" s="109"/>
      <c r="M196" s="110"/>
      <c r="N196" s="144">
        <f t="shared" si="2"/>
        <v>0</v>
      </c>
      <c r="O196" s="145"/>
      <c r="P196" s="105"/>
      <c r="Q196" s="105"/>
      <c r="R196" s="111"/>
    </row>
    <row r="197" spans="1:18" x14ac:dyDescent="0.25">
      <c r="A197" s="103"/>
      <c r="B197" s="106"/>
      <c r="C197" s="106"/>
      <c r="D197" s="363"/>
      <c r="E197" s="364"/>
      <c r="F197" s="107"/>
      <c r="G197" s="108"/>
      <c r="H197" s="106"/>
      <c r="I197" s="106"/>
      <c r="J197" s="106"/>
      <c r="K197" s="106"/>
      <c r="L197" s="109"/>
      <c r="M197" s="110"/>
      <c r="N197" s="144">
        <f t="shared" si="2"/>
        <v>0</v>
      </c>
      <c r="O197" s="145"/>
      <c r="P197" s="105"/>
      <c r="Q197" s="105"/>
      <c r="R197" s="111"/>
    </row>
    <row r="198" spans="1:18" x14ac:dyDescent="0.25">
      <c r="A198" s="103"/>
      <c r="B198" s="106"/>
      <c r="C198" s="106"/>
      <c r="D198" s="363"/>
      <c r="E198" s="364"/>
      <c r="F198" s="107"/>
      <c r="G198" s="108"/>
      <c r="H198" s="106"/>
      <c r="I198" s="106"/>
      <c r="J198" s="106"/>
      <c r="K198" s="106"/>
      <c r="L198" s="109"/>
      <c r="M198" s="110"/>
      <c r="N198" s="144">
        <f t="shared" si="2"/>
        <v>0</v>
      </c>
      <c r="O198" s="145"/>
      <c r="P198" s="105"/>
      <c r="Q198" s="105"/>
      <c r="R198" s="111"/>
    </row>
    <row r="199" spans="1:18" x14ac:dyDescent="0.25">
      <c r="A199" s="103"/>
      <c r="B199" s="106"/>
      <c r="C199" s="106"/>
      <c r="D199" s="363"/>
      <c r="E199" s="364"/>
      <c r="F199" s="107"/>
      <c r="G199" s="108"/>
      <c r="H199" s="106"/>
      <c r="I199" s="106"/>
      <c r="J199" s="106"/>
      <c r="K199" s="106"/>
      <c r="L199" s="109"/>
      <c r="M199" s="110"/>
      <c r="N199" s="144">
        <f t="shared" si="2"/>
        <v>0</v>
      </c>
      <c r="O199" s="145"/>
      <c r="P199" s="105"/>
      <c r="Q199" s="105"/>
      <c r="R199" s="111"/>
    </row>
    <row r="200" spans="1:18" x14ac:dyDescent="0.25">
      <c r="A200" s="103"/>
      <c r="B200" s="106"/>
      <c r="C200" s="106"/>
      <c r="D200" s="363"/>
      <c r="E200" s="364"/>
      <c r="F200" s="107"/>
      <c r="G200" s="108"/>
      <c r="H200" s="106"/>
      <c r="I200" s="106"/>
      <c r="J200" s="106"/>
      <c r="K200" s="106"/>
      <c r="L200" s="109"/>
      <c r="M200" s="110"/>
      <c r="N200" s="144">
        <f t="shared" si="2"/>
        <v>0</v>
      </c>
      <c r="O200" s="145"/>
      <c r="P200" s="105"/>
      <c r="Q200" s="105"/>
      <c r="R200" s="111"/>
    </row>
    <row r="201" spans="1:18" x14ac:dyDescent="0.25">
      <c r="A201" s="103"/>
      <c r="B201" s="106"/>
      <c r="C201" s="106"/>
      <c r="D201" s="363"/>
      <c r="E201" s="364"/>
      <c r="F201" s="107"/>
      <c r="G201" s="108"/>
      <c r="H201" s="106"/>
      <c r="I201" s="106"/>
      <c r="J201" s="106"/>
      <c r="K201" s="106"/>
      <c r="L201" s="109"/>
      <c r="M201" s="110"/>
      <c r="N201" s="144">
        <f t="shared" si="2"/>
        <v>0</v>
      </c>
      <c r="O201" s="145"/>
      <c r="P201" s="105"/>
      <c r="Q201" s="105"/>
      <c r="R201" s="111"/>
    </row>
    <row r="202" spans="1:18" x14ac:dyDescent="0.25">
      <c r="A202" s="103"/>
      <c r="B202" s="106"/>
      <c r="C202" s="106"/>
      <c r="D202" s="363"/>
      <c r="E202" s="364"/>
      <c r="F202" s="107"/>
      <c r="G202" s="108"/>
      <c r="H202" s="106"/>
      <c r="I202" s="106"/>
      <c r="J202" s="106"/>
      <c r="K202" s="106"/>
      <c r="L202" s="109"/>
      <c r="M202" s="110"/>
      <c r="N202" s="144">
        <f t="shared" si="2"/>
        <v>0</v>
      </c>
      <c r="O202" s="145"/>
      <c r="P202" s="105"/>
      <c r="Q202" s="105"/>
      <c r="R202" s="111"/>
    </row>
    <row r="203" spans="1:18" x14ac:dyDescent="0.25">
      <c r="A203" s="103"/>
      <c r="B203" s="106"/>
      <c r="C203" s="106"/>
      <c r="D203" s="363"/>
      <c r="E203" s="364"/>
      <c r="F203" s="107"/>
      <c r="G203" s="108"/>
      <c r="H203" s="106"/>
      <c r="I203" s="106"/>
      <c r="J203" s="106"/>
      <c r="K203" s="106"/>
      <c r="L203" s="109"/>
      <c r="M203" s="110"/>
      <c r="N203" s="144">
        <f t="shared" si="2"/>
        <v>0</v>
      </c>
      <c r="O203" s="145"/>
      <c r="P203" s="105"/>
      <c r="Q203" s="105"/>
      <c r="R203" s="111"/>
    </row>
    <row r="204" spans="1:18" x14ac:dyDescent="0.25">
      <c r="A204" s="103"/>
      <c r="B204" s="106"/>
      <c r="C204" s="106"/>
      <c r="D204" s="363"/>
      <c r="E204" s="364"/>
      <c r="F204" s="107"/>
      <c r="G204" s="108"/>
      <c r="H204" s="106"/>
      <c r="I204" s="106"/>
      <c r="J204" s="106"/>
      <c r="K204" s="106"/>
      <c r="L204" s="109"/>
      <c r="M204" s="110"/>
      <c r="N204" s="144">
        <f t="shared" si="2"/>
        <v>0</v>
      </c>
      <c r="O204" s="145"/>
      <c r="P204" s="105"/>
      <c r="Q204" s="105"/>
      <c r="R204" s="111"/>
    </row>
    <row r="205" spans="1:18" x14ac:dyDescent="0.25">
      <c r="A205" s="103"/>
      <c r="B205" s="106"/>
      <c r="C205" s="106"/>
      <c r="D205" s="363"/>
      <c r="E205" s="364"/>
      <c r="F205" s="107"/>
      <c r="G205" s="108"/>
      <c r="H205" s="106"/>
      <c r="I205" s="106"/>
      <c r="J205" s="106"/>
      <c r="K205" s="106"/>
      <c r="L205" s="109"/>
      <c r="M205" s="110"/>
      <c r="N205" s="144">
        <f t="shared" ref="N205:N268" si="3">SUM(F205:M205)</f>
        <v>0</v>
      </c>
      <c r="O205" s="145"/>
      <c r="P205" s="105"/>
      <c r="Q205" s="105"/>
      <c r="R205" s="111"/>
    </row>
    <row r="206" spans="1:18" x14ac:dyDescent="0.25">
      <c r="A206" s="103"/>
      <c r="B206" s="106"/>
      <c r="C206" s="106"/>
      <c r="D206" s="363"/>
      <c r="E206" s="364"/>
      <c r="F206" s="107"/>
      <c r="G206" s="108"/>
      <c r="H206" s="106"/>
      <c r="I206" s="106"/>
      <c r="J206" s="106"/>
      <c r="K206" s="106"/>
      <c r="L206" s="109"/>
      <c r="M206" s="110"/>
      <c r="N206" s="144">
        <f t="shared" si="3"/>
        <v>0</v>
      </c>
      <c r="O206" s="145"/>
      <c r="P206" s="105"/>
      <c r="Q206" s="105"/>
      <c r="R206" s="111"/>
    </row>
    <row r="207" spans="1:18" x14ac:dyDescent="0.25">
      <c r="A207" s="103"/>
      <c r="B207" s="106"/>
      <c r="C207" s="106"/>
      <c r="D207" s="363"/>
      <c r="E207" s="364"/>
      <c r="F207" s="107"/>
      <c r="G207" s="108"/>
      <c r="H207" s="106"/>
      <c r="I207" s="106"/>
      <c r="J207" s="106"/>
      <c r="K207" s="106"/>
      <c r="L207" s="109"/>
      <c r="M207" s="110"/>
      <c r="N207" s="144">
        <f t="shared" si="3"/>
        <v>0</v>
      </c>
      <c r="O207" s="145"/>
      <c r="P207" s="105"/>
      <c r="Q207" s="105"/>
      <c r="R207" s="111"/>
    </row>
    <row r="208" spans="1:18" x14ac:dyDescent="0.25">
      <c r="A208" s="103"/>
      <c r="B208" s="106"/>
      <c r="C208" s="106"/>
      <c r="D208" s="363"/>
      <c r="E208" s="364"/>
      <c r="F208" s="107"/>
      <c r="G208" s="108"/>
      <c r="H208" s="106"/>
      <c r="I208" s="106"/>
      <c r="J208" s="106"/>
      <c r="K208" s="106"/>
      <c r="L208" s="109"/>
      <c r="M208" s="110"/>
      <c r="N208" s="144">
        <f t="shared" si="3"/>
        <v>0</v>
      </c>
      <c r="O208" s="145"/>
      <c r="P208" s="105"/>
      <c r="Q208" s="105"/>
      <c r="R208" s="111"/>
    </row>
    <row r="209" spans="1:18" x14ac:dyDescent="0.25">
      <c r="A209" s="103"/>
      <c r="B209" s="106"/>
      <c r="C209" s="106"/>
      <c r="D209" s="363"/>
      <c r="E209" s="364"/>
      <c r="F209" s="107"/>
      <c r="G209" s="108"/>
      <c r="H209" s="106"/>
      <c r="I209" s="106"/>
      <c r="J209" s="106"/>
      <c r="K209" s="106"/>
      <c r="L209" s="109"/>
      <c r="M209" s="110"/>
      <c r="N209" s="144">
        <f t="shared" si="3"/>
        <v>0</v>
      </c>
      <c r="O209" s="145"/>
      <c r="P209" s="105"/>
      <c r="Q209" s="105"/>
      <c r="R209" s="111"/>
    </row>
    <row r="210" spans="1:18" x14ac:dyDescent="0.25">
      <c r="A210" s="103"/>
      <c r="B210" s="106"/>
      <c r="C210" s="106"/>
      <c r="D210" s="363"/>
      <c r="E210" s="364"/>
      <c r="F210" s="107"/>
      <c r="G210" s="108"/>
      <c r="H210" s="106"/>
      <c r="I210" s="106"/>
      <c r="J210" s="106"/>
      <c r="K210" s="106"/>
      <c r="L210" s="109"/>
      <c r="M210" s="110"/>
      <c r="N210" s="144">
        <f t="shared" si="3"/>
        <v>0</v>
      </c>
      <c r="O210" s="145"/>
      <c r="P210" s="105"/>
      <c r="Q210" s="105"/>
      <c r="R210" s="111"/>
    </row>
    <row r="211" spans="1:18" x14ac:dyDescent="0.25">
      <c r="A211" s="103"/>
      <c r="B211" s="106"/>
      <c r="C211" s="106"/>
      <c r="D211" s="363"/>
      <c r="E211" s="364"/>
      <c r="F211" s="107"/>
      <c r="G211" s="108"/>
      <c r="H211" s="106"/>
      <c r="I211" s="106"/>
      <c r="J211" s="106"/>
      <c r="K211" s="106"/>
      <c r="L211" s="109"/>
      <c r="M211" s="110"/>
      <c r="N211" s="144">
        <f t="shared" si="3"/>
        <v>0</v>
      </c>
      <c r="O211" s="145"/>
      <c r="P211" s="105"/>
      <c r="Q211" s="105"/>
      <c r="R211" s="111"/>
    </row>
    <row r="212" spans="1:18" x14ac:dyDescent="0.25">
      <c r="A212" s="103"/>
      <c r="B212" s="106"/>
      <c r="C212" s="106"/>
      <c r="D212" s="363"/>
      <c r="E212" s="364"/>
      <c r="F212" s="107"/>
      <c r="G212" s="108"/>
      <c r="H212" s="106"/>
      <c r="I212" s="106"/>
      <c r="J212" s="106"/>
      <c r="K212" s="106"/>
      <c r="L212" s="109"/>
      <c r="M212" s="110"/>
      <c r="N212" s="144">
        <f t="shared" si="3"/>
        <v>0</v>
      </c>
      <c r="O212" s="145"/>
      <c r="P212" s="105"/>
      <c r="Q212" s="105"/>
      <c r="R212" s="111"/>
    </row>
    <row r="213" spans="1:18" x14ac:dyDescent="0.25">
      <c r="A213" s="103"/>
      <c r="B213" s="106"/>
      <c r="C213" s="106"/>
      <c r="D213" s="363"/>
      <c r="E213" s="364"/>
      <c r="F213" s="107"/>
      <c r="G213" s="108"/>
      <c r="H213" s="106"/>
      <c r="I213" s="106"/>
      <c r="J213" s="106"/>
      <c r="K213" s="106"/>
      <c r="L213" s="109"/>
      <c r="M213" s="110"/>
      <c r="N213" s="144">
        <f t="shared" si="3"/>
        <v>0</v>
      </c>
      <c r="O213" s="145"/>
      <c r="P213" s="105"/>
      <c r="Q213" s="105"/>
      <c r="R213" s="111"/>
    </row>
    <row r="214" spans="1:18" x14ac:dyDescent="0.25">
      <c r="A214" s="103"/>
      <c r="B214" s="106"/>
      <c r="C214" s="106"/>
      <c r="D214" s="363"/>
      <c r="E214" s="364"/>
      <c r="F214" s="107"/>
      <c r="G214" s="108"/>
      <c r="H214" s="106"/>
      <c r="I214" s="106"/>
      <c r="J214" s="106"/>
      <c r="K214" s="106"/>
      <c r="L214" s="109"/>
      <c r="M214" s="110"/>
      <c r="N214" s="144">
        <f t="shared" si="3"/>
        <v>0</v>
      </c>
      <c r="O214" s="145"/>
      <c r="P214" s="105"/>
      <c r="Q214" s="105"/>
      <c r="R214" s="111"/>
    </row>
    <row r="215" spans="1:18" x14ac:dyDescent="0.25">
      <c r="A215" s="103"/>
      <c r="B215" s="106"/>
      <c r="C215" s="106"/>
      <c r="D215" s="363"/>
      <c r="E215" s="364"/>
      <c r="F215" s="107"/>
      <c r="G215" s="108"/>
      <c r="H215" s="106"/>
      <c r="I215" s="106"/>
      <c r="J215" s="106"/>
      <c r="K215" s="106"/>
      <c r="L215" s="109"/>
      <c r="M215" s="110"/>
      <c r="N215" s="144">
        <f t="shared" si="3"/>
        <v>0</v>
      </c>
      <c r="O215" s="145"/>
      <c r="P215" s="105"/>
      <c r="Q215" s="105"/>
      <c r="R215" s="111"/>
    </row>
    <row r="216" spans="1:18" x14ac:dyDescent="0.25">
      <c r="A216" s="103"/>
      <c r="B216" s="106"/>
      <c r="C216" s="106"/>
      <c r="D216" s="363"/>
      <c r="E216" s="364"/>
      <c r="F216" s="107"/>
      <c r="G216" s="108"/>
      <c r="H216" s="106"/>
      <c r="I216" s="106"/>
      <c r="J216" s="106"/>
      <c r="K216" s="106"/>
      <c r="L216" s="109"/>
      <c r="M216" s="110"/>
      <c r="N216" s="144">
        <f t="shared" si="3"/>
        <v>0</v>
      </c>
      <c r="O216" s="145"/>
      <c r="P216" s="105"/>
      <c r="Q216" s="105"/>
      <c r="R216" s="111"/>
    </row>
    <row r="217" spans="1:18" x14ac:dyDescent="0.25">
      <c r="A217" s="103"/>
      <c r="B217" s="106"/>
      <c r="C217" s="106"/>
      <c r="D217" s="363"/>
      <c r="E217" s="364"/>
      <c r="F217" s="107"/>
      <c r="G217" s="108"/>
      <c r="H217" s="106"/>
      <c r="I217" s="106"/>
      <c r="J217" s="106"/>
      <c r="K217" s="106"/>
      <c r="L217" s="109"/>
      <c r="M217" s="110"/>
      <c r="N217" s="144">
        <f t="shared" si="3"/>
        <v>0</v>
      </c>
      <c r="O217" s="145"/>
      <c r="P217" s="105"/>
      <c r="Q217" s="105"/>
      <c r="R217" s="111"/>
    </row>
    <row r="218" spans="1:18" x14ac:dyDescent="0.25">
      <c r="A218" s="103"/>
      <c r="B218" s="106"/>
      <c r="C218" s="106"/>
      <c r="D218" s="363"/>
      <c r="E218" s="364"/>
      <c r="F218" s="107"/>
      <c r="G218" s="108"/>
      <c r="H218" s="106"/>
      <c r="I218" s="106"/>
      <c r="J218" s="106"/>
      <c r="K218" s="106"/>
      <c r="L218" s="109"/>
      <c r="M218" s="110"/>
      <c r="N218" s="144">
        <f t="shared" si="3"/>
        <v>0</v>
      </c>
      <c r="O218" s="145"/>
      <c r="P218" s="105"/>
      <c r="Q218" s="105"/>
      <c r="R218" s="111"/>
    </row>
    <row r="219" spans="1:18" x14ac:dyDescent="0.25">
      <c r="A219" s="103"/>
      <c r="B219" s="106"/>
      <c r="C219" s="106"/>
      <c r="D219" s="363"/>
      <c r="E219" s="364"/>
      <c r="F219" s="107"/>
      <c r="G219" s="108"/>
      <c r="H219" s="106"/>
      <c r="I219" s="106"/>
      <c r="J219" s="106"/>
      <c r="K219" s="106"/>
      <c r="L219" s="109"/>
      <c r="M219" s="110"/>
      <c r="N219" s="144">
        <f t="shared" si="3"/>
        <v>0</v>
      </c>
      <c r="O219" s="145"/>
      <c r="P219" s="105"/>
      <c r="Q219" s="105"/>
      <c r="R219" s="111"/>
    </row>
    <row r="220" spans="1:18" x14ac:dyDescent="0.25">
      <c r="A220" s="103"/>
      <c r="B220" s="106"/>
      <c r="C220" s="106"/>
      <c r="D220" s="363"/>
      <c r="E220" s="364"/>
      <c r="F220" s="107"/>
      <c r="G220" s="108"/>
      <c r="H220" s="106"/>
      <c r="I220" s="106"/>
      <c r="J220" s="106"/>
      <c r="K220" s="106"/>
      <c r="L220" s="109"/>
      <c r="M220" s="110"/>
      <c r="N220" s="144">
        <f t="shared" si="3"/>
        <v>0</v>
      </c>
      <c r="O220" s="145"/>
      <c r="P220" s="105"/>
      <c r="Q220" s="105"/>
      <c r="R220" s="111"/>
    </row>
    <row r="221" spans="1:18" x14ac:dyDescent="0.25">
      <c r="A221" s="103"/>
      <c r="B221" s="106"/>
      <c r="C221" s="106"/>
      <c r="D221" s="363"/>
      <c r="E221" s="364"/>
      <c r="F221" s="107"/>
      <c r="G221" s="108"/>
      <c r="H221" s="106"/>
      <c r="I221" s="106"/>
      <c r="J221" s="106"/>
      <c r="K221" s="106"/>
      <c r="L221" s="109"/>
      <c r="M221" s="110"/>
      <c r="N221" s="144">
        <f t="shared" si="3"/>
        <v>0</v>
      </c>
      <c r="O221" s="145"/>
      <c r="P221" s="105"/>
      <c r="Q221" s="105"/>
      <c r="R221" s="111"/>
    </row>
    <row r="222" spans="1:18" x14ac:dyDescent="0.25">
      <c r="A222" s="103"/>
      <c r="B222" s="106"/>
      <c r="C222" s="106"/>
      <c r="D222" s="363"/>
      <c r="E222" s="364"/>
      <c r="F222" s="107"/>
      <c r="G222" s="108"/>
      <c r="H222" s="106"/>
      <c r="I222" s="106"/>
      <c r="J222" s="106"/>
      <c r="K222" s="106"/>
      <c r="L222" s="109"/>
      <c r="M222" s="110"/>
      <c r="N222" s="144">
        <f t="shared" si="3"/>
        <v>0</v>
      </c>
      <c r="O222" s="145"/>
      <c r="P222" s="105"/>
      <c r="Q222" s="105"/>
      <c r="R222" s="111"/>
    </row>
    <row r="223" spans="1:18" x14ac:dyDescent="0.25">
      <c r="A223" s="103"/>
      <c r="B223" s="106"/>
      <c r="C223" s="106"/>
      <c r="D223" s="363"/>
      <c r="E223" s="364"/>
      <c r="F223" s="107"/>
      <c r="G223" s="108"/>
      <c r="H223" s="106"/>
      <c r="I223" s="106"/>
      <c r="J223" s="106"/>
      <c r="K223" s="106"/>
      <c r="L223" s="109"/>
      <c r="M223" s="110"/>
      <c r="N223" s="144">
        <f t="shared" si="3"/>
        <v>0</v>
      </c>
      <c r="O223" s="145"/>
      <c r="P223" s="105"/>
      <c r="Q223" s="105"/>
      <c r="R223" s="111"/>
    </row>
    <row r="224" spans="1:18" x14ac:dyDescent="0.25">
      <c r="A224" s="103"/>
      <c r="B224" s="106"/>
      <c r="C224" s="106"/>
      <c r="D224" s="363"/>
      <c r="E224" s="364"/>
      <c r="F224" s="107"/>
      <c r="G224" s="108"/>
      <c r="H224" s="106"/>
      <c r="I224" s="106"/>
      <c r="J224" s="106"/>
      <c r="K224" s="106"/>
      <c r="L224" s="109"/>
      <c r="M224" s="110"/>
      <c r="N224" s="144">
        <f t="shared" si="3"/>
        <v>0</v>
      </c>
      <c r="O224" s="145"/>
      <c r="P224" s="105"/>
      <c r="Q224" s="105"/>
      <c r="R224" s="111"/>
    </row>
    <row r="225" spans="1:18" x14ac:dyDescent="0.25">
      <c r="A225" s="103"/>
      <c r="B225" s="106"/>
      <c r="C225" s="106"/>
      <c r="D225" s="363"/>
      <c r="E225" s="364"/>
      <c r="F225" s="107"/>
      <c r="G225" s="108"/>
      <c r="H225" s="106"/>
      <c r="I225" s="106"/>
      <c r="J225" s="106"/>
      <c r="K225" s="106"/>
      <c r="L225" s="109"/>
      <c r="M225" s="110"/>
      <c r="N225" s="144">
        <f t="shared" si="3"/>
        <v>0</v>
      </c>
      <c r="O225" s="145"/>
      <c r="P225" s="105"/>
      <c r="Q225" s="105"/>
      <c r="R225" s="111"/>
    </row>
    <row r="226" spans="1:18" x14ac:dyDescent="0.25">
      <c r="A226" s="103"/>
      <c r="B226" s="106"/>
      <c r="C226" s="106"/>
      <c r="D226" s="363"/>
      <c r="E226" s="364"/>
      <c r="F226" s="107"/>
      <c r="G226" s="108"/>
      <c r="H226" s="106"/>
      <c r="I226" s="106"/>
      <c r="J226" s="106"/>
      <c r="K226" s="106"/>
      <c r="L226" s="109"/>
      <c r="M226" s="110"/>
      <c r="N226" s="144">
        <f t="shared" si="3"/>
        <v>0</v>
      </c>
      <c r="O226" s="145"/>
      <c r="P226" s="105"/>
      <c r="Q226" s="105"/>
      <c r="R226" s="111"/>
    </row>
    <row r="227" spans="1:18" x14ac:dyDescent="0.25">
      <c r="A227" s="103"/>
      <c r="B227" s="106"/>
      <c r="C227" s="106"/>
      <c r="D227" s="363"/>
      <c r="E227" s="364"/>
      <c r="F227" s="107"/>
      <c r="G227" s="108"/>
      <c r="H227" s="106"/>
      <c r="I227" s="106"/>
      <c r="J227" s="106"/>
      <c r="K227" s="106"/>
      <c r="L227" s="109"/>
      <c r="M227" s="110"/>
      <c r="N227" s="144">
        <f t="shared" si="3"/>
        <v>0</v>
      </c>
      <c r="O227" s="145"/>
      <c r="P227" s="105"/>
      <c r="Q227" s="105"/>
      <c r="R227" s="111"/>
    </row>
    <row r="228" spans="1:18" x14ac:dyDescent="0.25">
      <c r="A228" s="103"/>
      <c r="B228" s="106"/>
      <c r="C228" s="106"/>
      <c r="D228" s="363"/>
      <c r="E228" s="364"/>
      <c r="F228" s="107"/>
      <c r="G228" s="108"/>
      <c r="H228" s="106"/>
      <c r="I228" s="106"/>
      <c r="J228" s="106"/>
      <c r="K228" s="106"/>
      <c r="L228" s="109"/>
      <c r="M228" s="110"/>
      <c r="N228" s="144">
        <f t="shared" si="3"/>
        <v>0</v>
      </c>
      <c r="O228" s="145"/>
      <c r="P228" s="105"/>
      <c r="Q228" s="105"/>
      <c r="R228" s="111"/>
    </row>
    <row r="229" spans="1:18" x14ac:dyDescent="0.25">
      <c r="A229" s="103"/>
      <c r="B229" s="106"/>
      <c r="C229" s="106"/>
      <c r="D229" s="363"/>
      <c r="E229" s="364"/>
      <c r="F229" s="107"/>
      <c r="G229" s="108"/>
      <c r="H229" s="106"/>
      <c r="I229" s="106"/>
      <c r="J229" s="106"/>
      <c r="K229" s="106"/>
      <c r="L229" s="109"/>
      <c r="M229" s="110"/>
      <c r="N229" s="144">
        <f t="shared" si="3"/>
        <v>0</v>
      </c>
      <c r="O229" s="145"/>
      <c r="P229" s="105"/>
      <c r="Q229" s="105"/>
      <c r="R229" s="111"/>
    </row>
    <row r="230" spans="1:18" x14ac:dyDescent="0.25">
      <c r="A230" s="103"/>
      <c r="B230" s="106"/>
      <c r="C230" s="106"/>
      <c r="D230" s="363"/>
      <c r="E230" s="364"/>
      <c r="F230" s="107"/>
      <c r="G230" s="108"/>
      <c r="H230" s="106"/>
      <c r="I230" s="106"/>
      <c r="J230" s="106"/>
      <c r="K230" s="106"/>
      <c r="L230" s="109"/>
      <c r="M230" s="110"/>
      <c r="N230" s="144">
        <f t="shared" si="3"/>
        <v>0</v>
      </c>
      <c r="O230" s="145"/>
      <c r="P230" s="105"/>
      <c r="Q230" s="105"/>
      <c r="R230" s="111"/>
    </row>
    <row r="231" spans="1:18" x14ac:dyDescent="0.25">
      <c r="A231" s="103"/>
      <c r="B231" s="106"/>
      <c r="C231" s="106"/>
      <c r="D231" s="363"/>
      <c r="E231" s="364"/>
      <c r="F231" s="107"/>
      <c r="G231" s="108"/>
      <c r="H231" s="106"/>
      <c r="I231" s="106"/>
      <c r="J231" s="106"/>
      <c r="K231" s="106"/>
      <c r="L231" s="109"/>
      <c r="M231" s="110"/>
      <c r="N231" s="144">
        <f t="shared" si="3"/>
        <v>0</v>
      </c>
      <c r="O231" s="145"/>
      <c r="P231" s="105"/>
      <c r="Q231" s="105"/>
      <c r="R231" s="111"/>
    </row>
    <row r="232" spans="1:18" x14ac:dyDescent="0.25">
      <c r="A232" s="103"/>
      <c r="B232" s="106"/>
      <c r="C232" s="106"/>
      <c r="D232" s="363"/>
      <c r="E232" s="364"/>
      <c r="F232" s="107"/>
      <c r="G232" s="108"/>
      <c r="H232" s="106"/>
      <c r="I232" s="106"/>
      <c r="J232" s="106"/>
      <c r="K232" s="106"/>
      <c r="L232" s="109"/>
      <c r="M232" s="110"/>
      <c r="N232" s="144">
        <f t="shared" si="3"/>
        <v>0</v>
      </c>
      <c r="O232" s="145"/>
      <c r="P232" s="105"/>
      <c r="Q232" s="105"/>
      <c r="R232" s="111"/>
    </row>
    <row r="233" spans="1:18" x14ac:dyDescent="0.25">
      <c r="A233" s="103"/>
      <c r="B233" s="106"/>
      <c r="C233" s="106"/>
      <c r="D233" s="363"/>
      <c r="E233" s="364"/>
      <c r="F233" s="107"/>
      <c r="G233" s="108"/>
      <c r="H233" s="106"/>
      <c r="I233" s="106"/>
      <c r="J233" s="106"/>
      <c r="K233" s="106"/>
      <c r="L233" s="109"/>
      <c r="M233" s="110"/>
      <c r="N233" s="144">
        <f t="shared" si="3"/>
        <v>0</v>
      </c>
      <c r="O233" s="145"/>
      <c r="P233" s="105"/>
      <c r="Q233" s="105"/>
      <c r="R233" s="111"/>
    </row>
    <row r="234" spans="1:18" x14ac:dyDescent="0.25">
      <c r="A234" s="103"/>
      <c r="B234" s="106"/>
      <c r="C234" s="106"/>
      <c r="D234" s="363"/>
      <c r="E234" s="364"/>
      <c r="F234" s="107"/>
      <c r="G234" s="108"/>
      <c r="H234" s="106"/>
      <c r="I234" s="106"/>
      <c r="J234" s="106"/>
      <c r="K234" s="106"/>
      <c r="L234" s="109"/>
      <c r="M234" s="110"/>
      <c r="N234" s="144">
        <f t="shared" si="3"/>
        <v>0</v>
      </c>
      <c r="O234" s="145"/>
      <c r="P234" s="105"/>
      <c r="Q234" s="105"/>
      <c r="R234" s="111"/>
    </row>
    <row r="235" spans="1:18" x14ac:dyDescent="0.25">
      <c r="A235" s="103"/>
      <c r="B235" s="106"/>
      <c r="C235" s="106"/>
      <c r="D235" s="363"/>
      <c r="E235" s="364"/>
      <c r="F235" s="107"/>
      <c r="G235" s="108"/>
      <c r="H235" s="106"/>
      <c r="I235" s="106"/>
      <c r="J235" s="106"/>
      <c r="K235" s="106"/>
      <c r="L235" s="109"/>
      <c r="M235" s="110"/>
      <c r="N235" s="144">
        <f t="shared" si="3"/>
        <v>0</v>
      </c>
      <c r="O235" s="145"/>
      <c r="P235" s="105"/>
      <c r="Q235" s="105"/>
      <c r="R235" s="111"/>
    </row>
    <row r="236" spans="1:18" x14ac:dyDescent="0.25">
      <c r="A236" s="103"/>
      <c r="B236" s="106"/>
      <c r="C236" s="106"/>
      <c r="D236" s="363"/>
      <c r="E236" s="364"/>
      <c r="F236" s="107"/>
      <c r="G236" s="108"/>
      <c r="H236" s="106"/>
      <c r="I236" s="106"/>
      <c r="J236" s="106"/>
      <c r="K236" s="106"/>
      <c r="L236" s="109"/>
      <c r="M236" s="110"/>
      <c r="N236" s="144">
        <f t="shared" si="3"/>
        <v>0</v>
      </c>
      <c r="O236" s="145"/>
      <c r="P236" s="105"/>
      <c r="Q236" s="105"/>
      <c r="R236" s="111"/>
    </row>
    <row r="237" spans="1:18" x14ac:dyDescent="0.25">
      <c r="A237" s="103"/>
      <c r="B237" s="106"/>
      <c r="C237" s="106"/>
      <c r="D237" s="363"/>
      <c r="E237" s="364"/>
      <c r="F237" s="107"/>
      <c r="G237" s="108"/>
      <c r="H237" s="106"/>
      <c r="I237" s="106"/>
      <c r="J237" s="106"/>
      <c r="K237" s="106"/>
      <c r="L237" s="109"/>
      <c r="M237" s="110"/>
      <c r="N237" s="144">
        <f t="shared" si="3"/>
        <v>0</v>
      </c>
      <c r="O237" s="145"/>
      <c r="P237" s="105"/>
      <c r="Q237" s="105"/>
      <c r="R237" s="111"/>
    </row>
    <row r="238" spans="1:18" x14ac:dyDescent="0.25">
      <c r="A238" s="103"/>
      <c r="B238" s="106"/>
      <c r="C238" s="106"/>
      <c r="D238" s="363"/>
      <c r="E238" s="364"/>
      <c r="F238" s="107"/>
      <c r="G238" s="108"/>
      <c r="H238" s="106"/>
      <c r="I238" s="106"/>
      <c r="J238" s="106"/>
      <c r="K238" s="106"/>
      <c r="L238" s="109"/>
      <c r="M238" s="110"/>
      <c r="N238" s="144">
        <f t="shared" si="3"/>
        <v>0</v>
      </c>
      <c r="O238" s="145"/>
      <c r="P238" s="105"/>
      <c r="Q238" s="105"/>
      <c r="R238" s="111"/>
    </row>
    <row r="239" spans="1:18" x14ac:dyDescent="0.25">
      <c r="A239" s="103"/>
      <c r="B239" s="106"/>
      <c r="C239" s="106"/>
      <c r="D239" s="363"/>
      <c r="E239" s="364"/>
      <c r="F239" s="107"/>
      <c r="G239" s="108"/>
      <c r="H239" s="106"/>
      <c r="I239" s="106"/>
      <c r="J239" s="106"/>
      <c r="K239" s="106"/>
      <c r="L239" s="109"/>
      <c r="M239" s="110"/>
      <c r="N239" s="144">
        <f t="shared" si="3"/>
        <v>0</v>
      </c>
      <c r="O239" s="145"/>
      <c r="P239" s="105"/>
      <c r="Q239" s="105"/>
      <c r="R239" s="111"/>
    </row>
    <row r="240" spans="1:18" x14ac:dyDescent="0.25">
      <c r="A240" s="103"/>
      <c r="B240" s="106"/>
      <c r="C240" s="106"/>
      <c r="D240" s="363"/>
      <c r="E240" s="364"/>
      <c r="F240" s="107"/>
      <c r="G240" s="108"/>
      <c r="H240" s="106"/>
      <c r="I240" s="106"/>
      <c r="J240" s="106"/>
      <c r="K240" s="106"/>
      <c r="L240" s="109"/>
      <c r="M240" s="110"/>
      <c r="N240" s="144">
        <f t="shared" si="3"/>
        <v>0</v>
      </c>
      <c r="O240" s="145"/>
      <c r="P240" s="105"/>
      <c r="Q240" s="105"/>
      <c r="R240" s="111"/>
    </row>
    <row r="241" spans="1:18" x14ac:dyDescent="0.25">
      <c r="A241" s="103"/>
      <c r="B241" s="106"/>
      <c r="C241" s="106"/>
      <c r="D241" s="363"/>
      <c r="E241" s="364"/>
      <c r="F241" s="107"/>
      <c r="G241" s="108"/>
      <c r="H241" s="106"/>
      <c r="I241" s="106"/>
      <c r="J241" s="106"/>
      <c r="K241" s="106"/>
      <c r="L241" s="109"/>
      <c r="M241" s="110"/>
      <c r="N241" s="144">
        <f t="shared" si="3"/>
        <v>0</v>
      </c>
      <c r="O241" s="145"/>
      <c r="P241" s="105"/>
      <c r="Q241" s="105"/>
      <c r="R241" s="111"/>
    </row>
    <row r="242" spans="1:18" x14ac:dyDescent="0.25">
      <c r="A242" s="103"/>
      <c r="B242" s="106"/>
      <c r="C242" s="106"/>
      <c r="D242" s="363"/>
      <c r="E242" s="364"/>
      <c r="F242" s="107"/>
      <c r="G242" s="108"/>
      <c r="H242" s="106"/>
      <c r="I242" s="106"/>
      <c r="J242" s="106"/>
      <c r="K242" s="106"/>
      <c r="L242" s="109"/>
      <c r="M242" s="110"/>
      <c r="N242" s="144">
        <f t="shared" si="3"/>
        <v>0</v>
      </c>
      <c r="O242" s="145"/>
      <c r="P242" s="105"/>
      <c r="Q242" s="105"/>
      <c r="R242" s="111"/>
    </row>
    <row r="243" spans="1:18" x14ac:dyDescent="0.25">
      <c r="A243" s="103"/>
      <c r="B243" s="106"/>
      <c r="C243" s="106"/>
      <c r="D243" s="363"/>
      <c r="E243" s="364"/>
      <c r="F243" s="107"/>
      <c r="G243" s="108"/>
      <c r="H243" s="106"/>
      <c r="I243" s="106"/>
      <c r="J243" s="106"/>
      <c r="K243" s="106"/>
      <c r="L243" s="109"/>
      <c r="M243" s="110"/>
      <c r="N243" s="144">
        <f t="shared" si="3"/>
        <v>0</v>
      </c>
      <c r="O243" s="145"/>
      <c r="P243" s="105"/>
      <c r="Q243" s="105"/>
      <c r="R243" s="111"/>
    </row>
    <row r="244" spans="1:18" x14ac:dyDescent="0.25">
      <c r="A244" s="103"/>
      <c r="B244" s="106"/>
      <c r="C244" s="106"/>
      <c r="D244" s="363"/>
      <c r="E244" s="364"/>
      <c r="F244" s="107"/>
      <c r="G244" s="108"/>
      <c r="H244" s="106"/>
      <c r="I244" s="106"/>
      <c r="J244" s="106"/>
      <c r="K244" s="106"/>
      <c r="L244" s="109"/>
      <c r="M244" s="110"/>
      <c r="N244" s="144">
        <f t="shared" si="3"/>
        <v>0</v>
      </c>
      <c r="O244" s="145"/>
      <c r="P244" s="105"/>
      <c r="Q244" s="105"/>
      <c r="R244" s="111"/>
    </row>
    <row r="245" spans="1:18" x14ac:dyDescent="0.25">
      <c r="A245" s="103"/>
      <c r="B245" s="106"/>
      <c r="C245" s="106"/>
      <c r="D245" s="363"/>
      <c r="E245" s="364"/>
      <c r="F245" s="107"/>
      <c r="G245" s="108"/>
      <c r="H245" s="106"/>
      <c r="I245" s="106"/>
      <c r="J245" s="106"/>
      <c r="K245" s="106"/>
      <c r="L245" s="109"/>
      <c r="M245" s="110"/>
      <c r="N245" s="144">
        <f t="shared" si="3"/>
        <v>0</v>
      </c>
      <c r="O245" s="145"/>
      <c r="P245" s="105"/>
      <c r="Q245" s="105"/>
      <c r="R245" s="111"/>
    </row>
    <row r="246" spans="1:18" x14ac:dyDescent="0.25">
      <c r="A246" s="103"/>
      <c r="B246" s="106"/>
      <c r="C246" s="106"/>
      <c r="D246" s="363"/>
      <c r="E246" s="364"/>
      <c r="F246" s="107"/>
      <c r="G246" s="108"/>
      <c r="H246" s="106"/>
      <c r="I246" s="106"/>
      <c r="J246" s="106"/>
      <c r="K246" s="106"/>
      <c r="L246" s="109"/>
      <c r="M246" s="110"/>
      <c r="N246" s="144">
        <f t="shared" si="3"/>
        <v>0</v>
      </c>
      <c r="O246" s="145"/>
      <c r="P246" s="105"/>
      <c r="Q246" s="105"/>
      <c r="R246" s="111"/>
    </row>
    <row r="247" spans="1:18" x14ac:dyDescent="0.25">
      <c r="A247" s="103"/>
      <c r="B247" s="106"/>
      <c r="C247" s="106"/>
      <c r="D247" s="363"/>
      <c r="E247" s="364"/>
      <c r="F247" s="107"/>
      <c r="G247" s="108"/>
      <c r="H247" s="106"/>
      <c r="I247" s="106"/>
      <c r="J247" s="106"/>
      <c r="K247" s="106"/>
      <c r="L247" s="109"/>
      <c r="M247" s="110"/>
      <c r="N247" s="144">
        <f t="shared" si="3"/>
        <v>0</v>
      </c>
      <c r="O247" s="145"/>
      <c r="P247" s="105"/>
      <c r="Q247" s="105"/>
      <c r="R247" s="111"/>
    </row>
    <row r="248" spans="1:18" x14ac:dyDescent="0.25">
      <c r="A248" s="103"/>
      <c r="B248" s="106"/>
      <c r="C248" s="106"/>
      <c r="D248" s="363"/>
      <c r="E248" s="364"/>
      <c r="F248" s="107"/>
      <c r="G248" s="108"/>
      <c r="H248" s="106"/>
      <c r="I248" s="106"/>
      <c r="J248" s="106"/>
      <c r="K248" s="106"/>
      <c r="L248" s="109"/>
      <c r="M248" s="110"/>
      <c r="N248" s="144">
        <f t="shared" si="3"/>
        <v>0</v>
      </c>
      <c r="O248" s="145"/>
      <c r="P248" s="105"/>
      <c r="Q248" s="105"/>
      <c r="R248" s="111"/>
    </row>
    <row r="249" spans="1:18" x14ac:dyDescent="0.25">
      <c r="A249" s="103"/>
      <c r="B249" s="106"/>
      <c r="C249" s="106"/>
      <c r="D249" s="363"/>
      <c r="E249" s="364"/>
      <c r="F249" s="107"/>
      <c r="G249" s="108"/>
      <c r="H249" s="106"/>
      <c r="I249" s="106"/>
      <c r="J249" s="106"/>
      <c r="K249" s="106"/>
      <c r="L249" s="109"/>
      <c r="M249" s="110"/>
      <c r="N249" s="144">
        <f t="shared" si="3"/>
        <v>0</v>
      </c>
      <c r="O249" s="145"/>
      <c r="P249" s="105"/>
      <c r="Q249" s="105"/>
      <c r="R249" s="111"/>
    </row>
    <row r="250" spans="1:18" x14ac:dyDescent="0.25">
      <c r="A250" s="103"/>
      <c r="B250" s="106"/>
      <c r="C250" s="106"/>
      <c r="D250" s="363"/>
      <c r="E250" s="364"/>
      <c r="F250" s="107"/>
      <c r="G250" s="108"/>
      <c r="H250" s="106"/>
      <c r="I250" s="106"/>
      <c r="J250" s="106"/>
      <c r="K250" s="106"/>
      <c r="L250" s="109"/>
      <c r="M250" s="110"/>
      <c r="N250" s="144">
        <f t="shared" si="3"/>
        <v>0</v>
      </c>
      <c r="O250" s="145"/>
      <c r="P250" s="105"/>
      <c r="Q250" s="105"/>
      <c r="R250" s="111"/>
    </row>
    <row r="251" spans="1:18" x14ac:dyDescent="0.25">
      <c r="A251" s="103"/>
      <c r="B251" s="106"/>
      <c r="C251" s="106"/>
      <c r="D251" s="363"/>
      <c r="E251" s="364"/>
      <c r="F251" s="107"/>
      <c r="G251" s="108"/>
      <c r="H251" s="106"/>
      <c r="I251" s="106"/>
      <c r="J251" s="106"/>
      <c r="K251" s="106"/>
      <c r="L251" s="109"/>
      <c r="M251" s="110"/>
      <c r="N251" s="144">
        <f t="shared" si="3"/>
        <v>0</v>
      </c>
      <c r="O251" s="145"/>
      <c r="P251" s="105"/>
      <c r="Q251" s="105"/>
      <c r="R251" s="111"/>
    </row>
    <row r="252" spans="1:18" x14ac:dyDescent="0.25">
      <c r="A252" s="103"/>
      <c r="B252" s="106"/>
      <c r="C252" s="106"/>
      <c r="D252" s="363"/>
      <c r="E252" s="364"/>
      <c r="F252" s="107"/>
      <c r="G252" s="108"/>
      <c r="H252" s="106"/>
      <c r="I252" s="106"/>
      <c r="J252" s="106"/>
      <c r="K252" s="106"/>
      <c r="L252" s="109"/>
      <c r="M252" s="110"/>
      <c r="N252" s="144">
        <f t="shared" si="3"/>
        <v>0</v>
      </c>
      <c r="O252" s="145"/>
      <c r="P252" s="105"/>
      <c r="Q252" s="105"/>
      <c r="R252" s="111"/>
    </row>
    <row r="253" spans="1:18" x14ac:dyDescent="0.25">
      <c r="A253" s="103"/>
      <c r="B253" s="106"/>
      <c r="C253" s="106"/>
      <c r="D253" s="363"/>
      <c r="E253" s="364"/>
      <c r="F253" s="107"/>
      <c r="G253" s="108"/>
      <c r="H253" s="106"/>
      <c r="I253" s="106"/>
      <c r="J253" s="106"/>
      <c r="K253" s="106"/>
      <c r="L253" s="109"/>
      <c r="M253" s="110"/>
      <c r="N253" s="144">
        <f t="shared" si="3"/>
        <v>0</v>
      </c>
      <c r="O253" s="145"/>
      <c r="P253" s="105"/>
      <c r="Q253" s="105"/>
      <c r="R253" s="111"/>
    </row>
    <row r="254" spans="1:18" x14ac:dyDescent="0.25">
      <c r="A254" s="103"/>
      <c r="B254" s="106"/>
      <c r="C254" s="106"/>
      <c r="D254" s="363"/>
      <c r="E254" s="364"/>
      <c r="F254" s="107"/>
      <c r="G254" s="108"/>
      <c r="H254" s="106"/>
      <c r="I254" s="106"/>
      <c r="J254" s="106"/>
      <c r="K254" s="106"/>
      <c r="L254" s="109"/>
      <c r="M254" s="110"/>
      <c r="N254" s="144">
        <f t="shared" si="3"/>
        <v>0</v>
      </c>
      <c r="O254" s="145"/>
      <c r="P254" s="105"/>
      <c r="Q254" s="105"/>
      <c r="R254" s="111"/>
    </row>
    <row r="255" spans="1:18" x14ac:dyDescent="0.25">
      <c r="A255" s="103"/>
      <c r="B255" s="106"/>
      <c r="C255" s="106"/>
      <c r="D255" s="363"/>
      <c r="E255" s="364"/>
      <c r="F255" s="107"/>
      <c r="G255" s="108"/>
      <c r="H255" s="106"/>
      <c r="I255" s="106"/>
      <c r="J255" s="106"/>
      <c r="K255" s="106"/>
      <c r="L255" s="109"/>
      <c r="M255" s="110"/>
      <c r="N255" s="144">
        <f t="shared" si="3"/>
        <v>0</v>
      </c>
      <c r="O255" s="145"/>
      <c r="P255" s="105"/>
      <c r="Q255" s="105"/>
      <c r="R255" s="111"/>
    </row>
    <row r="256" spans="1:18" x14ac:dyDescent="0.25">
      <c r="A256" s="103"/>
      <c r="B256" s="106"/>
      <c r="C256" s="106"/>
      <c r="D256" s="363"/>
      <c r="E256" s="364"/>
      <c r="F256" s="107"/>
      <c r="G256" s="108"/>
      <c r="H256" s="106"/>
      <c r="I256" s="106"/>
      <c r="J256" s="106"/>
      <c r="K256" s="106"/>
      <c r="L256" s="109"/>
      <c r="M256" s="110"/>
      <c r="N256" s="144">
        <f t="shared" si="3"/>
        <v>0</v>
      </c>
      <c r="O256" s="145"/>
      <c r="P256" s="105"/>
      <c r="Q256" s="105"/>
      <c r="R256" s="111"/>
    </row>
    <row r="257" spans="1:18" x14ac:dyDescent="0.25">
      <c r="A257" s="103"/>
      <c r="B257" s="106"/>
      <c r="C257" s="106"/>
      <c r="D257" s="363"/>
      <c r="E257" s="364"/>
      <c r="F257" s="107"/>
      <c r="G257" s="108"/>
      <c r="H257" s="106"/>
      <c r="I257" s="106"/>
      <c r="J257" s="106"/>
      <c r="K257" s="106"/>
      <c r="L257" s="109"/>
      <c r="M257" s="110"/>
      <c r="N257" s="144">
        <f t="shared" si="3"/>
        <v>0</v>
      </c>
      <c r="O257" s="145"/>
      <c r="P257" s="105"/>
      <c r="Q257" s="105"/>
      <c r="R257" s="111"/>
    </row>
    <row r="258" spans="1:18" x14ac:dyDescent="0.25">
      <c r="A258" s="103"/>
      <c r="B258" s="106"/>
      <c r="C258" s="106"/>
      <c r="D258" s="363"/>
      <c r="E258" s="364"/>
      <c r="F258" s="107"/>
      <c r="G258" s="108"/>
      <c r="H258" s="106"/>
      <c r="I258" s="106"/>
      <c r="J258" s="106"/>
      <c r="K258" s="106"/>
      <c r="L258" s="109"/>
      <c r="M258" s="110"/>
      <c r="N258" s="144">
        <f t="shared" si="3"/>
        <v>0</v>
      </c>
      <c r="O258" s="145"/>
      <c r="P258" s="105"/>
      <c r="Q258" s="105"/>
      <c r="R258" s="111"/>
    </row>
    <row r="259" spans="1:18" x14ac:dyDescent="0.25">
      <c r="A259" s="103"/>
      <c r="B259" s="106"/>
      <c r="C259" s="106"/>
      <c r="D259" s="363"/>
      <c r="E259" s="364"/>
      <c r="F259" s="107"/>
      <c r="G259" s="108"/>
      <c r="H259" s="106"/>
      <c r="I259" s="106"/>
      <c r="J259" s="106"/>
      <c r="K259" s="106"/>
      <c r="L259" s="109"/>
      <c r="M259" s="110"/>
      <c r="N259" s="144">
        <f t="shared" si="3"/>
        <v>0</v>
      </c>
      <c r="O259" s="145"/>
      <c r="P259" s="105"/>
      <c r="Q259" s="105"/>
      <c r="R259" s="111"/>
    </row>
    <row r="260" spans="1:18" x14ac:dyDescent="0.25">
      <c r="A260" s="103"/>
      <c r="B260" s="106"/>
      <c r="C260" s="106"/>
      <c r="D260" s="363"/>
      <c r="E260" s="364"/>
      <c r="F260" s="107"/>
      <c r="G260" s="108"/>
      <c r="H260" s="106"/>
      <c r="I260" s="106"/>
      <c r="J260" s="106"/>
      <c r="K260" s="106"/>
      <c r="L260" s="109"/>
      <c r="M260" s="110"/>
      <c r="N260" s="144">
        <f t="shared" si="3"/>
        <v>0</v>
      </c>
      <c r="O260" s="145"/>
      <c r="P260" s="105"/>
      <c r="Q260" s="105"/>
      <c r="R260" s="111"/>
    </row>
    <row r="261" spans="1:18" x14ac:dyDescent="0.25">
      <c r="A261" s="103"/>
      <c r="B261" s="106"/>
      <c r="C261" s="106"/>
      <c r="D261" s="363"/>
      <c r="E261" s="364"/>
      <c r="F261" s="107"/>
      <c r="G261" s="108"/>
      <c r="H261" s="106"/>
      <c r="I261" s="106"/>
      <c r="J261" s="106"/>
      <c r="K261" s="106"/>
      <c r="L261" s="109"/>
      <c r="M261" s="110"/>
      <c r="N261" s="144">
        <f t="shared" si="3"/>
        <v>0</v>
      </c>
      <c r="O261" s="145"/>
      <c r="P261" s="105"/>
      <c r="Q261" s="105"/>
      <c r="R261" s="111"/>
    </row>
    <row r="262" spans="1:18" x14ac:dyDescent="0.25">
      <c r="A262" s="103"/>
      <c r="B262" s="106"/>
      <c r="C262" s="106"/>
      <c r="D262" s="363"/>
      <c r="E262" s="364"/>
      <c r="F262" s="107"/>
      <c r="G262" s="108"/>
      <c r="H262" s="106"/>
      <c r="I262" s="106"/>
      <c r="J262" s="106"/>
      <c r="K262" s="106"/>
      <c r="L262" s="109"/>
      <c r="M262" s="110"/>
      <c r="N262" s="144">
        <f t="shared" si="3"/>
        <v>0</v>
      </c>
      <c r="O262" s="145"/>
      <c r="P262" s="105"/>
      <c r="Q262" s="105"/>
      <c r="R262" s="111"/>
    </row>
    <row r="263" spans="1:18" x14ac:dyDescent="0.25">
      <c r="A263" s="103"/>
      <c r="B263" s="106"/>
      <c r="C263" s="106"/>
      <c r="D263" s="363"/>
      <c r="E263" s="364"/>
      <c r="F263" s="107"/>
      <c r="G263" s="108"/>
      <c r="H263" s="106"/>
      <c r="I263" s="106"/>
      <c r="J263" s="106"/>
      <c r="K263" s="106"/>
      <c r="L263" s="109"/>
      <c r="M263" s="110"/>
      <c r="N263" s="144">
        <f t="shared" si="3"/>
        <v>0</v>
      </c>
      <c r="O263" s="145"/>
      <c r="P263" s="105"/>
      <c r="Q263" s="105"/>
      <c r="R263" s="111"/>
    </row>
    <row r="264" spans="1:18" x14ac:dyDescent="0.25">
      <c r="A264" s="103"/>
      <c r="B264" s="106"/>
      <c r="C264" s="106"/>
      <c r="D264" s="363"/>
      <c r="E264" s="364"/>
      <c r="F264" s="107"/>
      <c r="G264" s="108"/>
      <c r="H264" s="106"/>
      <c r="I264" s="106"/>
      <c r="J264" s="106"/>
      <c r="K264" s="106"/>
      <c r="L264" s="109"/>
      <c r="M264" s="110"/>
      <c r="N264" s="144">
        <f t="shared" si="3"/>
        <v>0</v>
      </c>
      <c r="O264" s="145"/>
      <c r="P264" s="105"/>
      <c r="Q264" s="105"/>
      <c r="R264" s="111"/>
    </row>
    <row r="265" spans="1:18" x14ac:dyDescent="0.25">
      <c r="A265" s="103"/>
      <c r="B265" s="106"/>
      <c r="C265" s="106"/>
      <c r="D265" s="363"/>
      <c r="E265" s="364"/>
      <c r="F265" s="107"/>
      <c r="G265" s="108"/>
      <c r="H265" s="106"/>
      <c r="I265" s="106"/>
      <c r="J265" s="106"/>
      <c r="K265" s="106"/>
      <c r="L265" s="109"/>
      <c r="M265" s="110"/>
      <c r="N265" s="144">
        <f t="shared" si="3"/>
        <v>0</v>
      </c>
      <c r="O265" s="145"/>
      <c r="P265" s="105"/>
      <c r="Q265" s="105"/>
      <c r="R265" s="111"/>
    </row>
    <row r="266" spans="1:18" x14ac:dyDescent="0.25">
      <c r="A266" s="103"/>
      <c r="B266" s="106"/>
      <c r="C266" s="106"/>
      <c r="D266" s="363"/>
      <c r="E266" s="364"/>
      <c r="F266" s="107"/>
      <c r="G266" s="108"/>
      <c r="H266" s="106"/>
      <c r="I266" s="106"/>
      <c r="J266" s="106"/>
      <c r="K266" s="106"/>
      <c r="L266" s="109"/>
      <c r="M266" s="110"/>
      <c r="N266" s="144">
        <f t="shared" si="3"/>
        <v>0</v>
      </c>
      <c r="O266" s="145"/>
      <c r="P266" s="105"/>
      <c r="Q266" s="105"/>
      <c r="R266" s="111"/>
    </row>
    <row r="267" spans="1:18" x14ac:dyDescent="0.25">
      <c r="A267" s="103"/>
      <c r="B267" s="106"/>
      <c r="C267" s="106"/>
      <c r="D267" s="363"/>
      <c r="E267" s="364"/>
      <c r="F267" s="107"/>
      <c r="G267" s="108"/>
      <c r="H267" s="106"/>
      <c r="I267" s="106"/>
      <c r="J267" s="106"/>
      <c r="K267" s="106"/>
      <c r="L267" s="109"/>
      <c r="M267" s="110"/>
      <c r="N267" s="144">
        <f t="shared" si="3"/>
        <v>0</v>
      </c>
      <c r="O267" s="145"/>
      <c r="P267" s="105"/>
      <c r="Q267" s="105"/>
      <c r="R267" s="111"/>
    </row>
    <row r="268" spans="1:18" x14ac:dyDescent="0.25">
      <c r="A268" s="103"/>
      <c r="B268" s="106"/>
      <c r="C268" s="106"/>
      <c r="D268" s="363"/>
      <c r="E268" s="364"/>
      <c r="F268" s="107"/>
      <c r="G268" s="108"/>
      <c r="H268" s="106"/>
      <c r="I268" s="106"/>
      <c r="J268" s="106"/>
      <c r="K268" s="106"/>
      <c r="L268" s="109"/>
      <c r="M268" s="110"/>
      <c r="N268" s="144">
        <f t="shared" si="3"/>
        <v>0</v>
      </c>
      <c r="O268" s="145"/>
      <c r="P268" s="105"/>
      <c r="Q268" s="105"/>
      <c r="R268" s="111"/>
    </row>
    <row r="269" spans="1:18" x14ac:dyDescent="0.25">
      <c r="A269" s="103"/>
      <c r="B269" s="106"/>
      <c r="C269" s="106"/>
      <c r="D269" s="363"/>
      <c r="E269" s="364"/>
      <c r="F269" s="107"/>
      <c r="G269" s="108"/>
      <c r="H269" s="106"/>
      <c r="I269" s="106"/>
      <c r="J269" s="106"/>
      <c r="K269" s="106"/>
      <c r="L269" s="109"/>
      <c r="M269" s="110"/>
      <c r="N269" s="144">
        <f t="shared" ref="N269:N332" si="4">SUM(F269:M269)</f>
        <v>0</v>
      </c>
      <c r="O269" s="145"/>
      <c r="P269" s="105"/>
      <c r="Q269" s="105"/>
      <c r="R269" s="111"/>
    </row>
    <row r="270" spans="1:18" x14ac:dyDescent="0.25">
      <c r="A270" s="103"/>
      <c r="B270" s="106"/>
      <c r="C270" s="106"/>
      <c r="D270" s="363"/>
      <c r="E270" s="364"/>
      <c r="F270" s="107"/>
      <c r="G270" s="108"/>
      <c r="H270" s="106"/>
      <c r="I270" s="106"/>
      <c r="J270" s="106"/>
      <c r="K270" s="106"/>
      <c r="L270" s="109"/>
      <c r="M270" s="110"/>
      <c r="N270" s="144">
        <f t="shared" si="4"/>
        <v>0</v>
      </c>
      <c r="O270" s="145"/>
      <c r="P270" s="105"/>
      <c r="Q270" s="105"/>
      <c r="R270" s="111"/>
    </row>
    <row r="271" spans="1:18" x14ac:dyDescent="0.25">
      <c r="A271" s="103"/>
      <c r="B271" s="106"/>
      <c r="C271" s="106"/>
      <c r="D271" s="363"/>
      <c r="E271" s="364"/>
      <c r="F271" s="107"/>
      <c r="G271" s="108"/>
      <c r="H271" s="106"/>
      <c r="I271" s="106"/>
      <c r="J271" s="106"/>
      <c r="K271" s="106"/>
      <c r="L271" s="109"/>
      <c r="M271" s="110"/>
      <c r="N271" s="144">
        <f t="shared" si="4"/>
        <v>0</v>
      </c>
      <c r="O271" s="145"/>
      <c r="P271" s="105"/>
      <c r="Q271" s="105"/>
      <c r="R271" s="111"/>
    </row>
    <row r="272" spans="1:18" x14ac:dyDescent="0.25">
      <c r="A272" s="103"/>
      <c r="B272" s="106"/>
      <c r="C272" s="106"/>
      <c r="D272" s="363"/>
      <c r="E272" s="364"/>
      <c r="F272" s="107"/>
      <c r="G272" s="108"/>
      <c r="H272" s="106"/>
      <c r="I272" s="106"/>
      <c r="J272" s="106"/>
      <c r="K272" s="106"/>
      <c r="L272" s="109"/>
      <c r="M272" s="110"/>
      <c r="N272" s="144">
        <f t="shared" si="4"/>
        <v>0</v>
      </c>
      <c r="O272" s="145"/>
      <c r="P272" s="105"/>
      <c r="Q272" s="105"/>
      <c r="R272" s="111"/>
    </row>
    <row r="273" spans="1:18" x14ac:dyDescent="0.25">
      <c r="A273" s="103"/>
      <c r="B273" s="106"/>
      <c r="C273" s="106"/>
      <c r="D273" s="363"/>
      <c r="E273" s="364"/>
      <c r="F273" s="107"/>
      <c r="G273" s="108"/>
      <c r="H273" s="106"/>
      <c r="I273" s="106"/>
      <c r="J273" s="106"/>
      <c r="K273" s="106"/>
      <c r="L273" s="109"/>
      <c r="M273" s="110"/>
      <c r="N273" s="144">
        <f t="shared" si="4"/>
        <v>0</v>
      </c>
      <c r="O273" s="145"/>
      <c r="P273" s="105"/>
      <c r="Q273" s="105"/>
      <c r="R273" s="111"/>
    </row>
    <row r="274" spans="1:18" x14ac:dyDescent="0.25">
      <c r="A274" s="103"/>
      <c r="B274" s="106"/>
      <c r="C274" s="106"/>
      <c r="D274" s="363"/>
      <c r="E274" s="364"/>
      <c r="F274" s="107"/>
      <c r="G274" s="108"/>
      <c r="H274" s="106"/>
      <c r="I274" s="106"/>
      <c r="J274" s="106"/>
      <c r="K274" s="106"/>
      <c r="L274" s="109"/>
      <c r="M274" s="110"/>
      <c r="N274" s="144">
        <f t="shared" si="4"/>
        <v>0</v>
      </c>
      <c r="O274" s="145"/>
      <c r="P274" s="105"/>
      <c r="Q274" s="105"/>
      <c r="R274" s="111"/>
    </row>
    <row r="275" spans="1:18" x14ac:dyDescent="0.25">
      <c r="A275" s="103"/>
      <c r="B275" s="106"/>
      <c r="C275" s="106"/>
      <c r="D275" s="363"/>
      <c r="E275" s="364"/>
      <c r="F275" s="107"/>
      <c r="G275" s="108"/>
      <c r="H275" s="106"/>
      <c r="I275" s="106"/>
      <c r="J275" s="106"/>
      <c r="K275" s="106"/>
      <c r="L275" s="109"/>
      <c r="M275" s="110"/>
      <c r="N275" s="144">
        <f t="shared" si="4"/>
        <v>0</v>
      </c>
      <c r="O275" s="145"/>
      <c r="P275" s="105"/>
      <c r="Q275" s="105"/>
      <c r="R275" s="111"/>
    </row>
    <row r="276" spans="1:18" x14ac:dyDescent="0.25">
      <c r="A276" s="103"/>
      <c r="B276" s="106"/>
      <c r="C276" s="106"/>
      <c r="D276" s="363"/>
      <c r="E276" s="364"/>
      <c r="F276" s="107"/>
      <c r="G276" s="108"/>
      <c r="H276" s="106"/>
      <c r="I276" s="106"/>
      <c r="J276" s="106"/>
      <c r="K276" s="106"/>
      <c r="L276" s="109"/>
      <c r="M276" s="110"/>
      <c r="N276" s="144">
        <f t="shared" si="4"/>
        <v>0</v>
      </c>
      <c r="O276" s="145"/>
      <c r="P276" s="105"/>
      <c r="Q276" s="105"/>
      <c r="R276" s="111"/>
    </row>
    <row r="277" spans="1:18" x14ac:dyDescent="0.25">
      <c r="A277" s="103"/>
      <c r="B277" s="106"/>
      <c r="C277" s="106"/>
      <c r="D277" s="363"/>
      <c r="E277" s="364"/>
      <c r="F277" s="107"/>
      <c r="G277" s="108"/>
      <c r="H277" s="106"/>
      <c r="I277" s="106"/>
      <c r="J277" s="106"/>
      <c r="K277" s="106"/>
      <c r="L277" s="109"/>
      <c r="M277" s="110"/>
      <c r="N277" s="144">
        <f t="shared" si="4"/>
        <v>0</v>
      </c>
      <c r="O277" s="145"/>
      <c r="P277" s="105"/>
      <c r="Q277" s="105"/>
      <c r="R277" s="111"/>
    </row>
    <row r="278" spans="1:18" x14ac:dyDescent="0.25">
      <c r="A278" s="103"/>
      <c r="B278" s="106"/>
      <c r="C278" s="106"/>
      <c r="D278" s="363"/>
      <c r="E278" s="364"/>
      <c r="F278" s="107"/>
      <c r="G278" s="108"/>
      <c r="H278" s="106"/>
      <c r="I278" s="106"/>
      <c r="J278" s="106"/>
      <c r="K278" s="106"/>
      <c r="L278" s="109"/>
      <c r="M278" s="110"/>
      <c r="N278" s="144">
        <f t="shared" si="4"/>
        <v>0</v>
      </c>
      <c r="O278" s="145"/>
      <c r="P278" s="105"/>
      <c r="Q278" s="105"/>
      <c r="R278" s="111"/>
    </row>
    <row r="279" spans="1:18" x14ac:dyDescent="0.25">
      <c r="A279" s="103"/>
      <c r="B279" s="106"/>
      <c r="C279" s="106"/>
      <c r="D279" s="363"/>
      <c r="E279" s="364"/>
      <c r="F279" s="107"/>
      <c r="G279" s="108"/>
      <c r="H279" s="106"/>
      <c r="I279" s="106"/>
      <c r="J279" s="106"/>
      <c r="K279" s="106"/>
      <c r="L279" s="109"/>
      <c r="M279" s="110"/>
      <c r="N279" s="144">
        <f t="shared" si="4"/>
        <v>0</v>
      </c>
      <c r="O279" s="145"/>
      <c r="P279" s="105"/>
      <c r="Q279" s="105"/>
      <c r="R279" s="111"/>
    </row>
    <row r="280" spans="1:18" x14ac:dyDescent="0.25">
      <c r="A280" s="103"/>
      <c r="B280" s="106"/>
      <c r="C280" s="106"/>
      <c r="D280" s="363"/>
      <c r="E280" s="364"/>
      <c r="F280" s="107"/>
      <c r="G280" s="108"/>
      <c r="H280" s="106"/>
      <c r="I280" s="106"/>
      <c r="J280" s="106"/>
      <c r="K280" s="106"/>
      <c r="L280" s="109"/>
      <c r="M280" s="110"/>
      <c r="N280" s="144">
        <f t="shared" si="4"/>
        <v>0</v>
      </c>
      <c r="O280" s="145"/>
      <c r="P280" s="105"/>
      <c r="Q280" s="105"/>
      <c r="R280" s="111"/>
    </row>
    <row r="281" spans="1:18" x14ac:dyDescent="0.25">
      <c r="A281" s="103"/>
      <c r="B281" s="106"/>
      <c r="C281" s="106"/>
      <c r="D281" s="363"/>
      <c r="E281" s="364"/>
      <c r="F281" s="107"/>
      <c r="G281" s="108"/>
      <c r="H281" s="106"/>
      <c r="I281" s="106"/>
      <c r="J281" s="106"/>
      <c r="K281" s="106"/>
      <c r="L281" s="109"/>
      <c r="M281" s="110"/>
      <c r="N281" s="144">
        <f t="shared" si="4"/>
        <v>0</v>
      </c>
      <c r="O281" s="145"/>
      <c r="P281" s="105"/>
      <c r="Q281" s="105"/>
      <c r="R281" s="111"/>
    </row>
    <row r="282" spans="1:18" x14ac:dyDescent="0.25">
      <c r="A282" s="103"/>
      <c r="B282" s="106"/>
      <c r="C282" s="106"/>
      <c r="D282" s="363"/>
      <c r="E282" s="364"/>
      <c r="F282" s="107"/>
      <c r="G282" s="108"/>
      <c r="H282" s="106"/>
      <c r="I282" s="106"/>
      <c r="J282" s="106"/>
      <c r="K282" s="106"/>
      <c r="L282" s="109"/>
      <c r="M282" s="110"/>
      <c r="N282" s="144">
        <f t="shared" si="4"/>
        <v>0</v>
      </c>
      <c r="O282" s="145"/>
      <c r="P282" s="105"/>
      <c r="Q282" s="105"/>
      <c r="R282" s="111"/>
    </row>
    <row r="283" spans="1:18" x14ac:dyDescent="0.25">
      <c r="A283" s="103"/>
      <c r="B283" s="106"/>
      <c r="C283" s="106"/>
      <c r="D283" s="363"/>
      <c r="E283" s="364"/>
      <c r="F283" s="107"/>
      <c r="G283" s="108"/>
      <c r="H283" s="106"/>
      <c r="I283" s="106"/>
      <c r="J283" s="106"/>
      <c r="K283" s="106"/>
      <c r="L283" s="109"/>
      <c r="M283" s="110"/>
      <c r="N283" s="144">
        <f t="shared" si="4"/>
        <v>0</v>
      </c>
      <c r="O283" s="145"/>
      <c r="P283" s="105"/>
      <c r="Q283" s="105"/>
      <c r="R283" s="111"/>
    </row>
    <row r="284" spans="1:18" x14ac:dyDescent="0.25">
      <c r="A284" s="103"/>
      <c r="B284" s="106"/>
      <c r="C284" s="106"/>
      <c r="D284" s="363"/>
      <c r="E284" s="364"/>
      <c r="F284" s="107"/>
      <c r="G284" s="108"/>
      <c r="H284" s="106"/>
      <c r="I284" s="106"/>
      <c r="J284" s="106"/>
      <c r="K284" s="106"/>
      <c r="L284" s="109"/>
      <c r="M284" s="110"/>
      <c r="N284" s="144">
        <f t="shared" si="4"/>
        <v>0</v>
      </c>
      <c r="O284" s="145"/>
      <c r="P284" s="105"/>
      <c r="Q284" s="105"/>
      <c r="R284" s="111"/>
    </row>
    <row r="285" spans="1:18" x14ac:dyDescent="0.25">
      <c r="A285" s="103"/>
      <c r="B285" s="106"/>
      <c r="C285" s="106"/>
      <c r="D285" s="363"/>
      <c r="E285" s="364"/>
      <c r="F285" s="107"/>
      <c r="G285" s="108"/>
      <c r="H285" s="106"/>
      <c r="I285" s="106"/>
      <c r="J285" s="106"/>
      <c r="K285" s="106"/>
      <c r="L285" s="109"/>
      <c r="M285" s="110"/>
      <c r="N285" s="144">
        <f t="shared" si="4"/>
        <v>0</v>
      </c>
      <c r="O285" s="145"/>
      <c r="P285" s="105"/>
      <c r="Q285" s="105"/>
      <c r="R285" s="111"/>
    </row>
    <row r="286" spans="1:18" x14ac:dyDescent="0.25">
      <c r="A286" s="103"/>
      <c r="B286" s="106"/>
      <c r="C286" s="106"/>
      <c r="D286" s="363"/>
      <c r="E286" s="364"/>
      <c r="F286" s="107"/>
      <c r="G286" s="108"/>
      <c r="H286" s="106"/>
      <c r="I286" s="106"/>
      <c r="J286" s="106"/>
      <c r="K286" s="106"/>
      <c r="L286" s="109"/>
      <c r="M286" s="110"/>
      <c r="N286" s="144">
        <f t="shared" si="4"/>
        <v>0</v>
      </c>
      <c r="O286" s="145"/>
      <c r="P286" s="105"/>
      <c r="Q286" s="105"/>
      <c r="R286" s="111"/>
    </row>
    <row r="287" spans="1:18" x14ac:dyDescent="0.25">
      <c r="A287" s="103"/>
      <c r="B287" s="106"/>
      <c r="C287" s="106"/>
      <c r="D287" s="363"/>
      <c r="E287" s="364"/>
      <c r="F287" s="107"/>
      <c r="G287" s="108"/>
      <c r="H287" s="106"/>
      <c r="I287" s="106"/>
      <c r="J287" s="106"/>
      <c r="K287" s="106"/>
      <c r="L287" s="109"/>
      <c r="M287" s="110"/>
      <c r="N287" s="144">
        <f t="shared" si="4"/>
        <v>0</v>
      </c>
      <c r="O287" s="145"/>
      <c r="P287" s="105"/>
      <c r="Q287" s="105"/>
      <c r="R287" s="111"/>
    </row>
    <row r="288" spans="1:18" x14ac:dyDescent="0.25">
      <c r="A288" s="103"/>
      <c r="B288" s="106"/>
      <c r="C288" s="106"/>
      <c r="D288" s="363"/>
      <c r="E288" s="364"/>
      <c r="F288" s="107"/>
      <c r="G288" s="108"/>
      <c r="H288" s="106"/>
      <c r="I288" s="106"/>
      <c r="J288" s="106"/>
      <c r="K288" s="106"/>
      <c r="L288" s="109"/>
      <c r="M288" s="110"/>
      <c r="N288" s="144">
        <f t="shared" si="4"/>
        <v>0</v>
      </c>
      <c r="O288" s="145"/>
      <c r="P288" s="105"/>
      <c r="Q288" s="105"/>
      <c r="R288" s="111"/>
    </row>
    <row r="289" spans="1:18" x14ac:dyDescent="0.25">
      <c r="A289" s="103"/>
      <c r="B289" s="106"/>
      <c r="C289" s="106"/>
      <c r="D289" s="363"/>
      <c r="E289" s="364"/>
      <c r="F289" s="107"/>
      <c r="G289" s="108"/>
      <c r="H289" s="106"/>
      <c r="I289" s="106"/>
      <c r="J289" s="106"/>
      <c r="K289" s="106"/>
      <c r="L289" s="109"/>
      <c r="M289" s="110"/>
      <c r="N289" s="144">
        <f t="shared" si="4"/>
        <v>0</v>
      </c>
      <c r="O289" s="145"/>
      <c r="P289" s="105"/>
      <c r="Q289" s="105"/>
      <c r="R289" s="111"/>
    </row>
    <row r="290" spans="1:18" x14ac:dyDescent="0.25">
      <c r="A290" s="103"/>
      <c r="B290" s="106"/>
      <c r="C290" s="106"/>
      <c r="D290" s="363"/>
      <c r="E290" s="364"/>
      <c r="F290" s="107"/>
      <c r="G290" s="108"/>
      <c r="H290" s="106"/>
      <c r="I290" s="106"/>
      <c r="J290" s="106"/>
      <c r="K290" s="106"/>
      <c r="L290" s="109"/>
      <c r="M290" s="110"/>
      <c r="N290" s="144">
        <f t="shared" si="4"/>
        <v>0</v>
      </c>
      <c r="O290" s="145"/>
      <c r="P290" s="105"/>
      <c r="Q290" s="105"/>
      <c r="R290" s="111"/>
    </row>
    <row r="291" spans="1:18" x14ac:dyDescent="0.25">
      <c r="A291" s="103"/>
      <c r="B291" s="106"/>
      <c r="C291" s="106"/>
      <c r="D291" s="363"/>
      <c r="E291" s="364"/>
      <c r="F291" s="107"/>
      <c r="G291" s="108"/>
      <c r="H291" s="106"/>
      <c r="I291" s="106"/>
      <c r="J291" s="106"/>
      <c r="K291" s="106"/>
      <c r="L291" s="109"/>
      <c r="M291" s="110"/>
      <c r="N291" s="144">
        <f t="shared" si="4"/>
        <v>0</v>
      </c>
      <c r="O291" s="145"/>
      <c r="P291" s="105"/>
      <c r="Q291" s="105"/>
      <c r="R291" s="111"/>
    </row>
    <row r="292" spans="1:18" x14ac:dyDescent="0.25">
      <c r="A292" s="103"/>
      <c r="B292" s="106"/>
      <c r="C292" s="106"/>
      <c r="D292" s="363"/>
      <c r="E292" s="364"/>
      <c r="F292" s="107"/>
      <c r="G292" s="108"/>
      <c r="H292" s="106"/>
      <c r="I292" s="106"/>
      <c r="J292" s="106"/>
      <c r="K292" s="106"/>
      <c r="L292" s="109"/>
      <c r="M292" s="110"/>
      <c r="N292" s="144">
        <f t="shared" si="4"/>
        <v>0</v>
      </c>
      <c r="O292" s="145"/>
      <c r="P292" s="105"/>
      <c r="Q292" s="105"/>
      <c r="R292" s="111"/>
    </row>
    <row r="293" spans="1:18" x14ac:dyDescent="0.25">
      <c r="A293" s="103"/>
      <c r="B293" s="106"/>
      <c r="C293" s="106"/>
      <c r="D293" s="363"/>
      <c r="E293" s="364"/>
      <c r="F293" s="107"/>
      <c r="G293" s="108"/>
      <c r="H293" s="106"/>
      <c r="I293" s="106"/>
      <c r="J293" s="106"/>
      <c r="K293" s="106"/>
      <c r="L293" s="109"/>
      <c r="M293" s="110"/>
      <c r="N293" s="144">
        <f t="shared" si="4"/>
        <v>0</v>
      </c>
      <c r="O293" s="145"/>
      <c r="P293" s="105"/>
      <c r="Q293" s="105"/>
      <c r="R293" s="111"/>
    </row>
    <row r="294" spans="1:18" x14ac:dyDescent="0.25">
      <c r="A294" s="103"/>
      <c r="B294" s="106"/>
      <c r="C294" s="106"/>
      <c r="D294" s="363"/>
      <c r="E294" s="364"/>
      <c r="F294" s="107"/>
      <c r="G294" s="108"/>
      <c r="H294" s="106"/>
      <c r="I294" s="106"/>
      <c r="J294" s="106"/>
      <c r="K294" s="106"/>
      <c r="L294" s="109"/>
      <c r="M294" s="110"/>
      <c r="N294" s="144">
        <f t="shared" si="4"/>
        <v>0</v>
      </c>
      <c r="O294" s="145"/>
      <c r="P294" s="105"/>
      <c r="Q294" s="105"/>
      <c r="R294" s="111"/>
    </row>
    <row r="295" spans="1:18" x14ac:dyDescent="0.25">
      <c r="A295" s="103"/>
      <c r="B295" s="106"/>
      <c r="C295" s="106"/>
      <c r="D295" s="363"/>
      <c r="E295" s="364"/>
      <c r="F295" s="107"/>
      <c r="G295" s="108"/>
      <c r="H295" s="106"/>
      <c r="I295" s="106"/>
      <c r="J295" s="106"/>
      <c r="K295" s="106"/>
      <c r="L295" s="109"/>
      <c r="M295" s="110"/>
      <c r="N295" s="144">
        <f t="shared" si="4"/>
        <v>0</v>
      </c>
      <c r="O295" s="145"/>
      <c r="P295" s="105"/>
      <c r="Q295" s="105"/>
      <c r="R295" s="111"/>
    </row>
    <row r="296" spans="1:18" x14ac:dyDescent="0.25">
      <c r="A296" s="103"/>
      <c r="B296" s="106"/>
      <c r="C296" s="106"/>
      <c r="D296" s="363"/>
      <c r="E296" s="364"/>
      <c r="F296" s="107"/>
      <c r="G296" s="108"/>
      <c r="H296" s="106"/>
      <c r="I296" s="106"/>
      <c r="J296" s="106"/>
      <c r="K296" s="106"/>
      <c r="L296" s="109"/>
      <c r="M296" s="110"/>
      <c r="N296" s="144">
        <f t="shared" si="4"/>
        <v>0</v>
      </c>
      <c r="O296" s="145"/>
      <c r="P296" s="105"/>
      <c r="Q296" s="105"/>
      <c r="R296" s="111"/>
    </row>
    <row r="297" spans="1:18" x14ac:dyDescent="0.25">
      <c r="A297" s="103"/>
      <c r="B297" s="106"/>
      <c r="C297" s="106"/>
      <c r="D297" s="363"/>
      <c r="E297" s="364"/>
      <c r="F297" s="107"/>
      <c r="G297" s="108"/>
      <c r="H297" s="106"/>
      <c r="I297" s="106"/>
      <c r="J297" s="106"/>
      <c r="K297" s="106"/>
      <c r="L297" s="109"/>
      <c r="M297" s="110"/>
      <c r="N297" s="144">
        <f t="shared" si="4"/>
        <v>0</v>
      </c>
      <c r="O297" s="145"/>
      <c r="P297" s="105"/>
      <c r="Q297" s="105"/>
      <c r="R297" s="111"/>
    </row>
    <row r="298" spans="1:18" x14ac:dyDescent="0.25">
      <c r="A298" s="103"/>
      <c r="B298" s="106"/>
      <c r="C298" s="106"/>
      <c r="D298" s="363"/>
      <c r="E298" s="364"/>
      <c r="F298" s="107"/>
      <c r="G298" s="108"/>
      <c r="H298" s="106"/>
      <c r="I298" s="106"/>
      <c r="J298" s="106"/>
      <c r="K298" s="106"/>
      <c r="L298" s="109"/>
      <c r="M298" s="110"/>
      <c r="N298" s="144">
        <f t="shared" si="4"/>
        <v>0</v>
      </c>
      <c r="O298" s="145"/>
      <c r="P298" s="105"/>
      <c r="Q298" s="105"/>
      <c r="R298" s="111"/>
    </row>
    <row r="299" spans="1:18" x14ac:dyDescent="0.25">
      <c r="A299" s="103"/>
      <c r="B299" s="106"/>
      <c r="C299" s="106"/>
      <c r="D299" s="363"/>
      <c r="E299" s="364"/>
      <c r="F299" s="107"/>
      <c r="G299" s="108"/>
      <c r="H299" s="106"/>
      <c r="I299" s="106"/>
      <c r="J299" s="106"/>
      <c r="K299" s="106"/>
      <c r="L299" s="109"/>
      <c r="M299" s="110"/>
      <c r="N299" s="144">
        <f t="shared" si="4"/>
        <v>0</v>
      </c>
      <c r="O299" s="145"/>
      <c r="P299" s="105"/>
      <c r="Q299" s="105"/>
      <c r="R299" s="111"/>
    </row>
    <row r="300" spans="1:18" x14ac:dyDescent="0.25">
      <c r="A300" s="103"/>
      <c r="B300" s="106"/>
      <c r="C300" s="106"/>
      <c r="D300" s="363"/>
      <c r="E300" s="364"/>
      <c r="F300" s="107"/>
      <c r="G300" s="108"/>
      <c r="H300" s="106"/>
      <c r="I300" s="106"/>
      <c r="J300" s="106"/>
      <c r="K300" s="106"/>
      <c r="L300" s="109"/>
      <c r="M300" s="110"/>
      <c r="N300" s="144">
        <f t="shared" si="4"/>
        <v>0</v>
      </c>
      <c r="O300" s="145"/>
      <c r="P300" s="105"/>
      <c r="Q300" s="105"/>
      <c r="R300" s="111"/>
    </row>
    <row r="301" spans="1:18" x14ac:dyDescent="0.25">
      <c r="A301" s="103"/>
      <c r="B301" s="106"/>
      <c r="C301" s="106"/>
      <c r="D301" s="363"/>
      <c r="E301" s="364"/>
      <c r="F301" s="107"/>
      <c r="G301" s="108"/>
      <c r="H301" s="106"/>
      <c r="I301" s="106"/>
      <c r="J301" s="106"/>
      <c r="K301" s="106"/>
      <c r="L301" s="109"/>
      <c r="M301" s="110"/>
      <c r="N301" s="144">
        <f t="shared" si="4"/>
        <v>0</v>
      </c>
      <c r="O301" s="145"/>
      <c r="P301" s="105"/>
      <c r="Q301" s="105"/>
      <c r="R301" s="111"/>
    </row>
    <row r="302" spans="1:18" x14ac:dyDescent="0.25">
      <c r="A302" s="103"/>
      <c r="B302" s="106"/>
      <c r="C302" s="106"/>
      <c r="D302" s="363"/>
      <c r="E302" s="364"/>
      <c r="F302" s="107"/>
      <c r="G302" s="108"/>
      <c r="H302" s="106"/>
      <c r="I302" s="106"/>
      <c r="J302" s="106"/>
      <c r="K302" s="106"/>
      <c r="L302" s="109"/>
      <c r="M302" s="110"/>
      <c r="N302" s="144">
        <f t="shared" si="4"/>
        <v>0</v>
      </c>
      <c r="O302" s="145"/>
      <c r="P302" s="105"/>
      <c r="Q302" s="105"/>
      <c r="R302" s="111"/>
    </row>
    <row r="303" spans="1:18" x14ac:dyDescent="0.25">
      <c r="A303" s="103"/>
      <c r="B303" s="106"/>
      <c r="C303" s="106"/>
      <c r="D303" s="363"/>
      <c r="E303" s="364"/>
      <c r="F303" s="107"/>
      <c r="G303" s="108"/>
      <c r="H303" s="106"/>
      <c r="I303" s="106"/>
      <c r="J303" s="106"/>
      <c r="K303" s="106"/>
      <c r="L303" s="109"/>
      <c r="M303" s="110"/>
      <c r="N303" s="144">
        <f t="shared" si="4"/>
        <v>0</v>
      </c>
      <c r="O303" s="145"/>
      <c r="P303" s="105"/>
      <c r="Q303" s="105"/>
      <c r="R303" s="111"/>
    </row>
    <row r="304" spans="1:18" x14ac:dyDescent="0.25">
      <c r="A304" s="103"/>
      <c r="B304" s="106"/>
      <c r="C304" s="106"/>
      <c r="D304" s="363"/>
      <c r="E304" s="364"/>
      <c r="F304" s="107"/>
      <c r="G304" s="108"/>
      <c r="H304" s="106"/>
      <c r="I304" s="106"/>
      <c r="J304" s="106"/>
      <c r="K304" s="106"/>
      <c r="L304" s="109"/>
      <c r="M304" s="110"/>
      <c r="N304" s="144">
        <f t="shared" si="4"/>
        <v>0</v>
      </c>
      <c r="O304" s="145"/>
      <c r="P304" s="105"/>
      <c r="Q304" s="105"/>
      <c r="R304" s="111"/>
    </row>
    <row r="305" spans="1:18" x14ac:dyDescent="0.25">
      <c r="A305" s="103"/>
      <c r="B305" s="106"/>
      <c r="C305" s="106"/>
      <c r="D305" s="363"/>
      <c r="E305" s="364"/>
      <c r="F305" s="107"/>
      <c r="G305" s="108"/>
      <c r="H305" s="106"/>
      <c r="I305" s="106"/>
      <c r="J305" s="106"/>
      <c r="K305" s="106"/>
      <c r="L305" s="109"/>
      <c r="M305" s="110"/>
      <c r="N305" s="144">
        <f t="shared" si="4"/>
        <v>0</v>
      </c>
      <c r="O305" s="145"/>
      <c r="P305" s="105"/>
      <c r="Q305" s="105"/>
      <c r="R305" s="111"/>
    </row>
    <row r="306" spans="1:18" x14ac:dyDescent="0.25">
      <c r="A306" s="103"/>
      <c r="B306" s="106"/>
      <c r="C306" s="106"/>
      <c r="D306" s="363"/>
      <c r="E306" s="364"/>
      <c r="F306" s="107"/>
      <c r="G306" s="108"/>
      <c r="H306" s="106"/>
      <c r="I306" s="106"/>
      <c r="J306" s="106"/>
      <c r="K306" s="106"/>
      <c r="L306" s="109"/>
      <c r="M306" s="110"/>
      <c r="N306" s="144">
        <f t="shared" si="4"/>
        <v>0</v>
      </c>
      <c r="O306" s="145"/>
      <c r="P306" s="105"/>
      <c r="Q306" s="105"/>
      <c r="R306" s="111"/>
    </row>
    <row r="307" spans="1:18" x14ac:dyDescent="0.25">
      <c r="A307" s="103"/>
      <c r="B307" s="106"/>
      <c r="C307" s="106"/>
      <c r="D307" s="363"/>
      <c r="E307" s="364"/>
      <c r="F307" s="107"/>
      <c r="G307" s="108"/>
      <c r="H307" s="106"/>
      <c r="I307" s="106"/>
      <c r="J307" s="106"/>
      <c r="K307" s="106"/>
      <c r="L307" s="109"/>
      <c r="M307" s="110"/>
      <c r="N307" s="144">
        <f t="shared" si="4"/>
        <v>0</v>
      </c>
      <c r="O307" s="145"/>
      <c r="P307" s="105"/>
      <c r="Q307" s="105"/>
      <c r="R307" s="111"/>
    </row>
    <row r="308" spans="1:18" x14ac:dyDescent="0.25">
      <c r="A308" s="103"/>
      <c r="B308" s="106"/>
      <c r="C308" s="106"/>
      <c r="D308" s="363"/>
      <c r="E308" s="364"/>
      <c r="F308" s="107"/>
      <c r="G308" s="108"/>
      <c r="H308" s="106"/>
      <c r="I308" s="106"/>
      <c r="J308" s="106"/>
      <c r="K308" s="106"/>
      <c r="L308" s="109"/>
      <c r="M308" s="110"/>
      <c r="N308" s="144">
        <f t="shared" si="4"/>
        <v>0</v>
      </c>
      <c r="O308" s="145"/>
      <c r="P308" s="105"/>
      <c r="Q308" s="105"/>
      <c r="R308" s="111"/>
    </row>
    <row r="309" spans="1:18" x14ac:dyDescent="0.25">
      <c r="A309" s="103"/>
      <c r="B309" s="106"/>
      <c r="C309" s="106"/>
      <c r="D309" s="363"/>
      <c r="E309" s="364"/>
      <c r="F309" s="107"/>
      <c r="G309" s="108"/>
      <c r="H309" s="106"/>
      <c r="I309" s="106"/>
      <c r="J309" s="106"/>
      <c r="K309" s="106"/>
      <c r="L309" s="109"/>
      <c r="M309" s="110"/>
      <c r="N309" s="144">
        <f t="shared" si="4"/>
        <v>0</v>
      </c>
      <c r="O309" s="145"/>
      <c r="P309" s="105"/>
      <c r="Q309" s="105"/>
      <c r="R309" s="111"/>
    </row>
    <row r="310" spans="1:18" x14ac:dyDescent="0.25">
      <c r="A310" s="103"/>
      <c r="B310" s="106"/>
      <c r="C310" s="106"/>
      <c r="D310" s="363"/>
      <c r="E310" s="364"/>
      <c r="F310" s="107"/>
      <c r="G310" s="108"/>
      <c r="H310" s="106"/>
      <c r="I310" s="106"/>
      <c r="J310" s="106"/>
      <c r="K310" s="106"/>
      <c r="L310" s="109"/>
      <c r="M310" s="110"/>
      <c r="N310" s="144">
        <f t="shared" si="4"/>
        <v>0</v>
      </c>
      <c r="O310" s="145"/>
      <c r="P310" s="105"/>
      <c r="Q310" s="105"/>
      <c r="R310" s="111"/>
    </row>
    <row r="311" spans="1:18" x14ac:dyDescent="0.25">
      <c r="A311" s="103"/>
      <c r="B311" s="106"/>
      <c r="C311" s="106"/>
      <c r="D311" s="363"/>
      <c r="E311" s="364"/>
      <c r="F311" s="107"/>
      <c r="G311" s="108"/>
      <c r="H311" s="106"/>
      <c r="I311" s="106"/>
      <c r="J311" s="106"/>
      <c r="K311" s="106"/>
      <c r="L311" s="109"/>
      <c r="M311" s="110"/>
      <c r="N311" s="144">
        <f t="shared" si="4"/>
        <v>0</v>
      </c>
      <c r="O311" s="145"/>
      <c r="P311" s="105"/>
      <c r="Q311" s="105"/>
      <c r="R311" s="111"/>
    </row>
    <row r="312" spans="1:18" x14ac:dyDescent="0.25">
      <c r="A312" s="103"/>
      <c r="B312" s="106"/>
      <c r="C312" s="106"/>
      <c r="D312" s="363"/>
      <c r="E312" s="364"/>
      <c r="F312" s="107"/>
      <c r="G312" s="108"/>
      <c r="H312" s="106"/>
      <c r="I312" s="106"/>
      <c r="J312" s="106"/>
      <c r="K312" s="106"/>
      <c r="L312" s="109"/>
      <c r="M312" s="110"/>
      <c r="N312" s="144">
        <f t="shared" si="4"/>
        <v>0</v>
      </c>
      <c r="O312" s="145"/>
      <c r="P312" s="105"/>
      <c r="Q312" s="105"/>
      <c r="R312" s="111"/>
    </row>
    <row r="313" spans="1:18" x14ac:dyDescent="0.25">
      <c r="A313" s="103"/>
      <c r="B313" s="106"/>
      <c r="C313" s="106"/>
      <c r="D313" s="363"/>
      <c r="E313" s="364"/>
      <c r="F313" s="107"/>
      <c r="G313" s="108"/>
      <c r="H313" s="106"/>
      <c r="I313" s="106"/>
      <c r="J313" s="106"/>
      <c r="K313" s="106"/>
      <c r="L313" s="109"/>
      <c r="M313" s="110"/>
      <c r="N313" s="144">
        <f t="shared" si="4"/>
        <v>0</v>
      </c>
      <c r="O313" s="145"/>
      <c r="P313" s="105"/>
      <c r="Q313" s="105"/>
      <c r="R313" s="111"/>
    </row>
    <row r="314" spans="1:18" x14ac:dyDescent="0.25">
      <c r="A314" s="103"/>
      <c r="B314" s="106"/>
      <c r="C314" s="106"/>
      <c r="D314" s="363"/>
      <c r="E314" s="364"/>
      <c r="F314" s="107"/>
      <c r="G314" s="108"/>
      <c r="H314" s="106"/>
      <c r="I314" s="106"/>
      <c r="J314" s="106"/>
      <c r="K314" s="106"/>
      <c r="L314" s="109"/>
      <c r="M314" s="110"/>
      <c r="N314" s="144">
        <f t="shared" si="4"/>
        <v>0</v>
      </c>
      <c r="O314" s="145"/>
      <c r="P314" s="105"/>
      <c r="Q314" s="105"/>
      <c r="R314" s="111"/>
    </row>
    <row r="315" spans="1:18" x14ac:dyDescent="0.25">
      <c r="A315" s="103"/>
      <c r="B315" s="106"/>
      <c r="C315" s="106"/>
      <c r="D315" s="363"/>
      <c r="E315" s="364"/>
      <c r="F315" s="107"/>
      <c r="G315" s="108"/>
      <c r="H315" s="106"/>
      <c r="I315" s="106"/>
      <c r="J315" s="106"/>
      <c r="K315" s="106"/>
      <c r="L315" s="109"/>
      <c r="M315" s="110"/>
      <c r="N315" s="144">
        <f t="shared" si="4"/>
        <v>0</v>
      </c>
      <c r="O315" s="145"/>
      <c r="P315" s="105"/>
      <c r="Q315" s="105"/>
      <c r="R315" s="111"/>
    </row>
    <row r="316" spans="1:18" x14ac:dyDescent="0.25">
      <c r="A316" s="103"/>
      <c r="B316" s="106"/>
      <c r="C316" s="106"/>
      <c r="D316" s="363"/>
      <c r="E316" s="364"/>
      <c r="F316" s="107"/>
      <c r="G316" s="108"/>
      <c r="H316" s="106"/>
      <c r="I316" s="106"/>
      <c r="J316" s="106"/>
      <c r="K316" s="106"/>
      <c r="L316" s="109"/>
      <c r="M316" s="110"/>
      <c r="N316" s="144">
        <f t="shared" si="4"/>
        <v>0</v>
      </c>
      <c r="O316" s="145"/>
      <c r="P316" s="105"/>
      <c r="Q316" s="105"/>
      <c r="R316" s="111"/>
    </row>
    <row r="317" spans="1:18" x14ac:dyDescent="0.25">
      <c r="A317" s="103"/>
      <c r="B317" s="106"/>
      <c r="C317" s="106"/>
      <c r="D317" s="363"/>
      <c r="E317" s="364"/>
      <c r="F317" s="107"/>
      <c r="G317" s="108"/>
      <c r="H317" s="106"/>
      <c r="I317" s="106"/>
      <c r="J317" s="106"/>
      <c r="K317" s="106"/>
      <c r="L317" s="109"/>
      <c r="M317" s="110"/>
      <c r="N317" s="144">
        <f t="shared" si="4"/>
        <v>0</v>
      </c>
      <c r="O317" s="145"/>
      <c r="P317" s="105"/>
      <c r="Q317" s="105"/>
      <c r="R317" s="111"/>
    </row>
    <row r="318" spans="1:18" x14ac:dyDescent="0.25">
      <c r="A318" s="103"/>
      <c r="B318" s="106"/>
      <c r="C318" s="106"/>
      <c r="D318" s="363"/>
      <c r="E318" s="364"/>
      <c r="F318" s="107"/>
      <c r="G318" s="108"/>
      <c r="H318" s="106"/>
      <c r="I318" s="106"/>
      <c r="J318" s="106"/>
      <c r="K318" s="106"/>
      <c r="L318" s="109"/>
      <c r="M318" s="110"/>
      <c r="N318" s="144">
        <f t="shared" si="4"/>
        <v>0</v>
      </c>
      <c r="O318" s="145"/>
      <c r="P318" s="105"/>
      <c r="Q318" s="105"/>
      <c r="R318" s="111"/>
    </row>
    <row r="319" spans="1:18" x14ac:dyDescent="0.25">
      <c r="A319" s="103"/>
      <c r="B319" s="106"/>
      <c r="C319" s="106"/>
      <c r="D319" s="363"/>
      <c r="E319" s="364"/>
      <c r="F319" s="107"/>
      <c r="G319" s="108"/>
      <c r="H319" s="106"/>
      <c r="I319" s="106"/>
      <c r="J319" s="106"/>
      <c r="K319" s="106"/>
      <c r="L319" s="109"/>
      <c r="M319" s="110"/>
      <c r="N319" s="144">
        <f t="shared" si="4"/>
        <v>0</v>
      </c>
      <c r="O319" s="145"/>
      <c r="P319" s="105"/>
      <c r="Q319" s="105"/>
      <c r="R319" s="111"/>
    </row>
    <row r="320" spans="1:18" x14ac:dyDescent="0.25">
      <c r="A320" s="103"/>
      <c r="B320" s="106"/>
      <c r="C320" s="106"/>
      <c r="D320" s="363"/>
      <c r="E320" s="364"/>
      <c r="F320" s="107"/>
      <c r="G320" s="108"/>
      <c r="H320" s="106"/>
      <c r="I320" s="106"/>
      <c r="J320" s="106"/>
      <c r="K320" s="106"/>
      <c r="L320" s="109"/>
      <c r="M320" s="110"/>
      <c r="N320" s="144">
        <f t="shared" si="4"/>
        <v>0</v>
      </c>
      <c r="O320" s="145"/>
      <c r="P320" s="105"/>
      <c r="Q320" s="105"/>
      <c r="R320" s="111"/>
    </row>
    <row r="321" spans="1:18" x14ac:dyDescent="0.25">
      <c r="A321" s="103"/>
      <c r="B321" s="106"/>
      <c r="C321" s="106"/>
      <c r="D321" s="363"/>
      <c r="E321" s="364"/>
      <c r="F321" s="107"/>
      <c r="G321" s="108"/>
      <c r="H321" s="106"/>
      <c r="I321" s="106"/>
      <c r="J321" s="106"/>
      <c r="K321" s="106"/>
      <c r="L321" s="109"/>
      <c r="M321" s="110"/>
      <c r="N321" s="144">
        <f t="shared" si="4"/>
        <v>0</v>
      </c>
      <c r="O321" s="145"/>
      <c r="P321" s="105"/>
      <c r="Q321" s="105"/>
      <c r="R321" s="111"/>
    </row>
    <row r="322" spans="1:18" x14ac:dyDescent="0.25">
      <c r="A322" s="103"/>
      <c r="B322" s="106"/>
      <c r="C322" s="106"/>
      <c r="D322" s="363"/>
      <c r="E322" s="364"/>
      <c r="F322" s="107"/>
      <c r="G322" s="108"/>
      <c r="H322" s="106"/>
      <c r="I322" s="106"/>
      <c r="J322" s="106"/>
      <c r="K322" s="106"/>
      <c r="L322" s="109"/>
      <c r="M322" s="110"/>
      <c r="N322" s="144">
        <f t="shared" si="4"/>
        <v>0</v>
      </c>
      <c r="O322" s="145"/>
      <c r="P322" s="105"/>
      <c r="Q322" s="105"/>
      <c r="R322" s="111"/>
    </row>
    <row r="323" spans="1:18" x14ac:dyDescent="0.25">
      <c r="A323" s="103"/>
      <c r="B323" s="106"/>
      <c r="C323" s="106"/>
      <c r="D323" s="363"/>
      <c r="E323" s="364"/>
      <c r="F323" s="107"/>
      <c r="G323" s="108"/>
      <c r="H323" s="106"/>
      <c r="I323" s="106"/>
      <c r="J323" s="106"/>
      <c r="K323" s="106"/>
      <c r="L323" s="109"/>
      <c r="M323" s="110"/>
      <c r="N323" s="144">
        <f t="shared" si="4"/>
        <v>0</v>
      </c>
      <c r="O323" s="145"/>
      <c r="P323" s="105"/>
      <c r="Q323" s="105"/>
      <c r="R323" s="111"/>
    </row>
    <row r="324" spans="1:18" x14ac:dyDescent="0.25">
      <c r="A324" s="103"/>
      <c r="B324" s="106"/>
      <c r="C324" s="106"/>
      <c r="D324" s="363"/>
      <c r="E324" s="364"/>
      <c r="F324" s="107"/>
      <c r="G324" s="108"/>
      <c r="H324" s="106"/>
      <c r="I324" s="106"/>
      <c r="J324" s="106"/>
      <c r="K324" s="106"/>
      <c r="L324" s="109"/>
      <c r="M324" s="110"/>
      <c r="N324" s="144">
        <f t="shared" si="4"/>
        <v>0</v>
      </c>
      <c r="O324" s="145"/>
      <c r="P324" s="105"/>
      <c r="Q324" s="105"/>
      <c r="R324" s="111"/>
    </row>
    <row r="325" spans="1:18" x14ac:dyDescent="0.25">
      <c r="A325" s="103"/>
      <c r="B325" s="106"/>
      <c r="C325" s="106"/>
      <c r="D325" s="363"/>
      <c r="E325" s="364"/>
      <c r="F325" s="107"/>
      <c r="G325" s="108"/>
      <c r="H325" s="106"/>
      <c r="I325" s="106"/>
      <c r="J325" s="106"/>
      <c r="K325" s="106"/>
      <c r="L325" s="109"/>
      <c r="M325" s="110"/>
      <c r="N325" s="144">
        <f t="shared" si="4"/>
        <v>0</v>
      </c>
      <c r="O325" s="145"/>
      <c r="P325" s="105"/>
      <c r="Q325" s="105"/>
      <c r="R325" s="111"/>
    </row>
    <row r="326" spans="1:18" x14ac:dyDescent="0.25">
      <c r="A326" s="103"/>
      <c r="B326" s="106"/>
      <c r="C326" s="106"/>
      <c r="D326" s="363"/>
      <c r="E326" s="364"/>
      <c r="F326" s="107"/>
      <c r="G326" s="108"/>
      <c r="H326" s="106"/>
      <c r="I326" s="106"/>
      <c r="J326" s="106"/>
      <c r="K326" s="106"/>
      <c r="L326" s="109"/>
      <c r="M326" s="110"/>
      <c r="N326" s="144">
        <f t="shared" si="4"/>
        <v>0</v>
      </c>
      <c r="O326" s="145"/>
      <c r="P326" s="105"/>
      <c r="Q326" s="105"/>
      <c r="R326" s="111"/>
    </row>
    <row r="327" spans="1:18" x14ac:dyDescent="0.25">
      <c r="A327" s="103"/>
      <c r="B327" s="106"/>
      <c r="C327" s="106"/>
      <c r="D327" s="363"/>
      <c r="E327" s="364"/>
      <c r="F327" s="107"/>
      <c r="G327" s="108"/>
      <c r="H327" s="106"/>
      <c r="I327" s="106"/>
      <c r="J327" s="106"/>
      <c r="K327" s="106"/>
      <c r="L327" s="109"/>
      <c r="M327" s="110"/>
      <c r="N327" s="144">
        <f t="shared" si="4"/>
        <v>0</v>
      </c>
      <c r="O327" s="145"/>
      <c r="P327" s="105"/>
      <c r="Q327" s="105"/>
      <c r="R327" s="111"/>
    </row>
    <row r="328" spans="1:18" x14ac:dyDescent="0.25">
      <c r="A328" s="103"/>
      <c r="B328" s="106"/>
      <c r="C328" s="106"/>
      <c r="D328" s="363"/>
      <c r="E328" s="364"/>
      <c r="F328" s="107"/>
      <c r="G328" s="108"/>
      <c r="H328" s="106"/>
      <c r="I328" s="106"/>
      <c r="J328" s="106"/>
      <c r="K328" s="106"/>
      <c r="L328" s="109"/>
      <c r="M328" s="110"/>
      <c r="N328" s="144">
        <f t="shared" si="4"/>
        <v>0</v>
      </c>
      <c r="O328" s="145"/>
      <c r="P328" s="105"/>
      <c r="Q328" s="105"/>
      <c r="R328" s="111"/>
    </row>
    <row r="329" spans="1:18" x14ac:dyDescent="0.25">
      <c r="A329" s="103"/>
      <c r="B329" s="106"/>
      <c r="C329" s="106"/>
      <c r="D329" s="363"/>
      <c r="E329" s="364"/>
      <c r="F329" s="107"/>
      <c r="G329" s="108"/>
      <c r="H329" s="106"/>
      <c r="I329" s="106"/>
      <c r="J329" s="106"/>
      <c r="K329" s="106"/>
      <c r="L329" s="109"/>
      <c r="M329" s="110"/>
      <c r="N329" s="144">
        <f t="shared" si="4"/>
        <v>0</v>
      </c>
      <c r="O329" s="145"/>
      <c r="P329" s="105"/>
      <c r="Q329" s="105"/>
      <c r="R329" s="111"/>
    </row>
    <row r="330" spans="1:18" x14ac:dyDescent="0.25">
      <c r="A330" s="103"/>
      <c r="B330" s="106"/>
      <c r="C330" s="106"/>
      <c r="D330" s="363"/>
      <c r="E330" s="364"/>
      <c r="F330" s="107"/>
      <c r="G330" s="108"/>
      <c r="H330" s="106"/>
      <c r="I330" s="106"/>
      <c r="J330" s="106"/>
      <c r="K330" s="106"/>
      <c r="L330" s="109"/>
      <c r="M330" s="110"/>
      <c r="N330" s="144">
        <f t="shared" si="4"/>
        <v>0</v>
      </c>
      <c r="O330" s="145"/>
      <c r="P330" s="105"/>
      <c r="Q330" s="105"/>
      <c r="R330" s="111"/>
    </row>
    <row r="331" spans="1:18" x14ac:dyDescent="0.25">
      <c r="A331" s="103"/>
      <c r="B331" s="106"/>
      <c r="C331" s="106"/>
      <c r="D331" s="363"/>
      <c r="E331" s="364"/>
      <c r="F331" s="107"/>
      <c r="G331" s="108"/>
      <c r="H331" s="106"/>
      <c r="I331" s="106"/>
      <c r="J331" s="106"/>
      <c r="K331" s="106"/>
      <c r="L331" s="109"/>
      <c r="M331" s="110"/>
      <c r="N331" s="144">
        <f t="shared" si="4"/>
        <v>0</v>
      </c>
      <c r="O331" s="145"/>
      <c r="P331" s="105"/>
      <c r="Q331" s="105"/>
      <c r="R331" s="111"/>
    </row>
    <row r="332" spans="1:18" x14ac:dyDescent="0.25">
      <c r="A332" s="103"/>
      <c r="B332" s="106"/>
      <c r="C332" s="106"/>
      <c r="D332" s="363"/>
      <c r="E332" s="364"/>
      <c r="F332" s="107"/>
      <c r="G332" s="108"/>
      <c r="H332" s="106"/>
      <c r="I332" s="106"/>
      <c r="J332" s="106"/>
      <c r="K332" s="106"/>
      <c r="L332" s="109"/>
      <c r="M332" s="110"/>
      <c r="N332" s="144">
        <f t="shared" si="4"/>
        <v>0</v>
      </c>
      <c r="O332" s="145"/>
      <c r="P332" s="105"/>
      <c r="Q332" s="105"/>
      <c r="R332" s="111"/>
    </row>
    <row r="333" spans="1:18" x14ac:dyDescent="0.25">
      <c r="A333" s="103"/>
      <c r="B333" s="106"/>
      <c r="C333" s="106"/>
      <c r="D333" s="363"/>
      <c r="E333" s="364"/>
      <c r="F333" s="107"/>
      <c r="G333" s="108"/>
      <c r="H333" s="106"/>
      <c r="I333" s="106"/>
      <c r="J333" s="106"/>
      <c r="K333" s="106"/>
      <c r="L333" s="109"/>
      <c r="M333" s="110"/>
      <c r="N333" s="144">
        <f t="shared" ref="N333:N396" si="5">SUM(F333:M333)</f>
        <v>0</v>
      </c>
      <c r="O333" s="145"/>
      <c r="P333" s="105"/>
      <c r="Q333" s="105"/>
      <c r="R333" s="111"/>
    </row>
    <row r="334" spans="1:18" x14ac:dyDescent="0.25">
      <c r="A334" s="103"/>
      <c r="B334" s="106"/>
      <c r="C334" s="106"/>
      <c r="D334" s="363"/>
      <c r="E334" s="364"/>
      <c r="F334" s="107"/>
      <c r="G334" s="108"/>
      <c r="H334" s="106"/>
      <c r="I334" s="106"/>
      <c r="J334" s="106"/>
      <c r="K334" s="106"/>
      <c r="L334" s="109"/>
      <c r="M334" s="110"/>
      <c r="N334" s="144">
        <f t="shared" si="5"/>
        <v>0</v>
      </c>
      <c r="O334" s="145"/>
      <c r="P334" s="105"/>
      <c r="Q334" s="105"/>
      <c r="R334" s="111"/>
    </row>
    <row r="335" spans="1:18" x14ac:dyDescent="0.25">
      <c r="A335" s="103"/>
      <c r="B335" s="106"/>
      <c r="C335" s="106"/>
      <c r="D335" s="363"/>
      <c r="E335" s="364"/>
      <c r="F335" s="107"/>
      <c r="G335" s="108"/>
      <c r="H335" s="106"/>
      <c r="I335" s="106"/>
      <c r="J335" s="106"/>
      <c r="K335" s="106"/>
      <c r="L335" s="109"/>
      <c r="M335" s="110"/>
      <c r="N335" s="144">
        <f t="shared" si="5"/>
        <v>0</v>
      </c>
      <c r="O335" s="145"/>
      <c r="P335" s="105"/>
      <c r="Q335" s="105"/>
      <c r="R335" s="111"/>
    </row>
    <row r="336" spans="1:18" x14ac:dyDescent="0.25">
      <c r="A336" s="103"/>
      <c r="B336" s="106"/>
      <c r="C336" s="106"/>
      <c r="D336" s="363"/>
      <c r="E336" s="364"/>
      <c r="F336" s="107"/>
      <c r="G336" s="108"/>
      <c r="H336" s="106"/>
      <c r="I336" s="106"/>
      <c r="J336" s="106"/>
      <c r="K336" s="106"/>
      <c r="L336" s="109"/>
      <c r="M336" s="110"/>
      <c r="N336" s="144">
        <f t="shared" si="5"/>
        <v>0</v>
      </c>
      <c r="O336" s="145"/>
      <c r="P336" s="105"/>
      <c r="Q336" s="105"/>
      <c r="R336" s="111"/>
    </row>
    <row r="337" spans="1:18" x14ac:dyDescent="0.25">
      <c r="A337" s="103"/>
      <c r="B337" s="106"/>
      <c r="C337" s="106"/>
      <c r="D337" s="363"/>
      <c r="E337" s="364"/>
      <c r="F337" s="107"/>
      <c r="G337" s="108"/>
      <c r="H337" s="106"/>
      <c r="I337" s="106"/>
      <c r="J337" s="106"/>
      <c r="K337" s="106"/>
      <c r="L337" s="109"/>
      <c r="M337" s="110"/>
      <c r="N337" s="144">
        <f t="shared" si="5"/>
        <v>0</v>
      </c>
      <c r="O337" s="145"/>
      <c r="P337" s="105"/>
      <c r="Q337" s="105"/>
      <c r="R337" s="111"/>
    </row>
    <row r="338" spans="1:18" x14ac:dyDescent="0.25">
      <c r="A338" s="103"/>
      <c r="B338" s="106"/>
      <c r="C338" s="106"/>
      <c r="D338" s="363"/>
      <c r="E338" s="364"/>
      <c r="F338" s="107"/>
      <c r="G338" s="108"/>
      <c r="H338" s="106"/>
      <c r="I338" s="106"/>
      <c r="J338" s="106"/>
      <c r="K338" s="106"/>
      <c r="L338" s="109"/>
      <c r="M338" s="110"/>
      <c r="N338" s="144">
        <f t="shared" si="5"/>
        <v>0</v>
      </c>
      <c r="O338" s="145"/>
      <c r="P338" s="105"/>
      <c r="Q338" s="105"/>
      <c r="R338" s="111"/>
    </row>
    <row r="339" spans="1:18" x14ac:dyDescent="0.25">
      <c r="A339" s="103"/>
      <c r="B339" s="106"/>
      <c r="C339" s="106"/>
      <c r="D339" s="363"/>
      <c r="E339" s="364"/>
      <c r="F339" s="107"/>
      <c r="G339" s="108"/>
      <c r="H339" s="106"/>
      <c r="I339" s="106"/>
      <c r="J339" s="106"/>
      <c r="K339" s="106"/>
      <c r="L339" s="109"/>
      <c r="M339" s="110"/>
      <c r="N339" s="144">
        <f t="shared" si="5"/>
        <v>0</v>
      </c>
      <c r="O339" s="145"/>
      <c r="P339" s="105"/>
      <c r="Q339" s="105"/>
      <c r="R339" s="111"/>
    </row>
    <row r="340" spans="1:18" x14ac:dyDescent="0.25">
      <c r="A340" s="103"/>
      <c r="B340" s="106"/>
      <c r="C340" s="106"/>
      <c r="D340" s="363"/>
      <c r="E340" s="364"/>
      <c r="F340" s="107"/>
      <c r="G340" s="108"/>
      <c r="H340" s="106"/>
      <c r="I340" s="106"/>
      <c r="J340" s="106"/>
      <c r="K340" s="106"/>
      <c r="L340" s="109"/>
      <c r="M340" s="110"/>
      <c r="N340" s="144">
        <f t="shared" si="5"/>
        <v>0</v>
      </c>
      <c r="O340" s="145"/>
      <c r="P340" s="105"/>
      <c r="Q340" s="105"/>
      <c r="R340" s="111"/>
    </row>
    <row r="341" spans="1:18" x14ac:dyDescent="0.25">
      <c r="A341" s="103"/>
      <c r="B341" s="106"/>
      <c r="C341" s="106"/>
      <c r="D341" s="363"/>
      <c r="E341" s="364"/>
      <c r="F341" s="107"/>
      <c r="G341" s="108"/>
      <c r="H341" s="106"/>
      <c r="I341" s="106"/>
      <c r="J341" s="106"/>
      <c r="K341" s="106"/>
      <c r="L341" s="109"/>
      <c r="M341" s="110"/>
      <c r="N341" s="144">
        <f t="shared" si="5"/>
        <v>0</v>
      </c>
      <c r="O341" s="145"/>
      <c r="P341" s="105"/>
      <c r="Q341" s="105"/>
      <c r="R341" s="111"/>
    </row>
    <row r="342" spans="1:18" x14ac:dyDescent="0.25">
      <c r="A342" s="103"/>
      <c r="B342" s="106"/>
      <c r="C342" s="106"/>
      <c r="D342" s="363"/>
      <c r="E342" s="364"/>
      <c r="F342" s="107"/>
      <c r="G342" s="108"/>
      <c r="H342" s="106"/>
      <c r="I342" s="106"/>
      <c r="J342" s="106"/>
      <c r="K342" s="106"/>
      <c r="L342" s="109"/>
      <c r="M342" s="110"/>
      <c r="N342" s="144">
        <f t="shared" si="5"/>
        <v>0</v>
      </c>
      <c r="O342" s="145"/>
      <c r="P342" s="105"/>
      <c r="Q342" s="105"/>
      <c r="R342" s="111"/>
    </row>
    <row r="343" spans="1:18" x14ac:dyDescent="0.25">
      <c r="A343" s="103"/>
      <c r="B343" s="106"/>
      <c r="C343" s="106"/>
      <c r="D343" s="363"/>
      <c r="E343" s="364"/>
      <c r="F343" s="107"/>
      <c r="G343" s="108"/>
      <c r="H343" s="106"/>
      <c r="I343" s="106"/>
      <c r="J343" s="106"/>
      <c r="K343" s="106"/>
      <c r="L343" s="109"/>
      <c r="M343" s="110"/>
      <c r="N343" s="144">
        <f t="shared" si="5"/>
        <v>0</v>
      </c>
      <c r="O343" s="145"/>
      <c r="P343" s="105"/>
      <c r="Q343" s="105"/>
      <c r="R343" s="111"/>
    </row>
    <row r="344" spans="1:18" x14ac:dyDescent="0.25">
      <c r="A344" s="103"/>
      <c r="B344" s="106"/>
      <c r="C344" s="106"/>
      <c r="D344" s="363"/>
      <c r="E344" s="364"/>
      <c r="F344" s="107"/>
      <c r="G344" s="108"/>
      <c r="H344" s="106"/>
      <c r="I344" s="106"/>
      <c r="J344" s="106"/>
      <c r="K344" s="106"/>
      <c r="L344" s="109"/>
      <c r="M344" s="110"/>
      <c r="N344" s="144">
        <f t="shared" si="5"/>
        <v>0</v>
      </c>
      <c r="O344" s="145"/>
      <c r="P344" s="105"/>
      <c r="Q344" s="105"/>
      <c r="R344" s="111"/>
    </row>
    <row r="345" spans="1:18" x14ac:dyDescent="0.25">
      <c r="A345" s="103"/>
      <c r="B345" s="106"/>
      <c r="C345" s="106"/>
      <c r="D345" s="363"/>
      <c r="E345" s="364"/>
      <c r="F345" s="107"/>
      <c r="G345" s="108"/>
      <c r="H345" s="106"/>
      <c r="I345" s="106"/>
      <c r="J345" s="106"/>
      <c r="K345" s="106"/>
      <c r="L345" s="109"/>
      <c r="M345" s="110"/>
      <c r="N345" s="144">
        <f t="shared" si="5"/>
        <v>0</v>
      </c>
      <c r="O345" s="145"/>
      <c r="P345" s="105"/>
      <c r="Q345" s="105"/>
      <c r="R345" s="111"/>
    </row>
    <row r="346" spans="1:18" x14ac:dyDescent="0.25">
      <c r="A346" s="103"/>
      <c r="B346" s="106"/>
      <c r="C346" s="106"/>
      <c r="D346" s="363"/>
      <c r="E346" s="364"/>
      <c r="F346" s="107"/>
      <c r="G346" s="108"/>
      <c r="H346" s="106"/>
      <c r="I346" s="106"/>
      <c r="J346" s="106"/>
      <c r="K346" s="106"/>
      <c r="L346" s="109"/>
      <c r="M346" s="110"/>
      <c r="N346" s="144">
        <f t="shared" si="5"/>
        <v>0</v>
      </c>
      <c r="O346" s="145"/>
      <c r="P346" s="105"/>
      <c r="Q346" s="105"/>
      <c r="R346" s="111"/>
    </row>
    <row r="347" spans="1:18" x14ac:dyDescent="0.25">
      <c r="A347" s="103"/>
      <c r="B347" s="106"/>
      <c r="C347" s="106"/>
      <c r="D347" s="363"/>
      <c r="E347" s="364"/>
      <c r="F347" s="107"/>
      <c r="G347" s="108"/>
      <c r="H347" s="106"/>
      <c r="I347" s="106"/>
      <c r="J347" s="106"/>
      <c r="K347" s="106"/>
      <c r="L347" s="109"/>
      <c r="M347" s="110"/>
      <c r="N347" s="144">
        <f t="shared" si="5"/>
        <v>0</v>
      </c>
      <c r="O347" s="145"/>
      <c r="P347" s="105"/>
      <c r="Q347" s="105"/>
      <c r="R347" s="111"/>
    </row>
    <row r="348" spans="1:18" x14ac:dyDescent="0.25">
      <c r="A348" s="103"/>
      <c r="B348" s="106"/>
      <c r="C348" s="106"/>
      <c r="D348" s="363"/>
      <c r="E348" s="364"/>
      <c r="F348" s="107"/>
      <c r="G348" s="108"/>
      <c r="H348" s="106"/>
      <c r="I348" s="106"/>
      <c r="J348" s="106"/>
      <c r="K348" s="106"/>
      <c r="L348" s="109"/>
      <c r="M348" s="110"/>
      <c r="N348" s="144">
        <f t="shared" si="5"/>
        <v>0</v>
      </c>
      <c r="O348" s="145"/>
      <c r="P348" s="105"/>
      <c r="Q348" s="105"/>
      <c r="R348" s="111"/>
    </row>
    <row r="349" spans="1:18" x14ac:dyDescent="0.25">
      <c r="A349" s="103"/>
      <c r="B349" s="106"/>
      <c r="C349" s="106"/>
      <c r="D349" s="363"/>
      <c r="E349" s="364"/>
      <c r="F349" s="107"/>
      <c r="G349" s="108"/>
      <c r="H349" s="106"/>
      <c r="I349" s="106"/>
      <c r="J349" s="106"/>
      <c r="K349" s="106"/>
      <c r="L349" s="109"/>
      <c r="M349" s="110"/>
      <c r="N349" s="144">
        <f t="shared" si="5"/>
        <v>0</v>
      </c>
      <c r="O349" s="145"/>
      <c r="P349" s="105"/>
      <c r="Q349" s="105"/>
      <c r="R349" s="111"/>
    </row>
    <row r="350" spans="1:18" x14ac:dyDescent="0.25">
      <c r="A350" s="103"/>
      <c r="B350" s="106"/>
      <c r="C350" s="106"/>
      <c r="D350" s="363"/>
      <c r="E350" s="364"/>
      <c r="F350" s="107"/>
      <c r="G350" s="108"/>
      <c r="H350" s="106"/>
      <c r="I350" s="106"/>
      <c r="J350" s="106"/>
      <c r="K350" s="106"/>
      <c r="L350" s="109"/>
      <c r="M350" s="110"/>
      <c r="N350" s="144">
        <f t="shared" si="5"/>
        <v>0</v>
      </c>
      <c r="O350" s="145"/>
      <c r="P350" s="105"/>
      <c r="Q350" s="105"/>
      <c r="R350" s="111"/>
    </row>
    <row r="351" spans="1:18" x14ac:dyDescent="0.25">
      <c r="A351" s="103"/>
      <c r="B351" s="106"/>
      <c r="C351" s="106"/>
      <c r="D351" s="363"/>
      <c r="E351" s="364"/>
      <c r="F351" s="107"/>
      <c r="G351" s="108"/>
      <c r="H351" s="106"/>
      <c r="I351" s="106"/>
      <c r="J351" s="106"/>
      <c r="K351" s="106"/>
      <c r="L351" s="109"/>
      <c r="M351" s="110"/>
      <c r="N351" s="144">
        <f t="shared" si="5"/>
        <v>0</v>
      </c>
      <c r="O351" s="145"/>
      <c r="P351" s="105"/>
      <c r="Q351" s="105"/>
      <c r="R351" s="111"/>
    </row>
    <row r="352" spans="1:18" x14ac:dyDescent="0.25">
      <c r="A352" s="103"/>
      <c r="B352" s="106"/>
      <c r="C352" s="106"/>
      <c r="D352" s="363"/>
      <c r="E352" s="364"/>
      <c r="F352" s="107"/>
      <c r="G352" s="108"/>
      <c r="H352" s="106"/>
      <c r="I352" s="106"/>
      <c r="J352" s="106"/>
      <c r="K352" s="106"/>
      <c r="L352" s="109"/>
      <c r="M352" s="110"/>
      <c r="N352" s="144">
        <f t="shared" si="5"/>
        <v>0</v>
      </c>
      <c r="O352" s="145"/>
      <c r="P352" s="105"/>
      <c r="Q352" s="105"/>
      <c r="R352" s="111"/>
    </row>
    <row r="353" spans="1:18" x14ac:dyDescent="0.25">
      <c r="A353" s="103"/>
      <c r="B353" s="106"/>
      <c r="C353" s="106"/>
      <c r="D353" s="363"/>
      <c r="E353" s="364"/>
      <c r="F353" s="107"/>
      <c r="G353" s="108"/>
      <c r="H353" s="106"/>
      <c r="I353" s="106"/>
      <c r="J353" s="106"/>
      <c r="K353" s="106"/>
      <c r="L353" s="109"/>
      <c r="M353" s="110"/>
      <c r="N353" s="144">
        <f t="shared" si="5"/>
        <v>0</v>
      </c>
      <c r="O353" s="145"/>
      <c r="P353" s="105"/>
      <c r="Q353" s="105"/>
      <c r="R353" s="111"/>
    </row>
    <row r="354" spans="1:18" x14ac:dyDescent="0.25">
      <c r="A354" s="103"/>
      <c r="B354" s="106"/>
      <c r="C354" s="106"/>
      <c r="D354" s="363"/>
      <c r="E354" s="364"/>
      <c r="F354" s="107"/>
      <c r="G354" s="108"/>
      <c r="H354" s="106"/>
      <c r="I354" s="106"/>
      <c r="J354" s="106"/>
      <c r="K354" s="106"/>
      <c r="L354" s="109"/>
      <c r="M354" s="110"/>
      <c r="N354" s="144">
        <f t="shared" si="5"/>
        <v>0</v>
      </c>
      <c r="O354" s="145"/>
      <c r="P354" s="105"/>
      <c r="Q354" s="105"/>
      <c r="R354" s="111"/>
    </row>
    <row r="355" spans="1:18" x14ac:dyDescent="0.25">
      <c r="A355" s="103"/>
      <c r="B355" s="106"/>
      <c r="C355" s="106"/>
      <c r="D355" s="363"/>
      <c r="E355" s="364"/>
      <c r="F355" s="107"/>
      <c r="G355" s="108"/>
      <c r="H355" s="106"/>
      <c r="I355" s="106"/>
      <c r="J355" s="106"/>
      <c r="K355" s="106"/>
      <c r="L355" s="109"/>
      <c r="M355" s="110"/>
      <c r="N355" s="144">
        <f t="shared" si="5"/>
        <v>0</v>
      </c>
      <c r="O355" s="145"/>
      <c r="P355" s="105"/>
      <c r="Q355" s="105"/>
      <c r="R355" s="111"/>
    </row>
    <row r="356" spans="1:18" x14ac:dyDescent="0.25">
      <c r="A356" s="103"/>
      <c r="B356" s="106"/>
      <c r="C356" s="106"/>
      <c r="D356" s="363"/>
      <c r="E356" s="364"/>
      <c r="F356" s="107"/>
      <c r="G356" s="108"/>
      <c r="H356" s="106"/>
      <c r="I356" s="106"/>
      <c r="J356" s="106"/>
      <c r="K356" s="106"/>
      <c r="L356" s="109"/>
      <c r="M356" s="110"/>
      <c r="N356" s="144">
        <f t="shared" si="5"/>
        <v>0</v>
      </c>
      <c r="O356" s="145"/>
      <c r="P356" s="105"/>
      <c r="Q356" s="105"/>
      <c r="R356" s="111"/>
    </row>
    <row r="357" spans="1:18" x14ac:dyDescent="0.25">
      <c r="A357" s="103"/>
      <c r="B357" s="106"/>
      <c r="C357" s="106"/>
      <c r="D357" s="363"/>
      <c r="E357" s="364"/>
      <c r="F357" s="107"/>
      <c r="G357" s="108"/>
      <c r="H357" s="106"/>
      <c r="I357" s="106"/>
      <c r="J357" s="106"/>
      <c r="K357" s="106"/>
      <c r="L357" s="109"/>
      <c r="M357" s="110"/>
      <c r="N357" s="144">
        <f t="shared" si="5"/>
        <v>0</v>
      </c>
      <c r="O357" s="145"/>
      <c r="P357" s="105"/>
      <c r="Q357" s="105"/>
      <c r="R357" s="111"/>
    </row>
    <row r="358" spans="1:18" x14ac:dyDescent="0.25">
      <c r="A358" s="103"/>
      <c r="B358" s="106"/>
      <c r="C358" s="106"/>
      <c r="D358" s="363"/>
      <c r="E358" s="364"/>
      <c r="F358" s="107"/>
      <c r="G358" s="108"/>
      <c r="H358" s="106"/>
      <c r="I358" s="106"/>
      <c r="J358" s="106"/>
      <c r="K358" s="106"/>
      <c r="L358" s="109"/>
      <c r="M358" s="110"/>
      <c r="N358" s="144">
        <f t="shared" si="5"/>
        <v>0</v>
      </c>
      <c r="O358" s="145"/>
      <c r="P358" s="105"/>
      <c r="Q358" s="105"/>
      <c r="R358" s="111"/>
    </row>
    <row r="359" spans="1:18" x14ac:dyDescent="0.25">
      <c r="A359" s="103"/>
      <c r="B359" s="106"/>
      <c r="C359" s="106"/>
      <c r="D359" s="363"/>
      <c r="E359" s="364"/>
      <c r="F359" s="107"/>
      <c r="G359" s="108"/>
      <c r="H359" s="106"/>
      <c r="I359" s="106"/>
      <c r="J359" s="106"/>
      <c r="K359" s="106"/>
      <c r="L359" s="109"/>
      <c r="M359" s="110"/>
      <c r="N359" s="144">
        <f t="shared" si="5"/>
        <v>0</v>
      </c>
      <c r="O359" s="145"/>
      <c r="P359" s="105"/>
      <c r="Q359" s="105"/>
      <c r="R359" s="111"/>
    </row>
    <row r="360" spans="1:18" x14ac:dyDescent="0.25">
      <c r="A360" s="103"/>
      <c r="B360" s="106"/>
      <c r="C360" s="106"/>
      <c r="D360" s="363"/>
      <c r="E360" s="364"/>
      <c r="F360" s="107"/>
      <c r="G360" s="108"/>
      <c r="H360" s="106"/>
      <c r="I360" s="106"/>
      <c r="J360" s="106"/>
      <c r="K360" s="106"/>
      <c r="L360" s="109"/>
      <c r="M360" s="110"/>
      <c r="N360" s="144">
        <f t="shared" si="5"/>
        <v>0</v>
      </c>
      <c r="O360" s="145"/>
      <c r="P360" s="105"/>
      <c r="Q360" s="105"/>
      <c r="R360" s="111"/>
    </row>
    <row r="361" spans="1:18" x14ac:dyDescent="0.25">
      <c r="A361" s="103"/>
      <c r="B361" s="106"/>
      <c r="C361" s="106"/>
      <c r="D361" s="363"/>
      <c r="E361" s="364"/>
      <c r="F361" s="107"/>
      <c r="G361" s="108"/>
      <c r="H361" s="106"/>
      <c r="I361" s="106"/>
      <c r="J361" s="106"/>
      <c r="K361" s="106"/>
      <c r="L361" s="109"/>
      <c r="M361" s="110"/>
      <c r="N361" s="144">
        <f t="shared" si="5"/>
        <v>0</v>
      </c>
      <c r="O361" s="145"/>
      <c r="P361" s="105"/>
      <c r="Q361" s="105"/>
      <c r="R361" s="111"/>
    </row>
    <row r="362" spans="1:18" x14ac:dyDescent="0.25">
      <c r="A362" s="103"/>
      <c r="B362" s="106"/>
      <c r="C362" s="106"/>
      <c r="D362" s="363"/>
      <c r="E362" s="364"/>
      <c r="F362" s="107"/>
      <c r="G362" s="108"/>
      <c r="H362" s="106"/>
      <c r="I362" s="106"/>
      <c r="J362" s="106"/>
      <c r="K362" s="106"/>
      <c r="L362" s="109"/>
      <c r="M362" s="110"/>
      <c r="N362" s="144">
        <f t="shared" si="5"/>
        <v>0</v>
      </c>
      <c r="O362" s="145"/>
      <c r="P362" s="105"/>
      <c r="Q362" s="105"/>
      <c r="R362" s="111"/>
    </row>
    <row r="363" spans="1:18" x14ac:dyDescent="0.25">
      <c r="A363" s="103"/>
      <c r="B363" s="106"/>
      <c r="C363" s="106"/>
      <c r="D363" s="363"/>
      <c r="E363" s="364"/>
      <c r="F363" s="107"/>
      <c r="G363" s="108"/>
      <c r="H363" s="106"/>
      <c r="I363" s="106"/>
      <c r="J363" s="106"/>
      <c r="K363" s="106"/>
      <c r="L363" s="109"/>
      <c r="M363" s="110"/>
      <c r="N363" s="144">
        <f t="shared" si="5"/>
        <v>0</v>
      </c>
      <c r="O363" s="145"/>
      <c r="P363" s="105"/>
      <c r="Q363" s="105"/>
      <c r="R363" s="111"/>
    </row>
    <row r="364" spans="1:18" x14ac:dyDescent="0.25">
      <c r="A364" s="103"/>
      <c r="B364" s="106"/>
      <c r="C364" s="106"/>
      <c r="D364" s="363"/>
      <c r="E364" s="364"/>
      <c r="F364" s="107"/>
      <c r="G364" s="108"/>
      <c r="H364" s="106"/>
      <c r="I364" s="106"/>
      <c r="J364" s="106"/>
      <c r="K364" s="106"/>
      <c r="L364" s="109"/>
      <c r="M364" s="110"/>
      <c r="N364" s="144">
        <f t="shared" si="5"/>
        <v>0</v>
      </c>
      <c r="O364" s="145"/>
      <c r="P364" s="105"/>
      <c r="Q364" s="105"/>
      <c r="R364" s="111"/>
    </row>
    <row r="365" spans="1:18" x14ac:dyDescent="0.25">
      <c r="A365" s="103"/>
      <c r="B365" s="106"/>
      <c r="C365" s="106"/>
      <c r="D365" s="363"/>
      <c r="E365" s="364"/>
      <c r="F365" s="107"/>
      <c r="G365" s="108"/>
      <c r="H365" s="106"/>
      <c r="I365" s="106"/>
      <c r="J365" s="106"/>
      <c r="K365" s="106"/>
      <c r="L365" s="109"/>
      <c r="M365" s="110"/>
      <c r="N365" s="144">
        <f t="shared" si="5"/>
        <v>0</v>
      </c>
      <c r="O365" s="145"/>
      <c r="P365" s="105"/>
      <c r="Q365" s="105"/>
      <c r="R365" s="111"/>
    </row>
    <row r="366" spans="1:18" x14ac:dyDescent="0.25">
      <c r="A366" s="103"/>
      <c r="B366" s="106"/>
      <c r="C366" s="106"/>
      <c r="D366" s="363"/>
      <c r="E366" s="364"/>
      <c r="F366" s="107"/>
      <c r="G366" s="108"/>
      <c r="H366" s="106"/>
      <c r="I366" s="106"/>
      <c r="J366" s="106"/>
      <c r="K366" s="106"/>
      <c r="L366" s="109"/>
      <c r="M366" s="110"/>
      <c r="N366" s="144">
        <f t="shared" si="5"/>
        <v>0</v>
      </c>
      <c r="O366" s="145"/>
      <c r="P366" s="105"/>
      <c r="Q366" s="105"/>
      <c r="R366" s="111"/>
    </row>
    <row r="367" spans="1:18" x14ac:dyDescent="0.25">
      <c r="A367" s="103"/>
      <c r="B367" s="106"/>
      <c r="C367" s="106"/>
      <c r="D367" s="363"/>
      <c r="E367" s="364"/>
      <c r="F367" s="107"/>
      <c r="G367" s="108"/>
      <c r="H367" s="106"/>
      <c r="I367" s="106"/>
      <c r="J367" s="106"/>
      <c r="K367" s="106"/>
      <c r="L367" s="109"/>
      <c r="M367" s="110"/>
      <c r="N367" s="144">
        <f t="shared" si="5"/>
        <v>0</v>
      </c>
      <c r="O367" s="145"/>
      <c r="P367" s="105"/>
      <c r="Q367" s="105"/>
      <c r="R367" s="111"/>
    </row>
    <row r="368" spans="1:18" x14ac:dyDescent="0.25">
      <c r="A368" s="103"/>
      <c r="B368" s="106"/>
      <c r="C368" s="106"/>
      <c r="D368" s="363"/>
      <c r="E368" s="364"/>
      <c r="F368" s="107"/>
      <c r="G368" s="108"/>
      <c r="H368" s="106"/>
      <c r="I368" s="106"/>
      <c r="J368" s="106"/>
      <c r="K368" s="106"/>
      <c r="L368" s="109"/>
      <c r="M368" s="110"/>
      <c r="N368" s="144">
        <f t="shared" si="5"/>
        <v>0</v>
      </c>
      <c r="O368" s="145"/>
      <c r="P368" s="105"/>
      <c r="Q368" s="105"/>
      <c r="R368" s="111"/>
    </row>
    <row r="369" spans="1:18" x14ac:dyDescent="0.25">
      <c r="A369" s="103"/>
      <c r="B369" s="106"/>
      <c r="C369" s="106"/>
      <c r="D369" s="363"/>
      <c r="E369" s="364"/>
      <c r="F369" s="107"/>
      <c r="G369" s="108"/>
      <c r="H369" s="106"/>
      <c r="I369" s="106"/>
      <c r="J369" s="106"/>
      <c r="K369" s="106"/>
      <c r="L369" s="109"/>
      <c r="M369" s="110"/>
      <c r="N369" s="144">
        <f t="shared" si="5"/>
        <v>0</v>
      </c>
      <c r="O369" s="145"/>
      <c r="P369" s="105"/>
      <c r="Q369" s="105"/>
      <c r="R369" s="111"/>
    </row>
    <row r="370" spans="1:18" x14ac:dyDescent="0.25">
      <c r="A370" s="103"/>
      <c r="B370" s="106"/>
      <c r="C370" s="106"/>
      <c r="D370" s="363"/>
      <c r="E370" s="364"/>
      <c r="F370" s="107"/>
      <c r="G370" s="108"/>
      <c r="H370" s="106"/>
      <c r="I370" s="106"/>
      <c r="J370" s="106"/>
      <c r="K370" s="106"/>
      <c r="L370" s="109"/>
      <c r="M370" s="110"/>
      <c r="N370" s="144">
        <f t="shared" si="5"/>
        <v>0</v>
      </c>
      <c r="O370" s="145"/>
      <c r="P370" s="105"/>
      <c r="Q370" s="105"/>
      <c r="R370" s="111"/>
    </row>
    <row r="371" spans="1:18" x14ac:dyDescent="0.25">
      <c r="A371" s="103"/>
      <c r="B371" s="106"/>
      <c r="C371" s="106"/>
      <c r="D371" s="363"/>
      <c r="E371" s="364"/>
      <c r="F371" s="107"/>
      <c r="G371" s="108"/>
      <c r="H371" s="106"/>
      <c r="I371" s="106"/>
      <c r="J371" s="106"/>
      <c r="K371" s="106"/>
      <c r="L371" s="109"/>
      <c r="M371" s="110"/>
      <c r="N371" s="144">
        <f t="shared" si="5"/>
        <v>0</v>
      </c>
      <c r="O371" s="145"/>
      <c r="P371" s="105"/>
      <c r="Q371" s="105"/>
      <c r="R371" s="111"/>
    </row>
    <row r="372" spans="1:18" x14ac:dyDescent="0.25">
      <c r="A372" s="103"/>
      <c r="B372" s="106"/>
      <c r="C372" s="106"/>
      <c r="D372" s="363"/>
      <c r="E372" s="364"/>
      <c r="F372" s="107"/>
      <c r="G372" s="108"/>
      <c r="H372" s="106"/>
      <c r="I372" s="106"/>
      <c r="J372" s="106"/>
      <c r="K372" s="106"/>
      <c r="L372" s="109"/>
      <c r="M372" s="110"/>
      <c r="N372" s="144">
        <f t="shared" si="5"/>
        <v>0</v>
      </c>
      <c r="O372" s="145"/>
      <c r="P372" s="105"/>
      <c r="Q372" s="105"/>
      <c r="R372" s="111"/>
    </row>
    <row r="373" spans="1:18" x14ac:dyDescent="0.25">
      <c r="A373" s="103"/>
      <c r="B373" s="106"/>
      <c r="C373" s="106"/>
      <c r="D373" s="363"/>
      <c r="E373" s="364"/>
      <c r="F373" s="107"/>
      <c r="G373" s="108"/>
      <c r="H373" s="106"/>
      <c r="I373" s="106"/>
      <c r="J373" s="106"/>
      <c r="K373" s="106"/>
      <c r="L373" s="109"/>
      <c r="M373" s="110"/>
      <c r="N373" s="144">
        <f t="shared" si="5"/>
        <v>0</v>
      </c>
      <c r="O373" s="145"/>
      <c r="P373" s="105"/>
      <c r="Q373" s="105"/>
      <c r="R373" s="111"/>
    </row>
    <row r="374" spans="1:18" x14ac:dyDescent="0.25">
      <c r="A374" s="103"/>
      <c r="B374" s="106"/>
      <c r="C374" s="106"/>
      <c r="D374" s="363"/>
      <c r="E374" s="364"/>
      <c r="F374" s="107"/>
      <c r="G374" s="108"/>
      <c r="H374" s="106"/>
      <c r="I374" s="106"/>
      <c r="J374" s="106"/>
      <c r="K374" s="106"/>
      <c r="L374" s="109"/>
      <c r="M374" s="110"/>
      <c r="N374" s="144">
        <f t="shared" si="5"/>
        <v>0</v>
      </c>
      <c r="O374" s="145"/>
      <c r="P374" s="105"/>
      <c r="Q374" s="105"/>
      <c r="R374" s="111"/>
    </row>
    <row r="375" spans="1:18" x14ac:dyDescent="0.25">
      <c r="A375" s="103"/>
      <c r="B375" s="106"/>
      <c r="C375" s="106"/>
      <c r="D375" s="363"/>
      <c r="E375" s="364"/>
      <c r="F375" s="107"/>
      <c r="G375" s="108"/>
      <c r="H375" s="106"/>
      <c r="I375" s="106"/>
      <c r="J375" s="106"/>
      <c r="K375" s="106"/>
      <c r="L375" s="109"/>
      <c r="M375" s="110"/>
      <c r="N375" s="144">
        <f t="shared" si="5"/>
        <v>0</v>
      </c>
      <c r="O375" s="145"/>
      <c r="P375" s="105"/>
      <c r="Q375" s="105"/>
      <c r="R375" s="111"/>
    </row>
    <row r="376" spans="1:18" x14ac:dyDescent="0.25">
      <c r="A376" s="103"/>
      <c r="B376" s="106"/>
      <c r="C376" s="106"/>
      <c r="D376" s="363"/>
      <c r="E376" s="364"/>
      <c r="F376" s="107"/>
      <c r="G376" s="108"/>
      <c r="H376" s="106"/>
      <c r="I376" s="106"/>
      <c r="J376" s="106"/>
      <c r="K376" s="106"/>
      <c r="L376" s="109"/>
      <c r="M376" s="110"/>
      <c r="N376" s="144">
        <f t="shared" si="5"/>
        <v>0</v>
      </c>
      <c r="O376" s="145"/>
      <c r="P376" s="105"/>
      <c r="Q376" s="105"/>
      <c r="R376" s="111"/>
    </row>
    <row r="377" spans="1:18" x14ac:dyDescent="0.25">
      <c r="A377" s="103"/>
      <c r="B377" s="106"/>
      <c r="C377" s="106"/>
      <c r="D377" s="363"/>
      <c r="E377" s="364"/>
      <c r="F377" s="107"/>
      <c r="G377" s="108"/>
      <c r="H377" s="106"/>
      <c r="I377" s="106"/>
      <c r="J377" s="106"/>
      <c r="K377" s="106"/>
      <c r="L377" s="109"/>
      <c r="M377" s="110"/>
      <c r="N377" s="144">
        <f t="shared" si="5"/>
        <v>0</v>
      </c>
      <c r="O377" s="145"/>
      <c r="P377" s="105"/>
      <c r="Q377" s="105"/>
      <c r="R377" s="111"/>
    </row>
    <row r="378" spans="1:18" x14ac:dyDescent="0.25">
      <c r="A378" s="103"/>
      <c r="B378" s="106"/>
      <c r="C378" s="106"/>
      <c r="D378" s="363"/>
      <c r="E378" s="364"/>
      <c r="F378" s="107"/>
      <c r="G378" s="108"/>
      <c r="H378" s="106"/>
      <c r="I378" s="106"/>
      <c r="J378" s="106"/>
      <c r="K378" s="106"/>
      <c r="L378" s="109"/>
      <c r="M378" s="110"/>
      <c r="N378" s="144">
        <f t="shared" si="5"/>
        <v>0</v>
      </c>
      <c r="O378" s="145"/>
      <c r="P378" s="105"/>
      <c r="Q378" s="105"/>
      <c r="R378" s="111"/>
    </row>
    <row r="379" spans="1:18" x14ac:dyDescent="0.25">
      <c r="A379" s="103"/>
      <c r="B379" s="106"/>
      <c r="C379" s="106"/>
      <c r="D379" s="363"/>
      <c r="E379" s="364"/>
      <c r="F379" s="107"/>
      <c r="G379" s="108"/>
      <c r="H379" s="106"/>
      <c r="I379" s="106"/>
      <c r="J379" s="106"/>
      <c r="K379" s="106"/>
      <c r="L379" s="109"/>
      <c r="M379" s="110"/>
      <c r="N379" s="144">
        <f t="shared" si="5"/>
        <v>0</v>
      </c>
      <c r="O379" s="145"/>
      <c r="P379" s="105"/>
      <c r="Q379" s="105"/>
      <c r="R379" s="111"/>
    </row>
    <row r="380" spans="1:18" x14ac:dyDescent="0.25">
      <c r="A380" s="103"/>
      <c r="B380" s="106"/>
      <c r="C380" s="106"/>
      <c r="D380" s="363"/>
      <c r="E380" s="364"/>
      <c r="F380" s="107"/>
      <c r="G380" s="108"/>
      <c r="H380" s="106"/>
      <c r="I380" s="106"/>
      <c r="J380" s="106"/>
      <c r="K380" s="106"/>
      <c r="L380" s="109"/>
      <c r="M380" s="110"/>
      <c r="N380" s="144">
        <f t="shared" si="5"/>
        <v>0</v>
      </c>
      <c r="O380" s="145"/>
      <c r="P380" s="105"/>
      <c r="Q380" s="105"/>
      <c r="R380" s="111"/>
    </row>
    <row r="381" spans="1:18" x14ac:dyDescent="0.25">
      <c r="A381" s="103"/>
      <c r="B381" s="106"/>
      <c r="C381" s="106"/>
      <c r="D381" s="363"/>
      <c r="E381" s="364"/>
      <c r="F381" s="107"/>
      <c r="G381" s="108"/>
      <c r="H381" s="106"/>
      <c r="I381" s="106"/>
      <c r="J381" s="106"/>
      <c r="K381" s="106"/>
      <c r="L381" s="109"/>
      <c r="M381" s="110"/>
      <c r="N381" s="144">
        <f t="shared" si="5"/>
        <v>0</v>
      </c>
      <c r="O381" s="145"/>
      <c r="P381" s="105"/>
      <c r="Q381" s="105"/>
      <c r="R381" s="111"/>
    </row>
    <row r="382" spans="1:18" x14ac:dyDescent="0.25">
      <c r="A382" s="103"/>
      <c r="B382" s="106"/>
      <c r="C382" s="106"/>
      <c r="D382" s="363"/>
      <c r="E382" s="364"/>
      <c r="F382" s="107"/>
      <c r="G382" s="108"/>
      <c r="H382" s="106"/>
      <c r="I382" s="106"/>
      <c r="J382" s="106"/>
      <c r="K382" s="106"/>
      <c r="L382" s="109"/>
      <c r="M382" s="110"/>
      <c r="N382" s="144">
        <f t="shared" si="5"/>
        <v>0</v>
      </c>
      <c r="O382" s="145"/>
      <c r="P382" s="105"/>
      <c r="Q382" s="105"/>
      <c r="R382" s="111"/>
    </row>
    <row r="383" spans="1:18" x14ac:dyDescent="0.25">
      <c r="A383" s="103"/>
      <c r="B383" s="106"/>
      <c r="C383" s="106"/>
      <c r="D383" s="363"/>
      <c r="E383" s="364"/>
      <c r="F383" s="107"/>
      <c r="G383" s="108"/>
      <c r="H383" s="106"/>
      <c r="I383" s="106"/>
      <c r="J383" s="106"/>
      <c r="K383" s="106"/>
      <c r="L383" s="109"/>
      <c r="M383" s="110"/>
      <c r="N383" s="144">
        <f t="shared" si="5"/>
        <v>0</v>
      </c>
      <c r="O383" s="145"/>
      <c r="P383" s="105"/>
      <c r="Q383" s="105"/>
      <c r="R383" s="111"/>
    </row>
    <row r="384" spans="1:18" x14ac:dyDescent="0.25">
      <c r="A384" s="103"/>
      <c r="B384" s="106"/>
      <c r="C384" s="106"/>
      <c r="D384" s="363"/>
      <c r="E384" s="364"/>
      <c r="F384" s="107"/>
      <c r="G384" s="108"/>
      <c r="H384" s="106"/>
      <c r="I384" s="106"/>
      <c r="J384" s="106"/>
      <c r="K384" s="106"/>
      <c r="L384" s="109"/>
      <c r="M384" s="110"/>
      <c r="N384" s="144">
        <f t="shared" si="5"/>
        <v>0</v>
      </c>
      <c r="O384" s="145"/>
      <c r="P384" s="105"/>
      <c r="Q384" s="105"/>
      <c r="R384" s="111"/>
    </row>
    <row r="385" spans="1:18" x14ac:dyDescent="0.25">
      <c r="A385" s="103"/>
      <c r="B385" s="106"/>
      <c r="C385" s="106"/>
      <c r="D385" s="363"/>
      <c r="E385" s="364"/>
      <c r="F385" s="107"/>
      <c r="G385" s="108"/>
      <c r="H385" s="106"/>
      <c r="I385" s="106"/>
      <c r="J385" s="106"/>
      <c r="K385" s="106"/>
      <c r="L385" s="109"/>
      <c r="M385" s="110"/>
      <c r="N385" s="144">
        <f t="shared" si="5"/>
        <v>0</v>
      </c>
      <c r="O385" s="145"/>
      <c r="P385" s="105"/>
      <c r="Q385" s="105"/>
      <c r="R385" s="111"/>
    </row>
    <row r="386" spans="1:18" x14ac:dyDescent="0.25">
      <c r="A386" s="103"/>
      <c r="B386" s="106"/>
      <c r="C386" s="106"/>
      <c r="D386" s="363"/>
      <c r="E386" s="364"/>
      <c r="F386" s="107"/>
      <c r="G386" s="108"/>
      <c r="H386" s="106"/>
      <c r="I386" s="106"/>
      <c r="J386" s="106"/>
      <c r="K386" s="106"/>
      <c r="L386" s="109"/>
      <c r="M386" s="110"/>
      <c r="N386" s="144">
        <f t="shared" si="5"/>
        <v>0</v>
      </c>
      <c r="O386" s="145"/>
      <c r="P386" s="105"/>
      <c r="Q386" s="105"/>
      <c r="R386" s="111"/>
    </row>
    <row r="387" spans="1:18" x14ac:dyDescent="0.25">
      <c r="A387" s="103"/>
      <c r="B387" s="106"/>
      <c r="C387" s="106"/>
      <c r="D387" s="363"/>
      <c r="E387" s="364"/>
      <c r="F387" s="107"/>
      <c r="G387" s="108"/>
      <c r="H387" s="106"/>
      <c r="I387" s="106"/>
      <c r="J387" s="106"/>
      <c r="K387" s="106"/>
      <c r="L387" s="109"/>
      <c r="M387" s="110"/>
      <c r="N387" s="144">
        <f t="shared" si="5"/>
        <v>0</v>
      </c>
      <c r="O387" s="145"/>
      <c r="P387" s="105"/>
      <c r="Q387" s="105"/>
      <c r="R387" s="111"/>
    </row>
    <row r="388" spans="1:18" x14ac:dyDescent="0.25">
      <c r="A388" s="103"/>
      <c r="B388" s="106"/>
      <c r="C388" s="106"/>
      <c r="D388" s="363"/>
      <c r="E388" s="364"/>
      <c r="F388" s="107"/>
      <c r="G388" s="108"/>
      <c r="H388" s="106"/>
      <c r="I388" s="106"/>
      <c r="J388" s="106"/>
      <c r="K388" s="106"/>
      <c r="L388" s="109"/>
      <c r="M388" s="110"/>
      <c r="N388" s="144">
        <f t="shared" si="5"/>
        <v>0</v>
      </c>
      <c r="O388" s="145"/>
      <c r="P388" s="105"/>
      <c r="Q388" s="105"/>
      <c r="R388" s="111"/>
    </row>
    <row r="389" spans="1:18" x14ac:dyDescent="0.25">
      <c r="A389" s="103"/>
      <c r="B389" s="106"/>
      <c r="C389" s="106"/>
      <c r="D389" s="363"/>
      <c r="E389" s="364"/>
      <c r="F389" s="107"/>
      <c r="G389" s="108"/>
      <c r="H389" s="106"/>
      <c r="I389" s="106"/>
      <c r="J389" s="106"/>
      <c r="K389" s="106"/>
      <c r="L389" s="109"/>
      <c r="M389" s="110"/>
      <c r="N389" s="144">
        <f t="shared" si="5"/>
        <v>0</v>
      </c>
      <c r="O389" s="145"/>
      <c r="P389" s="105"/>
      <c r="Q389" s="105"/>
      <c r="R389" s="111"/>
    </row>
    <row r="390" spans="1:18" x14ac:dyDescent="0.25">
      <c r="A390" s="103"/>
      <c r="B390" s="106"/>
      <c r="C390" s="106"/>
      <c r="D390" s="363"/>
      <c r="E390" s="364"/>
      <c r="F390" s="107"/>
      <c r="G390" s="108"/>
      <c r="H390" s="106"/>
      <c r="I390" s="106"/>
      <c r="J390" s="106"/>
      <c r="K390" s="106"/>
      <c r="L390" s="109"/>
      <c r="M390" s="110"/>
      <c r="N390" s="144">
        <f t="shared" si="5"/>
        <v>0</v>
      </c>
      <c r="O390" s="145"/>
      <c r="P390" s="105"/>
      <c r="Q390" s="105"/>
      <c r="R390" s="111"/>
    </row>
    <row r="391" spans="1:18" x14ac:dyDescent="0.25">
      <c r="A391" s="103"/>
      <c r="B391" s="106"/>
      <c r="C391" s="106"/>
      <c r="D391" s="363"/>
      <c r="E391" s="364"/>
      <c r="F391" s="107"/>
      <c r="G391" s="108"/>
      <c r="H391" s="106"/>
      <c r="I391" s="106"/>
      <c r="J391" s="106"/>
      <c r="K391" s="106"/>
      <c r="L391" s="109"/>
      <c r="M391" s="110"/>
      <c r="N391" s="144">
        <f t="shared" si="5"/>
        <v>0</v>
      </c>
      <c r="O391" s="145"/>
      <c r="P391" s="105"/>
      <c r="Q391" s="105"/>
      <c r="R391" s="111"/>
    </row>
    <row r="392" spans="1:18" x14ac:dyDescent="0.25">
      <c r="A392" s="103"/>
      <c r="B392" s="106"/>
      <c r="C392" s="106"/>
      <c r="D392" s="363"/>
      <c r="E392" s="364"/>
      <c r="F392" s="107"/>
      <c r="G392" s="108"/>
      <c r="H392" s="106"/>
      <c r="I392" s="106"/>
      <c r="J392" s="106"/>
      <c r="K392" s="106"/>
      <c r="L392" s="109"/>
      <c r="M392" s="110"/>
      <c r="N392" s="144">
        <f t="shared" si="5"/>
        <v>0</v>
      </c>
      <c r="O392" s="145"/>
      <c r="P392" s="105"/>
      <c r="Q392" s="105"/>
      <c r="R392" s="111"/>
    </row>
    <row r="393" spans="1:18" x14ac:dyDescent="0.25">
      <c r="A393" s="103"/>
      <c r="B393" s="106"/>
      <c r="C393" s="106"/>
      <c r="D393" s="363"/>
      <c r="E393" s="364"/>
      <c r="F393" s="107"/>
      <c r="G393" s="108"/>
      <c r="H393" s="106"/>
      <c r="I393" s="106"/>
      <c r="J393" s="106"/>
      <c r="K393" s="106"/>
      <c r="L393" s="109"/>
      <c r="M393" s="110"/>
      <c r="N393" s="144">
        <f t="shared" si="5"/>
        <v>0</v>
      </c>
      <c r="O393" s="145"/>
      <c r="P393" s="105"/>
      <c r="Q393" s="105"/>
      <c r="R393" s="111"/>
    </row>
    <row r="394" spans="1:18" x14ac:dyDescent="0.25">
      <c r="A394" s="103"/>
      <c r="B394" s="106"/>
      <c r="C394" s="106"/>
      <c r="D394" s="363"/>
      <c r="E394" s="364"/>
      <c r="F394" s="107"/>
      <c r="G394" s="108"/>
      <c r="H394" s="106"/>
      <c r="I394" s="106"/>
      <c r="J394" s="106"/>
      <c r="K394" s="106"/>
      <c r="L394" s="109"/>
      <c r="M394" s="110"/>
      <c r="N394" s="144">
        <f t="shared" si="5"/>
        <v>0</v>
      </c>
      <c r="O394" s="145"/>
      <c r="P394" s="105"/>
      <c r="Q394" s="105"/>
      <c r="R394" s="111"/>
    </row>
    <row r="395" spans="1:18" x14ac:dyDescent="0.25">
      <c r="A395" s="103"/>
      <c r="B395" s="106"/>
      <c r="C395" s="106"/>
      <c r="D395" s="363"/>
      <c r="E395" s="364"/>
      <c r="F395" s="107"/>
      <c r="G395" s="108"/>
      <c r="H395" s="106"/>
      <c r="I395" s="106"/>
      <c r="J395" s="106"/>
      <c r="K395" s="106"/>
      <c r="L395" s="109"/>
      <c r="M395" s="110"/>
      <c r="N395" s="144">
        <f t="shared" si="5"/>
        <v>0</v>
      </c>
      <c r="O395" s="145"/>
      <c r="P395" s="105"/>
      <c r="Q395" s="105"/>
      <c r="R395" s="111"/>
    </row>
    <row r="396" spans="1:18" x14ac:dyDescent="0.25">
      <c r="A396" s="103"/>
      <c r="B396" s="106"/>
      <c r="C396" s="106"/>
      <c r="D396" s="363"/>
      <c r="E396" s="364"/>
      <c r="F396" s="107"/>
      <c r="G396" s="108"/>
      <c r="H396" s="106"/>
      <c r="I396" s="106"/>
      <c r="J396" s="106"/>
      <c r="K396" s="106"/>
      <c r="L396" s="109"/>
      <c r="M396" s="110"/>
      <c r="N396" s="144">
        <f t="shared" si="5"/>
        <v>0</v>
      </c>
      <c r="O396" s="145"/>
      <c r="P396" s="105"/>
      <c r="Q396" s="105"/>
      <c r="R396" s="111"/>
    </row>
    <row r="397" spans="1:18" x14ac:dyDescent="0.25">
      <c r="A397" s="103"/>
      <c r="B397" s="106"/>
      <c r="C397" s="106"/>
      <c r="D397" s="363"/>
      <c r="E397" s="364"/>
      <c r="F397" s="107"/>
      <c r="G397" s="108"/>
      <c r="H397" s="106"/>
      <c r="I397" s="106"/>
      <c r="J397" s="106"/>
      <c r="K397" s="106"/>
      <c r="L397" s="109"/>
      <c r="M397" s="110"/>
      <c r="N397" s="144">
        <f t="shared" ref="N397:N460" si="6">SUM(F397:M397)</f>
        <v>0</v>
      </c>
      <c r="O397" s="145"/>
      <c r="P397" s="105"/>
      <c r="Q397" s="105"/>
      <c r="R397" s="111"/>
    </row>
    <row r="398" spans="1:18" x14ac:dyDescent="0.25">
      <c r="A398" s="103"/>
      <c r="B398" s="106"/>
      <c r="C398" s="106"/>
      <c r="D398" s="363"/>
      <c r="E398" s="364"/>
      <c r="F398" s="107"/>
      <c r="G398" s="108"/>
      <c r="H398" s="106"/>
      <c r="I398" s="106"/>
      <c r="J398" s="106"/>
      <c r="K398" s="106"/>
      <c r="L398" s="109"/>
      <c r="M398" s="110"/>
      <c r="N398" s="144">
        <f t="shared" si="6"/>
        <v>0</v>
      </c>
      <c r="O398" s="145"/>
      <c r="P398" s="105"/>
      <c r="Q398" s="105"/>
      <c r="R398" s="111"/>
    </row>
    <row r="399" spans="1:18" x14ac:dyDescent="0.25">
      <c r="A399" s="103"/>
      <c r="B399" s="106"/>
      <c r="C399" s="106"/>
      <c r="D399" s="363"/>
      <c r="E399" s="364"/>
      <c r="F399" s="107"/>
      <c r="G399" s="108"/>
      <c r="H399" s="106"/>
      <c r="I399" s="106"/>
      <c r="J399" s="106"/>
      <c r="K399" s="106"/>
      <c r="L399" s="109"/>
      <c r="M399" s="110"/>
      <c r="N399" s="144">
        <f t="shared" si="6"/>
        <v>0</v>
      </c>
      <c r="O399" s="145"/>
      <c r="P399" s="105"/>
      <c r="Q399" s="105"/>
      <c r="R399" s="111"/>
    </row>
    <row r="400" spans="1:18" x14ac:dyDescent="0.25">
      <c r="A400" s="103"/>
      <c r="B400" s="106"/>
      <c r="C400" s="106"/>
      <c r="D400" s="363"/>
      <c r="E400" s="364"/>
      <c r="F400" s="107"/>
      <c r="G400" s="108"/>
      <c r="H400" s="106"/>
      <c r="I400" s="106"/>
      <c r="J400" s="106"/>
      <c r="K400" s="106"/>
      <c r="L400" s="109"/>
      <c r="M400" s="110"/>
      <c r="N400" s="144">
        <f t="shared" si="6"/>
        <v>0</v>
      </c>
      <c r="O400" s="145"/>
      <c r="P400" s="105"/>
      <c r="Q400" s="105"/>
      <c r="R400" s="111"/>
    </row>
    <row r="401" spans="1:18" x14ac:dyDescent="0.25">
      <c r="A401" s="103"/>
      <c r="B401" s="106"/>
      <c r="C401" s="106"/>
      <c r="D401" s="363"/>
      <c r="E401" s="364"/>
      <c r="F401" s="107"/>
      <c r="G401" s="108"/>
      <c r="H401" s="106"/>
      <c r="I401" s="106"/>
      <c r="J401" s="106"/>
      <c r="K401" s="106"/>
      <c r="L401" s="109"/>
      <c r="M401" s="110"/>
      <c r="N401" s="144">
        <f t="shared" si="6"/>
        <v>0</v>
      </c>
      <c r="O401" s="145"/>
      <c r="P401" s="105"/>
      <c r="Q401" s="105"/>
      <c r="R401" s="111"/>
    </row>
    <row r="402" spans="1:18" x14ac:dyDescent="0.25">
      <c r="A402" s="103"/>
      <c r="B402" s="106"/>
      <c r="C402" s="106"/>
      <c r="D402" s="363"/>
      <c r="E402" s="364"/>
      <c r="F402" s="107"/>
      <c r="G402" s="108"/>
      <c r="H402" s="106"/>
      <c r="I402" s="106"/>
      <c r="J402" s="106"/>
      <c r="K402" s="106"/>
      <c r="L402" s="109"/>
      <c r="M402" s="110"/>
      <c r="N402" s="144">
        <f t="shared" si="6"/>
        <v>0</v>
      </c>
      <c r="O402" s="145"/>
      <c r="P402" s="105"/>
      <c r="Q402" s="105"/>
      <c r="R402" s="111"/>
    </row>
    <row r="403" spans="1:18" x14ac:dyDescent="0.25">
      <c r="A403" s="103"/>
      <c r="B403" s="106"/>
      <c r="C403" s="106"/>
      <c r="D403" s="363"/>
      <c r="E403" s="364"/>
      <c r="F403" s="107"/>
      <c r="G403" s="108"/>
      <c r="H403" s="106"/>
      <c r="I403" s="106"/>
      <c r="J403" s="106"/>
      <c r="K403" s="106"/>
      <c r="L403" s="109"/>
      <c r="M403" s="110"/>
      <c r="N403" s="144">
        <f t="shared" si="6"/>
        <v>0</v>
      </c>
      <c r="O403" s="145"/>
      <c r="P403" s="105"/>
      <c r="Q403" s="105"/>
      <c r="R403" s="111"/>
    </row>
    <row r="404" spans="1:18" x14ac:dyDescent="0.25">
      <c r="A404" s="103"/>
      <c r="B404" s="106"/>
      <c r="C404" s="106"/>
      <c r="D404" s="363"/>
      <c r="E404" s="364"/>
      <c r="F404" s="107"/>
      <c r="G404" s="108"/>
      <c r="H404" s="106"/>
      <c r="I404" s="106"/>
      <c r="J404" s="106"/>
      <c r="K404" s="106"/>
      <c r="L404" s="109"/>
      <c r="M404" s="110"/>
      <c r="N404" s="144">
        <f t="shared" si="6"/>
        <v>0</v>
      </c>
      <c r="O404" s="145"/>
      <c r="P404" s="105"/>
      <c r="Q404" s="105"/>
      <c r="R404" s="111"/>
    </row>
    <row r="405" spans="1:18" x14ac:dyDescent="0.25">
      <c r="A405" s="103"/>
      <c r="B405" s="106"/>
      <c r="C405" s="106"/>
      <c r="D405" s="363"/>
      <c r="E405" s="364"/>
      <c r="F405" s="107"/>
      <c r="G405" s="108"/>
      <c r="H405" s="106"/>
      <c r="I405" s="106"/>
      <c r="J405" s="106"/>
      <c r="K405" s="106"/>
      <c r="L405" s="109"/>
      <c r="M405" s="110"/>
      <c r="N405" s="144">
        <f t="shared" si="6"/>
        <v>0</v>
      </c>
      <c r="O405" s="145"/>
      <c r="P405" s="105"/>
      <c r="Q405" s="105"/>
      <c r="R405" s="111"/>
    </row>
    <row r="406" spans="1:18" x14ac:dyDescent="0.25">
      <c r="A406" s="103"/>
      <c r="B406" s="106"/>
      <c r="C406" s="106"/>
      <c r="D406" s="363"/>
      <c r="E406" s="364"/>
      <c r="F406" s="107"/>
      <c r="G406" s="108"/>
      <c r="H406" s="106"/>
      <c r="I406" s="106"/>
      <c r="J406" s="106"/>
      <c r="K406" s="106"/>
      <c r="L406" s="109"/>
      <c r="M406" s="110"/>
      <c r="N406" s="144">
        <f t="shared" si="6"/>
        <v>0</v>
      </c>
      <c r="O406" s="145"/>
      <c r="P406" s="105"/>
      <c r="Q406" s="105"/>
      <c r="R406" s="111"/>
    </row>
    <row r="407" spans="1:18" x14ac:dyDescent="0.25">
      <c r="A407" s="103"/>
      <c r="B407" s="106"/>
      <c r="C407" s="106"/>
      <c r="D407" s="363"/>
      <c r="E407" s="364"/>
      <c r="F407" s="107"/>
      <c r="G407" s="108"/>
      <c r="H407" s="106"/>
      <c r="I407" s="106"/>
      <c r="J407" s="106"/>
      <c r="K407" s="106"/>
      <c r="L407" s="109"/>
      <c r="M407" s="110"/>
      <c r="N407" s="144">
        <f t="shared" si="6"/>
        <v>0</v>
      </c>
      <c r="O407" s="145"/>
      <c r="P407" s="105"/>
      <c r="Q407" s="105"/>
      <c r="R407" s="111"/>
    </row>
    <row r="408" spans="1:18" x14ac:dyDescent="0.25">
      <c r="A408" s="103"/>
      <c r="B408" s="106"/>
      <c r="C408" s="106"/>
      <c r="D408" s="363"/>
      <c r="E408" s="364"/>
      <c r="F408" s="107"/>
      <c r="G408" s="108"/>
      <c r="H408" s="106"/>
      <c r="I408" s="106"/>
      <c r="J408" s="106"/>
      <c r="K408" s="106"/>
      <c r="L408" s="109"/>
      <c r="M408" s="110"/>
      <c r="N408" s="144">
        <f t="shared" si="6"/>
        <v>0</v>
      </c>
      <c r="O408" s="145"/>
      <c r="P408" s="105"/>
      <c r="Q408" s="105"/>
      <c r="R408" s="111"/>
    </row>
    <row r="409" spans="1:18" x14ac:dyDescent="0.25">
      <c r="A409" s="103"/>
      <c r="B409" s="106"/>
      <c r="C409" s="106"/>
      <c r="D409" s="363"/>
      <c r="E409" s="364"/>
      <c r="F409" s="107"/>
      <c r="G409" s="108"/>
      <c r="H409" s="106"/>
      <c r="I409" s="106"/>
      <c r="J409" s="106"/>
      <c r="K409" s="106"/>
      <c r="L409" s="109"/>
      <c r="M409" s="110"/>
      <c r="N409" s="144">
        <f t="shared" si="6"/>
        <v>0</v>
      </c>
      <c r="O409" s="145"/>
      <c r="P409" s="105"/>
      <c r="Q409" s="105"/>
      <c r="R409" s="111"/>
    </row>
    <row r="410" spans="1:18" x14ac:dyDescent="0.25">
      <c r="A410" s="103"/>
      <c r="B410" s="106"/>
      <c r="C410" s="106"/>
      <c r="D410" s="363"/>
      <c r="E410" s="364"/>
      <c r="F410" s="107"/>
      <c r="G410" s="108"/>
      <c r="H410" s="106"/>
      <c r="I410" s="106"/>
      <c r="J410" s="106"/>
      <c r="K410" s="106"/>
      <c r="L410" s="109"/>
      <c r="M410" s="110"/>
      <c r="N410" s="144">
        <f t="shared" si="6"/>
        <v>0</v>
      </c>
      <c r="O410" s="145"/>
      <c r="P410" s="105"/>
      <c r="Q410" s="105"/>
      <c r="R410" s="111"/>
    </row>
    <row r="411" spans="1:18" x14ac:dyDescent="0.25">
      <c r="A411" s="103"/>
      <c r="B411" s="106"/>
      <c r="C411" s="106"/>
      <c r="D411" s="363"/>
      <c r="E411" s="364"/>
      <c r="F411" s="107"/>
      <c r="G411" s="108"/>
      <c r="H411" s="106"/>
      <c r="I411" s="106"/>
      <c r="J411" s="106"/>
      <c r="K411" s="106"/>
      <c r="L411" s="109"/>
      <c r="M411" s="110"/>
      <c r="N411" s="144">
        <f t="shared" si="6"/>
        <v>0</v>
      </c>
      <c r="O411" s="145"/>
      <c r="P411" s="105"/>
      <c r="Q411" s="105"/>
      <c r="R411" s="111"/>
    </row>
    <row r="412" spans="1:18" x14ac:dyDescent="0.25">
      <c r="A412" s="103"/>
      <c r="B412" s="106"/>
      <c r="C412" s="106"/>
      <c r="D412" s="363"/>
      <c r="E412" s="364"/>
      <c r="F412" s="107"/>
      <c r="G412" s="108"/>
      <c r="H412" s="106"/>
      <c r="I412" s="106"/>
      <c r="J412" s="106"/>
      <c r="K412" s="106"/>
      <c r="L412" s="109"/>
      <c r="M412" s="110"/>
      <c r="N412" s="144">
        <f t="shared" si="6"/>
        <v>0</v>
      </c>
      <c r="O412" s="145"/>
      <c r="P412" s="105"/>
      <c r="Q412" s="105"/>
      <c r="R412" s="111"/>
    </row>
    <row r="413" spans="1:18" x14ac:dyDescent="0.25">
      <c r="A413" s="103"/>
      <c r="B413" s="106"/>
      <c r="C413" s="106"/>
      <c r="D413" s="363"/>
      <c r="E413" s="364"/>
      <c r="F413" s="107"/>
      <c r="G413" s="108"/>
      <c r="H413" s="106"/>
      <c r="I413" s="106"/>
      <c r="J413" s="106"/>
      <c r="K413" s="106"/>
      <c r="L413" s="109"/>
      <c r="M413" s="110"/>
      <c r="N413" s="144">
        <f t="shared" si="6"/>
        <v>0</v>
      </c>
      <c r="O413" s="145"/>
      <c r="P413" s="105"/>
      <c r="Q413" s="105"/>
      <c r="R413" s="111"/>
    </row>
    <row r="414" spans="1:18" x14ac:dyDescent="0.25">
      <c r="A414" s="103"/>
      <c r="B414" s="106"/>
      <c r="C414" s="106"/>
      <c r="D414" s="363"/>
      <c r="E414" s="364"/>
      <c r="F414" s="107"/>
      <c r="G414" s="108"/>
      <c r="H414" s="106"/>
      <c r="I414" s="106"/>
      <c r="J414" s="106"/>
      <c r="K414" s="106"/>
      <c r="L414" s="109"/>
      <c r="M414" s="110"/>
      <c r="N414" s="144">
        <f t="shared" si="6"/>
        <v>0</v>
      </c>
      <c r="O414" s="145"/>
      <c r="P414" s="105"/>
      <c r="Q414" s="105"/>
      <c r="R414" s="111"/>
    </row>
    <row r="415" spans="1:18" x14ac:dyDescent="0.25">
      <c r="A415" s="103"/>
      <c r="B415" s="106"/>
      <c r="C415" s="106"/>
      <c r="D415" s="363"/>
      <c r="E415" s="364"/>
      <c r="F415" s="107"/>
      <c r="G415" s="108"/>
      <c r="H415" s="106"/>
      <c r="I415" s="106"/>
      <c r="J415" s="106"/>
      <c r="K415" s="106"/>
      <c r="L415" s="109"/>
      <c r="M415" s="110"/>
      <c r="N415" s="144">
        <f t="shared" si="6"/>
        <v>0</v>
      </c>
      <c r="O415" s="145"/>
      <c r="P415" s="105"/>
      <c r="Q415" s="105"/>
      <c r="R415" s="111"/>
    </row>
    <row r="416" spans="1:18" x14ac:dyDescent="0.25">
      <c r="A416" s="103"/>
      <c r="B416" s="106"/>
      <c r="C416" s="106"/>
      <c r="D416" s="363"/>
      <c r="E416" s="364"/>
      <c r="F416" s="107"/>
      <c r="G416" s="108"/>
      <c r="H416" s="106"/>
      <c r="I416" s="106"/>
      <c r="J416" s="106"/>
      <c r="K416" s="106"/>
      <c r="L416" s="109"/>
      <c r="M416" s="110"/>
      <c r="N416" s="144">
        <f t="shared" si="6"/>
        <v>0</v>
      </c>
      <c r="O416" s="145"/>
      <c r="P416" s="105"/>
      <c r="Q416" s="105"/>
      <c r="R416" s="111"/>
    </row>
    <row r="417" spans="1:18" x14ac:dyDescent="0.25">
      <c r="A417" s="103"/>
      <c r="B417" s="106"/>
      <c r="C417" s="106"/>
      <c r="D417" s="363"/>
      <c r="E417" s="364"/>
      <c r="F417" s="107"/>
      <c r="G417" s="108"/>
      <c r="H417" s="106"/>
      <c r="I417" s="106"/>
      <c r="J417" s="106"/>
      <c r="K417" s="106"/>
      <c r="L417" s="109"/>
      <c r="M417" s="110"/>
      <c r="N417" s="144">
        <f t="shared" si="6"/>
        <v>0</v>
      </c>
      <c r="O417" s="145"/>
      <c r="P417" s="105"/>
      <c r="Q417" s="105"/>
      <c r="R417" s="111"/>
    </row>
    <row r="418" spans="1:18" x14ac:dyDescent="0.25">
      <c r="A418" s="103"/>
      <c r="B418" s="106"/>
      <c r="C418" s="106"/>
      <c r="D418" s="363"/>
      <c r="E418" s="364"/>
      <c r="F418" s="107"/>
      <c r="G418" s="108"/>
      <c r="H418" s="106"/>
      <c r="I418" s="106"/>
      <c r="J418" s="106"/>
      <c r="K418" s="106"/>
      <c r="L418" s="109"/>
      <c r="M418" s="110"/>
      <c r="N418" s="144">
        <f t="shared" si="6"/>
        <v>0</v>
      </c>
      <c r="O418" s="145"/>
      <c r="P418" s="105"/>
      <c r="Q418" s="105"/>
      <c r="R418" s="111"/>
    </row>
    <row r="419" spans="1:18" x14ac:dyDescent="0.25">
      <c r="A419" s="103"/>
      <c r="B419" s="106"/>
      <c r="C419" s="106"/>
      <c r="D419" s="363"/>
      <c r="E419" s="364"/>
      <c r="F419" s="107"/>
      <c r="G419" s="108"/>
      <c r="H419" s="106"/>
      <c r="I419" s="106"/>
      <c r="J419" s="106"/>
      <c r="K419" s="106"/>
      <c r="L419" s="109"/>
      <c r="M419" s="110"/>
      <c r="N419" s="144">
        <f t="shared" si="6"/>
        <v>0</v>
      </c>
      <c r="O419" s="145"/>
      <c r="P419" s="105"/>
      <c r="Q419" s="105"/>
      <c r="R419" s="111"/>
    </row>
    <row r="420" spans="1:18" x14ac:dyDescent="0.25">
      <c r="A420" s="103"/>
      <c r="B420" s="106"/>
      <c r="C420" s="106"/>
      <c r="D420" s="363"/>
      <c r="E420" s="364"/>
      <c r="F420" s="107"/>
      <c r="G420" s="108"/>
      <c r="H420" s="106"/>
      <c r="I420" s="106"/>
      <c r="J420" s="106"/>
      <c r="K420" s="106"/>
      <c r="L420" s="109"/>
      <c r="M420" s="110"/>
      <c r="N420" s="144">
        <f t="shared" si="6"/>
        <v>0</v>
      </c>
      <c r="O420" s="145"/>
      <c r="P420" s="105"/>
      <c r="Q420" s="105"/>
      <c r="R420" s="111"/>
    </row>
    <row r="421" spans="1:18" x14ac:dyDescent="0.25">
      <c r="A421" s="103"/>
      <c r="B421" s="106"/>
      <c r="C421" s="106"/>
      <c r="D421" s="363"/>
      <c r="E421" s="364"/>
      <c r="F421" s="107"/>
      <c r="G421" s="108"/>
      <c r="H421" s="106"/>
      <c r="I421" s="106"/>
      <c r="J421" s="106"/>
      <c r="K421" s="106"/>
      <c r="L421" s="109"/>
      <c r="M421" s="110"/>
      <c r="N421" s="144">
        <f t="shared" si="6"/>
        <v>0</v>
      </c>
      <c r="O421" s="145"/>
      <c r="P421" s="105"/>
      <c r="Q421" s="105"/>
      <c r="R421" s="111"/>
    </row>
    <row r="422" spans="1:18" x14ac:dyDescent="0.25">
      <c r="A422" s="103"/>
      <c r="B422" s="106"/>
      <c r="C422" s="106"/>
      <c r="D422" s="363"/>
      <c r="E422" s="364"/>
      <c r="F422" s="107"/>
      <c r="G422" s="108"/>
      <c r="H422" s="106"/>
      <c r="I422" s="106"/>
      <c r="J422" s="106"/>
      <c r="K422" s="106"/>
      <c r="L422" s="109"/>
      <c r="M422" s="110"/>
      <c r="N422" s="144">
        <f t="shared" si="6"/>
        <v>0</v>
      </c>
      <c r="O422" s="145"/>
      <c r="P422" s="105"/>
      <c r="Q422" s="105"/>
      <c r="R422" s="111"/>
    </row>
    <row r="423" spans="1:18" x14ac:dyDescent="0.25">
      <c r="A423" s="103"/>
      <c r="B423" s="106"/>
      <c r="C423" s="106"/>
      <c r="D423" s="363"/>
      <c r="E423" s="364"/>
      <c r="F423" s="107"/>
      <c r="G423" s="108"/>
      <c r="H423" s="106"/>
      <c r="I423" s="106"/>
      <c r="J423" s="106"/>
      <c r="K423" s="106"/>
      <c r="L423" s="109"/>
      <c r="M423" s="110"/>
      <c r="N423" s="144">
        <f t="shared" si="6"/>
        <v>0</v>
      </c>
      <c r="O423" s="145"/>
      <c r="P423" s="105"/>
      <c r="Q423" s="105"/>
      <c r="R423" s="111"/>
    </row>
    <row r="424" spans="1:18" x14ac:dyDescent="0.25">
      <c r="A424" s="103"/>
      <c r="B424" s="106"/>
      <c r="C424" s="106"/>
      <c r="D424" s="363"/>
      <c r="E424" s="364"/>
      <c r="F424" s="107"/>
      <c r="G424" s="108"/>
      <c r="H424" s="106"/>
      <c r="I424" s="106"/>
      <c r="J424" s="106"/>
      <c r="K424" s="106"/>
      <c r="L424" s="109"/>
      <c r="M424" s="110"/>
      <c r="N424" s="144">
        <f t="shared" si="6"/>
        <v>0</v>
      </c>
      <c r="O424" s="145"/>
      <c r="P424" s="105"/>
      <c r="Q424" s="105"/>
      <c r="R424" s="111"/>
    </row>
    <row r="425" spans="1:18" x14ac:dyDescent="0.25">
      <c r="A425" s="103"/>
      <c r="B425" s="106"/>
      <c r="C425" s="106"/>
      <c r="D425" s="363"/>
      <c r="E425" s="364"/>
      <c r="F425" s="107"/>
      <c r="G425" s="108"/>
      <c r="H425" s="106"/>
      <c r="I425" s="106"/>
      <c r="J425" s="106"/>
      <c r="K425" s="106"/>
      <c r="L425" s="109"/>
      <c r="M425" s="110"/>
      <c r="N425" s="144">
        <f t="shared" si="6"/>
        <v>0</v>
      </c>
      <c r="O425" s="145"/>
      <c r="P425" s="105"/>
      <c r="Q425" s="105"/>
      <c r="R425" s="111"/>
    </row>
    <row r="426" spans="1:18" x14ac:dyDescent="0.25">
      <c r="A426" s="103"/>
      <c r="B426" s="106"/>
      <c r="C426" s="106"/>
      <c r="D426" s="363"/>
      <c r="E426" s="364"/>
      <c r="F426" s="107"/>
      <c r="G426" s="108"/>
      <c r="H426" s="106"/>
      <c r="I426" s="106"/>
      <c r="J426" s="106"/>
      <c r="K426" s="106"/>
      <c r="L426" s="109"/>
      <c r="M426" s="110"/>
      <c r="N426" s="144">
        <f t="shared" si="6"/>
        <v>0</v>
      </c>
      <c r="O426" s="145"/>
      <c r="P426" s="105"/>
      <c r="Q426" s="105"/>
      <c r="R426" s="111"/>
    </row>
    <row r="427" spans="1:18" x14ac:dyDescent="0.25">
      <c r="A427" s="103"/>
      <c r="B427" s="106"/>
      <c r="C427" s="106"/>
      <c r="D427" s="363"/>
      <c r="E427" s="364"/>
      <c r="F427" s="107"/>
      <c r="G427" s="108"/>
      <c r="H427" s="106"/>
      <c r="I427" s="106"/>
      <c r="J427" s="106"/>
      <c r="K427" s="106"/>
      <c r="L427" s="109"/>
      <c r="M427" s="110"/>
      <c r="N427" s="144">
        <f t="shared" si="6"/>
        <v>0</v>
      </c>
      <c r="O427" s="145"/>
      <c r="P427" s="105"/>
      <c r="Q427" s="105"/>
      <c r="R427" s="111"/>
    </row>
    <row r="428" spans="1:18" x14ac:dyDescent="0.25">
      <c r="A428" s="103"/>
      <c r="B428" s="106"/>
      <c r="C428" s="106"/>
      <c r="D428" s="363"/>
      <c r="E428" s="364"/>
      <c r="F428" s="107"/>
      <c r="G428" s="108"/>
      <c r="H428" s="106"/>
      <c r="I428" s="106"/>
      <c r="J428" s="106"/>
      <c r="K428" s="106"/>
      <c r="L428" s="109"/>
      <c r="M428" s="110"/>
      <c r="N428" s="144">
        <f t="shared" si="6"/>
        <v>0</v>
      </c>
      <c r="O428" s="145"/>
      <c r="P428" s="105"/>
      <c r="Q428" s="105"/>
      <c r="R428" s="111"/>
    </row>
    <row r="429" spans="1:18" x14ac:dyDescent="0.25">
      <c r="A429" s="103"/>
      <c r="B429" s="106"/>
      <c r="C429" s="106"/>
      <c r="D429" s="363"/>
      <c r="E429" s="364"/>
      <c r="F429" s="107"/>
      <c r="G429" s="108"/>
      <c r="H429" s="106"/>
      <c r="I429" s="106"/>
      <c r="J429" s="106"/>
      <c r="K429" s="106"/>
      <c r="L429" s="109"/>
      <c r="M429" s="110"/>
      <c r="N429" s="144">
        <f t="shared" si="6"/>
        <v>0</v>
      </c>
      <c r="O429" s="145"/>
      <c r="P429" s="105"/>
      <c r="Q429" s="105"/>
      <c r="R429" s="111"/>
    </row>
    <row r="430" spans="1:18" x14ac:dyDescent="0.25">
      <c r="A430" s="103"/>
      <c r="B430" s="106"/>
      <c r="C430" s="106"/>
      <c r="D430" s="363"/>
      <c r="E430" s="364"/>
      <c r="F430" s="107"/>
      <c r="G430" s="108"/>
      <c r="H430" s="106"/>
      <c r="I430" s="106"/>
      <c r="J430" s="106"/>
      <c r="K430" s="106"/>
      <c r="L430" s="109"/>
      <c r="M430" s="110"/>
      <c r="N430" s="144">
        <f t="shared" si="6"/>
        <v>0</v>
      </c>
      <c r="O430" s="145"/>
      <c r="P430" s="105"/>
      <c r="Q430" s="105"/>
      <c r="R430" s="111"/>
    </row>
    <row r="431" spans="1:18" x14ac:dyDescent="0.25">
      <c r="A431" s="103"/>
      <c r="B431" s="106"/>
      <c r="C431" s="106"/>
      <c r="D431" s="363"/>
      <c r="E431" s="364"/>
      <c r="F431" s="107"/>
      <c r="G431" s="108"/>
      <c r="H431" s="106"/>
      <c r="I431" s="106"/>
      <c r="J431" s="106"/>
      <c r="K431" s="106"/>
      <c r="L431" s="109"/>
      <c r="M431" s="110"/>
      <c r="N431" s="144">
        <f t="shared" si="6"/>
        <v>0</v>
      </c>
      <c r="O431" s="145"/>
      <c r="P431" s="105"/>
      <c r="Q431" s="105"/>
      <c r="R431" s="111"/>
    </row>
    <row r="432" spans="1:18" x14ac:dyDescent="0.25">
      <c r="A432" s="103"/>
      <c r="B432" s="106"/>
      <c r="C432" s="106"/>
      <c r="D432" s="363"/>
      <c r="E432" s="364"/>
      <c r="F432" s="107"/>
      <c r="G432" s="108"/>
      <c r="H432" s="106"/>
      <c r="I432" s="106"/>
      <c r="J432" s="106"/>
      <c r="K432" s="106"/>
      <c r="L432" s="109"/>
      <c r="M432" s="110"/>
      <c r="N432" s="144">
        <f t="shared" si="6"/>
        <v>0</v>
      </c>
      <c r="O432" s="145"/>
      <c r="P432" s="105"/>
      <c r="Q432" s="105"/>
      <c r="R432" s="111"/>
    </row>
    <row r="433" spans="1:18" x14ac:dyDescent="0.25">
      <c r="A433" s="103"/>
      <c r="B433" s="106"/>
      <c r="C433" s="106"/>
      <c r="D433" s="363"/>
      <c r="E433" s="364"/>
      <c r="F433" s="107"/>
      <c r="G433" s="108"/>
      <c r="H433" s="106"/>
      <c r="I433" s="106"/>
      <c r="J433" s="106"/>
      <c r="K433" s="106"/>
      <c r="L433" s="109"/>
      <c r="M433" s="110"/>
      <c r="N433" s="144">
        <f t="shared" si="6"/>
        <v>0</v>
      </c>
      <c r="O433" s="145"/>
      <c r="P433" s="105"/>
      <c r="Q433" s="105"/>
      <c r="R433" s="111"/>
    </row>
    <row r="434" spans="1:18" x14ac:dyDescent="0.25">
      <c r="A434" s="103"/>
      <c r="B434" s="106"/>
      <c r="C434" s="106"/>
      <c r="D434" s="363"/>
      <c r="E434" s="364"/>
      <c r="F434" s="107"/>
      <c r="G434" s="108"/>
      <c r="H434" s="106"/>
      <c r="I434" s="106"/>
      <c r="J434" s="106"/>
      <c r="K434" s="106"/>
      <c r="L434" s="109"/>
      <c r="M434" s="110"/>
      <c r="N434" s="144">
        <f t="shared" si="6"/>
        <v>0</v>
      </c>
      <c r="O434" s="145"/>
      <c r="P434" s="105"/>
      <c r="Q434" s="105"/>
      <c r="R434" s="111"/>
    </row>
    <row r="435" spans="1:18" x14ac:dyDescent="0.25">
      <c r="A435" s="103"/>
      <c r="B435" s="106"/>
      <c r="C435" s="106"/>
      <c r="D435" s="363"/>
      <c r="E435" s="364"/>
      <c r="F435" s="107"/>
      <c r="G435" s="108"/>
      <c r="H435" s="106"/>
      <c r="I435" s="106"/>
      <c r="J435" s="106"/>
      <c r="K435" s="106"/>
      <c r="L435" s="109"/>
      <c r="M435" s="110"/>
      <c r="N435" s="144">
        <f t="shared" si="6"/>
        <v>0</v>
      </c>
      <c r="O435" s="145"/>
      <c r="P435" s="105"/>
      <c r="Q435" s="105"/>
      <c r="R435" s="111"/>
    </row>
    <row r="436" spans="1:18" x14ac:dyDescent="0.25">
      <c r="A436" s="103"/>
      <c r="B436" s="106"/>
      <c r="C436" s="106"/>
      <c r="D436" s="363"/>
      <c r="E436" s="364"/>
      <c r="F436" s="107"/>
      <c r="G436" s="108"/>
      <c r="H436" s="106"/>
      <c r="I436" s="106"/>
      <c r="J436" s="106"/>
      <c r="K436" s="106"/>
      <c r="L436" s="109"/>
      <c r="M436" s="110"/>
      <c r="N436" s="144">
        <f t="shared" si="6"/>
        <v>0</v>
      </c>
      <c r="O436" s="145"/>
      <c r="P436" s="105"/>
      <c r="Q436" s="105"/>
      <c r="R436" s="111"/>
    </row>
    <row r="437" spans="1:18" x14ac:dyDescent="0.25">
      <c r="A437" s="103"/>
      <c r="B437" s="106"/>
      <c r="C437" s="106"/>
      <c r="D437" s="363"/>
      <c r="E437" s="364"/>
      <c r="F437" s="107"/>
      <c r="G437" s="108"/>
      <c r="H437" s="106"/>
      <c r="I437" s="106"/>
      <c r="J437" s="106"/>
      <c r="K437" s="106"/>
      <c r="L437" s="109"/>
      <c r="M437" s="110"/>
      <c r="N437" s="144">
        <f t="shared" si="6"/>
        <v>0</v>
      </c>
      <c r="O437" s="145"/>
      <c r="P437" s="105"/>
      <c r="Q437" s="105"/>
      <c r="R437" s="111"/>
    </row>
    <row r="438" spans="1:18" x14ac:dyDescent="0.25">
      <c r="A438" s="103"/>
      <c r="B438" s="106"/>
      <c r="C438" s="106"/>
      <c r="D438" s="363"/>
      <c r="E438" s="364"/>
      <c r="F438" s="107"/>
      <c r="G438" s="108"/>
      <c r="H438" s="106"/>
      <c r="I438" s="106"/>
      <c r="J438" s="106"/>
      <c r="K438" s="106"/>
      <c r="L438" s="109"/>
      <c r="M438" s="110"/>
      <c r="N438" s="144">
        <f t="shared" si="6"/>
        <v>0</v>
      </c>
      <c r="O438" s="145"/>
      <c r="P438" s="105"/>
      <c r="Q438" s="105"/>
      <c r="R438" s="111"/>
    </row>
    <row r="439" spans="1:18" x14ac:dyDescent="0.25">
      <c r="A439" s="103"/>
      <c r="B439" s="106"/>
      <c r="C439" s="106"/>
      <c r="D439" s="363"/>
      <c r="E439" s="364"/>
      <c r="F439" s="107"/>
      <c r="G439" s="108"/>
      <c r="H439" s="106"/>
      <c r="I439" s="106"/>
      <c r="J439" s="106"/>
      <c r="K439" s="106"/>
      <c r="L439" s="109"/>
      <c r="M439" s="110"/>
      <c r="N439" s="144">
        <f t="shared" si="6"/>
        <v>0</v>
      </c>
      <c r="O439" s="145"/>
      <c r="P439" s="105"/>
      <c r="Q439" s="105"/>
      <c r="R439" s="111"/>
    </row>
    <row r="440" spans="1:18" x14ac:dyDescent="0.25">
      <c r="A440" s="103"/>
      <c r="B440" s="106"/>
      <c r="C440" s="106"/>
      <c r="D440" s="363"/>
      <c r="E440" s="364"/>
      <c r="F440" s="107"/>
      <c r="G440" s="108"/>
      <c r="H440" s="106"/>
      <c r="I440" s="106"/>
      <c r="J440" s="106"/>
      <c r="K440" s="106"/>
      <c r="L440" s="109"/>
      <c r="M440" s="110"/>
      <c r="N440" s="144">
        <f t="shared" si="6"/>
        <v>0</v>
      </c>
      <c r="O440" s="145"/>
      <c r="P440" s="105"/>
      <c r="Q440" s="105"/>
      <c r="R440" s="111"/>
    </row>
    <row r="441" spans="1:18" x14ac:dyDescent="0.25">
      <c r="A441" s="103"/>
      <c r="B441" s="106"/>
      <c r="C441" s="106"/>
      <c r="D441" s="363"/>
      <c r="E441" s="364"/>
      <c r="F441" s="107"/>
      <c r="G441" s="108"/>
      <c r="H441" s="106"/>
      <c r="I441" s="106"/>
      <c r="J441" s="106"/>
      <c r="K441" s="106"/>
      <c r="L441" s="109"/>
      <c r="M441" s="110"/>
      <c r="N441" s="144">
        <f t="shared" si="6"/>
        <v>0</v>
      </c>
      <c r="O441" s="145"/>
      <c r="P441" s="105"/>
      <c r="Q441" s="105"/>
      <c r="R441" s="111"/>
    </row>
    <row r="442" spans="1:18" x14ac:dyDescent="0.25">
      <c r="A442" s="103"/>
      <c r="B442" s="106"/>
      <c r="C442" s="106"/>
      <c r="D442" s="363"/>
      <c r="E442" s="364"/>
      <c r="F442" s="107"/>
      <c r="G442" s="108"/>
      <c r="H442" s="106"/>
      <c r="I442" s="106"/>
      <c r="J442" s="106"/>
      <c r="K442" s="106"/>
      <c r="L442" s="109"/>
      <c r="M442" s="110"/>
      <c r="N442" s="144">
        <f t="shared" si="6"/>
        <v>0</v>
      </c>
      <c r="O442" s="145"/>
      <c r="P442" s="105"/>
      <c r="Q442" s="105"/>
      <c r="R442" s="111"/>
    </row>
    <row r="443" spans="1:18" x14ac:dyDescent="0.25">
      <c r="A443" s="103"/>
      <c r="B443" s="106"/>
      <c r="C443" s="106"/>
      <c r="D443" s="363"/>
      <c r="E443" s="364"/>
      <c r="F443" s="107"/>
      <c r="G443" s="108"/>
      <c r="H443" s="106"/>
      <c r="I443" s="106"/>
      <c r="J443" s="106"/>
      <c r="K443" s="106"/>
      <c r="L443" s="109"/>
      <c r="M443" s="110"/>
      <c r="N443" s="144">
        <f t="shared" si="6"/>
        <v>0</v>
      </c>
      <c r="O443" s="145"/>
      <c r="P443" s="105"/>
      <c r="Q443" s="105"/>
      <c r="R443" s="111"/>
    </row>
    <row r="444" spans="1:18" x14ac:dyDescent="0.25">
      <c r="A444" s="103"/>
      <c r="B444" s="106"/>
      <c r="C444" s="106"/>
      <c r="D444" s="363"/>
      <c r="E444" s="364"/>
      <c r="F444" s="107"/>
      <c r="G444" s="108"/>
      <c r="H444" s="106"/>
      <c r="I444" s="106"/>
      <c r="J444" s="106"/>
      <c r="K444" s="106"/>
      <c r="L444" s="109"/>
      <c r="M444" s="110"/>
      <c r="N444" s="144">
        <f t="shared" si="6"/>
        <v>0</v>
      </c>
      <c r="O444" s="145"/>
      <c r="P444" s="105"/>
      <c r="Q444" s="105"/>
      <c r="R444" s="111"/>
    </row>
    <row r="445" spans="1:18" x14ac:dyDescent="0.25">
      <c r="A445" s="103"/>
      <c r="B445" s="106"/>
      <c r="C445" s="106"/>
      <c r="D445" s="363"/>
      <c r="E445" s="364"/>
      <c r="F445" s="107"/>
      <c r="G445" s="108"/>
      <c r="H445" s="106"/>
      <c r="I445" s="106"/>
      <c r="J445" s="106"/>
      <c r="K445" s="106"/>
      <c r="L445" s="109"/>
      <c r="M445" s="110"/>
      <c r="N445" s="144">
        <f t="shared" si="6"/>
        <v>0</v>
      </c>
      <c r="O445" s="145"/>
      <c r="P445" s="105"/>
      <c r="Q445" s="105"/>
      <c r="R445" s="111"/>
    </row>
    <row r="446" spans="1:18" x14ac:dyDescent="0.25">
      <c r="A446" s="103"/>
      <c r="B446" s="106"/>
      <c r="C446" s="106"/>
      <c r="D446" s="363"/>
      <c r="E446" s="364"/>
      <c r="F446" s="107"/>
      <c r="G446" s="108"/>
      <c r="H446" s="106"/>
      <c r="I446" s="106"/>
      <c r="J446" s="106"/>
      <c r="K446" s="106"/>
      <c r="L446" s="109"/>
      <c r="M446" s="110"/>
      <c r="N446" s="144">
        <f t="shared" si="6"/>
        <v>0</v>
      </c>
      <c r="O446" s="145"/>
      <c r="P446" s="105"/>
      <c r="Q446" s="105"/>
      <c r="R446" s="111"/>
    </row>
    <row r="447" spans="1:18" x14ac:dyDescent="0.25">
      <c r="A447" s="103"/>
      <c r="B447" s="106"/>
      <c r="C447" s="106"/>
      <c r="D447" s="363"/>
      <c r="E447" s="364"/>
      <c r="F447" s="107"/>
      <c r="G447" s="108"/>
      <c r="H447" s="106"/>
      <c r="I447" s="106"/>
      <c r="J447" s="106"/>
      <c r="K447" s="106"/>
      <c r="L447" s="109"/>
      <c r="M447" s="110"/>
      <c r="N447" s="144">
        <f t="shared" si="6"/>
        <v>0</v>
      </c>
      <c r="O447" s="145"/>
      <c r="P447" s="105"/>
      <c r="Q447" s="105"/>
      <c r="R447" s="111"/>
    </row>
    <row r="448" spans="1:18" x14ac:dyDescent="0.25">
      <c r="A448" s="103"/>
      <c r="B448" s="106"/>
      <c r="C448" s="106"/>
      <c r="D448" s="363"/>
      <c r="E448" s="364"/>
      <c r="F448" s="107"/>
      <c r="G448" s="108"/>
      <c r="H448" s="106"/>
      <c r="I448" s="106"/>
      <c r="J448" s="106"/>
      <c r="K448" s="106"/>
      <c r="L448" s="109"/>
      <c r="M448" s="110"/>
      <c r="N448" s="144">
        <f t="shared" si="6"/>
        <v>0</v>
      </c>
      <c r="O448" s="145"/>
      <c r="P448" s="105"/>
      <c r="Q448" s="105"/>
      <c r="R448" s="111"/>
    </row>
    <row r="449" spans="1:18" x14ac:dyDescent="0.25">
      <c r="A449" s="103"/>
      <c r="B449" s="106"/>
      <c r="C449" s="106"/>
      <c r="D449" s="363"/>
      <c r="E449" s="364"/>
      <c r="F449" s="107"/>
      <c r="G449" s="108"/>
      <c r="H449" s="106"/>
      <c r="I449" s="106"/>
      <c r="J449" s="106"/>
      <c r="K449" s="106"/>
      <c r="L449" s="109"/>
      <c r="M449" s="110"/>
      <c r="N449" s="144">
        <f t="shared" si="6"/>
        <v>0</v>
      </c>
      <c r="O449" s="145"/>
      <c r="P449" s="105"/>
      <c r="Q449" s="105"/>
      <c r="R449" s="111"/>
    </row>
    <row r="450" spans="1:18" x14ac:dyDescent="0.25">
      <c r="A450" s="103"/>
      <c r="B450" s="106"/>
      <c r="C450" s="106"/>
      <c r="D450" s="363"/>
      <c r="E450" s="364"/>
      <c r="F450" s="107"/>
      <c r="G450" s="108"/>
      <c r="H450" s="106"/>
      <c r="I450" s="106"/>
      <c r="J450" s="106"/>
      <c r="K450" s="106"/>
      <c r="L450" s="109"/>
      <c r="M450" s="110"/>
      <c r="N450" s="144">
        <f t="shared" si="6"/>
        <v>0</v>
      </c>
      <c r="O450" s="145"/>
      <c r="P450" s="105"/>
      <c r="Q450" s="105"/>
      <c r="R450" s="111"/>
    </row>
    <row r="451" spans="1:18" x14ac:dyDescent="0.25">
      <c r="A451" s="103"/>
      <c r="B451" s="106"/>
      <c r="C451" s="106"/>
      <c r="D451" s="363"/>
      <c r="E451" s="364"/>
      <c r="F451" s="107"/>
      <c r="G451" s="108"/>
      <c r="H451" s="106"/>
      <c r="I451" s="106"/>
      <c r="J451" s="106"/>
      <c r="K451" s="106"/>
      <c r="L451" s="109"/>
      <c r="M451" s="110"/>
      <c r="N451" s="144">
        <f t="shared" si="6"/>
        <v>0</v>
      </c>
      <c r="O451" s="145"/>
      <c r="P451" s="105"/>
      <c r="Q451" s="105"/>
      <c r="R451" s="111"/>
    </row>
    <row r="452" spans="1:18" x14ac:dyDescent="0.25">
      <c r="A452" s="103"/>
      <c r="B452" s="106"/>
      <c r="C452" s="106"/>
      <c r="D452" s="363"/>
      <c r="E452" s="364"/>
      <c r="F452" s="107"/>
      <c r="G452" s="108"/>
      <c r="H452" s="106"/>
      <c r="I452" s="106"/>
      <c r="J452" s="106"/>
      <c r="K452" s="106"/>
      <c r="L452" s="109"/>
      <c r="M452" s="110"/>
      <c r="N452" s="144">
        <f t="shared" si="6"/>
        <v>0</v>
      </c>
      <c r="O452" s="145"/>
      <c r="P452" s="105"/>
      <c r="Q452" s="105"/>
      <c r="R452" s="111"/>
    </row>
    <row r="453" spans="1:18" x14ac:dyDescent="0.25">
      <c r="A453" s="103"/>
      <c r="B453" s="106"/>
      <c r="C453" s="106"/>
      <c r="D453" s="363"/>
      <c r="E453" s="364"/>
      <c r="F453" s="107"/>
      <c r="G453" s="108"/>
      <c r="H453" s="106"/>
      <c r="I453" s="106"/>
      <c r="J453" s="106"/>
      <c r="K453" s="106"/>
      <c r="L453" s="109"/>
      <c r="M453" s="110"/>
      <c r="N453" s="144">
        <f t="shared" si="6"/>
        <v>0</v>
      </c>
      <c r="O453" s="145"/>
      <c r="P453" s="105"/>
      <c r="Q453" s="105"/>
      <c r="R453" s="111"/>
    </row>
    <row r="454" spans="1:18" x14ac:dyDescent="0.25">
      <c r="A454" s="103"/>
      <c r="B454" s="106"/>
      <c r="C454" s="106"/>
      <c r="D454" s="363"/>
      <c r="E454" s="364"/>
      <c r="F454" s="107"/>
      <c r="G454" s="108"/>
      <c r="H454" s="106"/>
      <c r="I454" s="106"/>
      <c r="J454" s="106"/>
      <c r="K454" s="106"/>
      <c r="L454" s="109"/>
      <c r="M454" s="110"/>
      <c r="N454" s="144">
        <f t="shared" si="6"/>
        <v>0</v>
      </c>
      <c r="O454" s="145"/>
      <c r="P454" s="105"/>
      <c r="Q454" s="105"/>
      <c r="R454" s="111"/>
    </row>
    <row r="455" spans="1:18" x14ac:dyDescent="0.25">
      <c r="A455" s="103"/>
      <c r="B455" s="106"/>
      <c r="C455" s="106"/>
      <c r="D455" s="363"/>
      <c r="E455" s="364"/>
      <c r="F455" s="107"/>
      <c r="G455" s="108"/>
      <c r="H455" s="106"/>
      <c r="I455" s="106"/>
      <c r="J455" s="106"/>
      <c r="K455" s="106"/>
      <c r="L455" s="109"/>
      <c r="M455" s="110"/>
      <c r="N455" s="144">
        <f t="shared" si="6"/>
        <v>0</v>
      </c>
      <c r="O455" s="145"/>
      <c r="P455" s="105"/>
      <c r="Q455" s="105"/>
      <c r="R455" s="111"/>
    </row>
    <row r="456" spans="1:18" x14ac:dyDescent="0.25">
      <c r="A456" s="103"/>
      <c r="B456" s="106"/>
      <c r="C456" s="106"/>
      <c r="D456" s="363"/>
      <c r="E456" s="364"/>
      <c r="F456" s="107"/>
      <c r="G456" s="108"/>
      <c r="H456" s="106"/>
      <c r="I456" s="106"/>
      <c r="J456" s="106"/>
      <c r="K456" s="106"/>
      <c r="L456" s="109"/>
      <c r="M456" s="110"/>
      <c r="N456" s="144">
        <f t="shared" si="6"/>
        <v>0</v>
      </c>
      <c r="O456" s="145"/>
      <c r="P456" s="105"/>
      <c r="Q456" s="105"/>
      <c r="R456" s="111"/>
    </row>
    <row r="457" spans="1:18" x14ac:dyDescent="0.25">
      <c r="A457" s="103"/>
      <c r="B457" s="106"/>
      <c r="C457" s="106"/>
      <c r="D457" s="363"/>
      <c r="E457" s="364"/>
      <c r="F457" s="107"/>
      <c r="G457" s="108"/>
      <c r="H457" s="106"/>
      <c r="I457" s="106"/>
      <c r="J457" s="106"/>
      <c r="K457" s="106"/>
      <c r="L457" s="109"/>
      <c r="M457" s="110"/>
      <c r="N457" s="144">
        <f t="shared" si="6"/>
        <v>0</v>
      </c>
      <c r="O457" s="145"/>
      <c r="P457" s="105"/>
      <c r="Q457" s="105"/>
      <c r="R457" s="111"/>
    </row>
    <row r="458" spans="1:18" x14ac:dyDescent="0.25">
      <c r="A458" s="103"/>
      <c r="B458" s="106"/>
      <c r="C458" s="106"/>
      <c r="D458" s="363"/>
      <c r="E458" s="364"/>
      <c r="F458" s="107"/>
      <c r="G458" s="108"/>
      <c r="H458" s="106"/>
      <c r="I458" s="106"/>
      <c r="J458" s="106"/>
      <c r="K458" s="106"/>
      <c r="L458" s="109"/>
      <c r="M458" s="110"/>
      <c r="N458" s="144">
        <f t="shared" si="6"/>
        <v>0</v>
      </c>
      <c r="O458" s="145"/>
      <c r="P458" s="105"/>
      <c r="Q458" s="105"/>
      <c r="R458" s="111"/>
    </row>
    <row r="459" spans="1:18" x14ac:dyDescent="0.25">
      <c r="A459" s="103"/>
      <c r="B459" s="106"/>
      <c r="C459" s="106"/>
      <c r="D459" s="363"/>
      <c r="E459" s="364"/>
      <c r="F459" s="107"/>
      <c r="G459" s="108"/>
      <c r="H459" s="106"/>
      <c r="I459" s="106"/>
      <c r="J459" s="106"/>
      <c r="K459" s="106"/>
      <c r="L459" s="109"/>
      <c r="M459" s="110"/>
      <c r="N459" s="144">
        <f t="shared" si="6"/>
        <v>0</v>
      </c>
      <c r="O459" s="145"/>
      <c r="P459" s="105"/>
      <c r="Q459" s="105"/>
      <c r="R459" s="111"/>
    </row>
    <row r="460" spans="1:18" x14ac:dyDescent="0.25">
      <c r="A460" s="103"/>
      <c r="B460" s="106"/>
      <c r="C460" s="106"/>
      <c r="D460" s="363"/>
      <c r="E460" s="364"/>
      <c r="F460" s="107"/>
      <c r="G460" s="108"/>
      <c r="H460" s="106"/>
      <c r="I460" s="106"/>
      <c r="J460" s="106"/>
      <c r="K460" s="106"/>
      <c r="L460" s="109"/>
      <c r="M460" s="110"/>
      <c r="N460" s="144">
        <f t="shared" si="6"/>
        <v>0</v>
      </c>
      <c r="O460" s="145"/>
      <c r="P460" s="105"/>
      <c r="Q460" s="105"/>
      <c r="R460" s="111"/>
    </row>
    <row r="461" spans="1:18" x14ac:dyDescent="0.25">
      <c r="A461" s="103"/>
      <c r="B461" s="106"/>
      <c r="C461" s="106"/>
      <c r="D461" s="363"/>
      <c r="E461" s="364"/>
      <c r="F461" s="107"/>
      <c r="G461" s="108"/>
      <c r="H461" s="106"/>
      <c r="I461" s="106"/>
      <c r="J461" s="106"/>
      <c r="K461" s="106"/>
      <c r="L461" s="109"/>
      <c r="M461" s="110"/>
      <c r="N461" s="144">
        <f t="shared" ref="N461:N524" si="7">SUM(F461:M461)</f>
        <v>0</v>
      </c>
      <c r="O461" s="145"/>
      <c r="P461" s="105"/>
      <c r="Q461" s="105"/>
      <c r="R461" s="111"/>
    </row>
    <row r="462" spans="1:18" x14ac:dyDescent="0.25">
      <c r="A462" s="103"/>
      <c r="B462" s="106"/>
      <c r="C462" s="106"/>
      <c r="D462" s="363"/>
      <c r="E462" s="364"/>
      <c r="F462" s="107"/>
      <c r="G462" s="108"/>
      <c r="H462" s="106"/>
      <c r="I462" s="106"/>
      <c r="J462" s="106"/>
      <c r="K462" s="106"/>
      <c r="L462" s="109"/>
      <c r="M462" s="110"/>
      <c r="N462" s="144">
        <f t="shared" si="7"/>
        <v>0</v>
      </c>
      <c r="O462" s="145"/>
      <c r="P462" s="105"/>
      <c r="Q462" s="105"/>
      <c r="R462" s="111"/>
    </row>
    <row r="463" spans="1:18" x14ac:dyDescent="0.25">
      <c r="A463" s="103"/>
      <c r="B463" s="106"/>
      <c r="C463" s="106"/>
      <c r="D463" s="363"/>
      <c r="E463" s="364"/>
      <c r="F463" s="107"/>
      <c r="G463" s="108"/>
      <c r="H463" s="106"/>
      <c r="I463" s="106"/>
      <c r="J463" s="106"/>
      <c r="K463" s="106"/>
      <c r="L463" s="109"/>
      <c r="M463" s="110"/>
      <c r="N463" s="144">
        <f t="shared" si="7"/>
        <v>0</v>
      </c>
      <c r="O463" s="145"/>
      <c r="P463" s="105"/>
      <c r="Q463" s="105"/>
      <c r="R463" s="111"/>
    </row>
    <row r="464" spans="1:18" x14ac:dyDescent="0.25">
      <c r="A464" s="103"/>
      <c r="B464" s="106"/>
      <c r="C464" s="106"/>
      <c r="D464" s="363"/>
      <c r="E464" s="364"/>
      <c r="F464" s="107"/>
      <c r="G464" s="108"/>
      <c r="H464" s="106"/>
      <c r="I464" s="106"/>
      <c r="J464" s="106"/>
      <c r="K464" s="106"/>
      <c r="L464" s="109"/>
      <c r="M464" s="110"/>
      <c r="N464" s="144">
        <f t="shared" si="7"/>
        <v>0</v>
      </c>
      <c r="O464" s="145"/>
      <c r="P464" s="105"/>
      <c r="Q464" s="105"/>
      <c r="R464" s="111"/>
    </row>
    <row r="465" spans="1:18" x14ac:dyDescent="0.25">
      <c r="A465" s="103"/>
      <c r="B465" s="106"/>
      <c r="C465" s="106"/>
      <c r="D465" s="363"/>
      <c r="E465" s="364"/>
      <c r="F465" s="107"/>
      <c r="G465" s="108"/>
      <c r="H465" s="106"/>
      <c r="I465" s="106"/>
      <c r="J465" s="106"/>
      <c r="K465" s="106"/>
      <c r="L465" s="109"/>
      <c r="M465" s="110"/>
      <c r="N465" s="144">
        <f t="shared" si="7"/>
        <v>0</v>
      </c>
      <c r="O465" s="145"/>
      <c r="P465" s="105"/>
      <c r="Q465" s="105"/>
      <c r="R465" s="111"/>
    </row>
    <row r="466" spans="1:18" x14ac:dyDescent="0.25">
      <c r="A466" s="103"/>
      <c r="B466" s="106"/>
      <c r="C466" s="106"/>
      <c r="D466" s="363"/>
      <c r="E466" s="364"/>
      <c r="F466" s="107"/>
      <c r="G466" s="108"/>
      <c r="H466" s="106"/>
      <c r="I466" s="106"/>
      <c r="J466" s="106"/>
      <c r="K466" s="106"/>
      <c r="L466" s="109"/>
      <c r="M466" s="110"/>
      <c r="N466" s="144">
        <f t="shared" si="7"/>
        <v>0</v>
      </c>
      <c r="O466" s="145"/>
      <c r="P466" s="105"/>
      <c r="Q466" s="105"/>
      <c r="R466" s="111"/>
    </row>
    <row r="467" spans="1:18" x14ac:dyDescent="0.25">
      <c r="A467" s="103"/>
      <c r="B467" s="106"/>
      <c r="C467" s="106"/>
      <c r="D467" s="363"/>
      <c r="E467" s="364"/>
      <c r="F467" s="107"/>
      <c r="G467" s="108"/>
      <c r="H467" s="106"/>
      <c r="I467" s="106"/>
      <c r="J467" s="106"/>
      <c r="K467" s="106"/>
      <c r="L467" s="109"/>
      <c r="M467" s="110"/>
      <c r="N467" s="144">
        <f t="shared" si="7"/>
        <v>0</v>
      </c>
      <c r="O467" s="145"/>
      <c r="P467" s="105"/>
      <c r="Q467" s="105"/>
      <c r="R467" s="111"/>
    </row>
    <row r="468" spans="1:18" x14ac:dyDescent="0.25">
      <c r="A468" s="103"/>
      <c r="B468" s="106"/>
      <c r="C468" s="106"/>
      <c r="D468" s="363"/>
      <c r="E468" s="364"/>
      <c r="F468" s="107"/>
      <c r="G468" s="108"/>
      <c r="H468" s="106"/>
      <c r="I468" s="106"/>
      <c r="J468" s="106"/>
      <c r="K468" s="106"/>
      <c r="L468" s="109"/>
      <c r="M468" s="110"/>
      <c r="N468" s="144">
        <f t="shared" si="7"/>
        <v>0</v>
      </c>
      <c r="O468" s="145"/>
      <c r="P468" s="105"/>
      <c r="Q468" s="105"/>
      <c r="R468" s="111"/>
    </row>
    <row r="469" spans="1:18" x14ac:dyDescent="0.25">
      <c r="A469" s="103"/>
      <c r="B469" s="106"/>
      <c r="C469" s="106"/>
      <c r="D469" s="363"/>
      <c r="E469" s="364"/>
      <c r="F469" s="107"/>
      <c r="G469" s="108"/>
      <c r="H469" s="106"/>
      <c r="I469" s="106"/>
      <c r="J469" s="106"/>
      <c r="K469" s="106"/>
      <c r="L469" s="109"/>
      <c r="M469" s="110"/>
      <c r="N469" s="144">
        <f t="shared" si="7"/>
        <v>0</v>
      </c>
      <c r="O469" s="145"/>
      <c r="P469" s="105"/>
      <c r="Q469" s="105"/>
      <c r="R469" s="111"/>
    </row>
    <row r="470" spans="1:18" x14ac:dyDescent="0.25">
      <c r="A470" s="103"/>
      <c r="B470" s="106"/>
      <c r="C470" s="106"/>
      <c r="D470" s="363"/>
      <c r="E470" s="364"/>
      <c r="F470" s="107"/>
      <c r="G470" s="108"/>
      <c r="H470" s="106"/>
      <c r="I470" s="106"/>
      <c r="J470" s="106"/>
      <c r="K470" s="106"/>
      <c r="L470" s="109"/>
      <c r="M470" s="110"/>
      <c r="N470" s="144">
        <f t="shared" si="7"/>
        <v>0</v>
      </c>
      <c r="O470" s="145"/>
      <c r="P470" s="105"/>
      <c r="Q470" s="105"/>
      <c r="R470" s="111"/>
    </row>
    <row r="471" spans="1:18" x14ac:dyDescent="0.25">
      <c r="A471" s="103"/>
      <c r="B471" s="106"/>
      <c r="C471" s="106"/>
      <c r="D471" s="363"/>
      <c r="E471" s="364"/>
      <c r="F471" s="107"/>
      <c r="G471" s="108"/>
      <c r="H471" s="106"/>
      <c r="I471" s="106"/>
      <c r="J471" s="106"/>
      <c r="K471" s="106"/>
      <c r="L471" s="109"/>
      <c r="M471" s="110"/>
      <c r="N471" s="144">
        <f t="shared" si="7"/>
        <v>0</v>
      </c>
      <c r="O471" s="145"/>
      <c r="P471" s="105"/>
      <c r="Q471" s="105"/>
      <c r="R471" s="111"/>
    </row>
    <row r="472" spans="1:18" x14ac:dyDescent="0.25">
      <c r="A472" s="103"/>
      <c r="B472" s="106"/>
      <c r="C472" s="106"/>
      <c r="D472" s="363"/>
      <c r="E472" s="364"/>
      <c r="F472" s="107"/>
      <c r="G472" s="108"/>
      <c r="H472" s="106"/>
      <c r="I472" s="106"/>
      <c r="J472" s="106"/>
      <c r="K472" s="106"/>
      <c r="L472" s="109"/>
      <c r="M472" s="110"/>
      <c r="N472" s="144">
        <f t="shared" si="7"/>
        <v>0</v>
      </c>
      <c r="O472" s="145"/>
      <c r="P472" s="105"/>
      <c r="Q472" s="105"/>
      <c r="R472" s="111"/>
    </row>
    <row r="473" spans="1:18" x14ac:dyDescent="0.25">
      <c r="A473" s="103"/>
      <c r="B473" s="106"/>
      <c r="C473" s="106"/>
      <c r="D473" s="363"/>
      <c r="E473" s="364"/>
      <c r="F473" s="107"/>
      <c r="G473" s="108"/>
      <c r="H473" s="106"/>
      <c r="I473" s="106"/>
      <c r="J473" s="106"/>
      <c r="K473" s="106"/>
      <c r="L473" s="109"/>
      <c r="M473" s="110"/>
      <c r="N473" s="144">
        <f t="shared" si="7"/>
        <v>0</v>
      </c>
      <c r="O473" s="145"/>
      <c r="P473" s="105"/>
      <c r="Q473" s="105"/>
      <c r="R473" s="111"/>
    </row>
    <row r="474" spans="1:18" x14ac:dyDescent="0.25">
      <c r="A474" s="103"/>
      <c r="B474" s="106"/>
      <c r="C474" s="106"/>
      <c r="D474" s="363"/>
      <c r="E474" s="364"/>
      <c r="F474" s="107"/>
      <c r="G474" s="108"/>
      <c r="H474" s="106"/>
      <c r="I474" s="106"/>
      <c r="J474" s="106"/>
      <c r="K474" s="106"/>
      <c r="L474" s="109"/>
      <c r="M474" s="110"/>
      <c r="N474" s="144">
        <f t="shared" si="7"/>
        <v>0</v>
      </c>
      <c r="O474" s="145"/>
      <c r="P474" s="105"/>
      <c r="Q474" s="105"/>
      <c r="R474" s="111"/>
    </row>
    <row r="475" spans="1:18" x14ac:dyDescent="0.25">
      <c r="A475" s="103"/>
      <c r="B475" s="106"/>
      <c r="C475" s="106"/>
      <c r="D475" s="363"/>
      <c r="E475" s="364"/>
      <c r="F475" s="107"/>
      <c r="G475" s="108"/>
      <c r="H475" s="106"/>
      <c r="I475" s="106"/>
      <c r="J475" s="106"/>
      <c r="K475" s="106"/>
      <c r="L475" s="109"/>
      <c r="M475" s="110"/>
      <c r="N475" s="144">
        <f t="shared" si="7"/>
        <v>0</v>
      </c>
      <c r="O475" s="145"/>
      <c r="P475" s="105"/>
      <c r="Q475" s="105"/>
      <c r="R475" s="111"/>
    </row>
    <row r="476" spans="1:18" x14ac:dyDescent="0.25">
      <c r="A476" s="103"/>
      <c r="B476" s="106"/>
      <c r="C476" s="106"/>
      <c r="D476" s="363"/>
      <c r="E476" s="364"/>
      <c r="F476" s="107"/>
      <c r="G476" s="108"/>
      <c r="H476" s="106"/>
      <c r="I476" s="106"/>
      <c r="J476" s="106"/>
      <c r="K476" s="106"/>
      <c r="L476" s="109"/>
      <c r="M476" s="110"/>
      <c r="N476" s="144">
        <f t="shared" si="7"/>
        <v>0</v>
      </c>
      <c r="O476" s="145"/>
      <c r="P476" s="105"/>
      <c r="Q476" s="105"/>
      <c r="R476" s="111"/>
    </row>
    <row r="477" spans="1:18" x14ac:dyDescent="0.25">
      <c r="A477" s="103"/>
      <c r="B477" s="106"/>
      <c r="C477" s="106"/>
      <c r="D477" s="363"/>
      <c r="E477" s="364"/>
      <c r="F477" s="107"/>
      <c r="G477" s="108"/>
      <c r="H477" s="106"/>
      <c r="I477" s="106"/>
      <c r="J477" s="106"/>
      <c r="K477" s="106"/>
      <c r="L477" s="109"/>
      <c r="M477" s="110"/>
      <c r="N477" s="144">
        <f t="shared" si="7"/>
        <v>0</v>
      </c>
      <c r="O477" s="145"/>
      <c r="P477" s="105"/>
      <c r="Q477" s="105"/>
      <c r="R477" s="111"/>
    </row>
    <row r="478" spans="1:18" x14ac:dyDescent="0.25">
      <c r="A478" s="103"/>
      <c r="B478" s="106"/>
      <c r="C478" s="106"/>
      <c r="D478" s="363"/>
      <c r="E478" s="364"/>
      <c r="F478" s="107"/>
      <c r="G478" s="108"/>
      <c r="H478" s="106"/>
      <c r="I478" s="106"/>
      <c r="J478" s="106"/>
      <c r="K478" s="106"/>
      <c r="L478" s="109"/>
      <c r="M478" s="110"/>
      <c r="N478" s="144">
        <f t="shared" si="7"/>
        <v>0</v>
      </c>
      <c r="O478" s="145"/>
      <c r="P478" s="105"/>
      <c r="Q478" s="105"/>
      <c r="R478" s="111"/>
    </row>
    <row r="479" spans="1:18" x14ac:dyDescent="0.25">
      <c r="A479" s="103"/>
      <c r="B479" s="106"/>
      <c r="C479" s="106"/>
      <c r="D479" s="363"/>
      <c r="E479" s="364"/>
      <c r="F479" s="107"/>
      <c r="G479" s="108"/>
      <c r="H479" s="106"/>
      <c r="I479" s="106"/>
      <c r="J479" s="106"/>
      <c r="K479" s="106"/>
      <c r="L479" s="109"/>
      <c r="M479" s="110"/>
      <c r="N479" s="144">
        <f t="shared" si="7"/>
        <v>0</v>
      </c>
      <c r="O479" s="145"/>
      <c r="P479" s="105"/>
      <c r="Q479" s="105"/>
      <c r="R479" s="111"/>
    </row>
    <row r="480" spans="1:18" x14ac:dyDescent="0.25">
      <c r="A480" s="103"/>
      <c r="B480" s="106"/>
      <c r="C480" s="106"/>
      <c r="D480" s="363"/>
      <c r="E480" s="364"/>
      <c r="F480" s="107"/>
      <c r="G480" s="108"/>
      <c r="H480" s="106"/>
      <c r="I480" s="106"/>
      <c r="J480" s="106"/>
      <c r="K480" s="106"/>
      <c r="L480" s="109"/>
      <c r="M480" s="110"/>
      <c r="N480" s="144">
        <f t="shared" si="7"/>
        <v>0</v>
      </c>
      <c r="O480" s="145"/>
      <c r="P480" s="105"/>
      <c r="Q480" s="105"/>
      <c r="R480" s="111"/>
    </row>
    <row r="481" spans="1:18" x14ac:dyDescent="0.25">
      <c r="A481" s="103"/>
      <c r="B481" s="106"/>
      <c r="C481" s="106"/>
      <c r="D481" s="363"/>
      <c r="E481" s="364"/>
      <c r="F481" s="107"/>
      <c r="G481" s="108"/>
      <c r="H481" s="106"/>
      <c r="I481" s="106"/>
      <c r="J481" s="106"/>
      <c r="K481" s="106"/>
      <c r="L481" s="109"/>
      <c r="M481" s="110"/>
      <c r="N481" s="144">
        <f t="shared" si="7"/>
        <v>0</v>
      </c>
      <c r="O481" s="145"/>
      <c r="P481" s="105"/>
      <c r="Q481" s="105"/>
      <c r="R481" s="111"/>
    </row>
    <row r="482" spans="1:18" x14ac:dyDescent="0.25">
      <c r="A482" s="103"/>
      <c r="B482" s="106"/>
      <c r="C482" s="106"/>
      <c r="D482" s="363"/>
      <c r="E482" s="364"/>
      <c r="F482" s="107"/>
      <c r="G482" s="108"/>
      <c r="H482" s="106"/>
      <c r="I482" s="106"/>
      <c r="J482" s="106"/>
      <c r="K482" s="106"/>
      <c r="L482" s="109"/>
      <c r="M482" s="110"/>
      <c r="N482" s="144">
        <f t="shared" si="7"/>
        <v>0</v>
      </c>
      <c r="O482" s="145"/>
      <c r="P482" s="105"/>
      <c r="Q482" s="105"/>
      <c r="R482" s="111"/>
    </row>
    <row r="483" spans="1:18" x14ac:dyDescent="0.25">
      <c r="A483" s="103"/>
      <c r="B483" s="106"/>
      <c r="C483" s="106"/>
      <c r="D483" s="363"/>
      <c r="E483" s="364"/>
      <c r="F483" s="107"/>
      <c r="G483" s="108"/>
      <c r="H483" s="106"/>
      <c r="I483" s="106"/>
      <c r="J483" s="106"/>
      <c r="K483" s="106"/>
      <c r="L483" s="109"/>
      <c r="M483" s="110"/>
      <c r="N483" s="144">
        <f t="shared" si="7"/>
        <v>0</v>
      </c>
      <c r="O483" s="145"/>
      <c r="P483" s="105"/>
      <c r="Q483" s="105"/>
      <c r="R483" s="111"/>
    </row>
    <row r="484" spans="1:18" x14ac:dyDescent="0.25">
      <c r="A484" s="103"/>
      <c r="B484" s="106"/>
      <c r="C484" s="106"/>
      <c r="D484" s="363"/>
      <c r="E484" s="364"/>
      <c r="F484" s="107"/>
      <c r="G484" s="108"/>
      <c r="H484" s="106"/>
      <c r="I484" s="106"/>
      <c r="J484" s="106"/>
      <c r="K484" s="106"/>
      <c r="L484" s="109"/>
      <c r="M484" s="110"/>
      <c r="N484" s="144">
        <f t="shared" si="7"/>
        <v>0</v>
      </c>
      <c r="O484" s="145"/>
      <c r="P484" s="105"/>
      <c r="Q484" s="105"/>
      <c r="R484" s="111"/>
    </row>
    <row r="485" spans="1:18" x14ac:dyDescent="0.25">
      <c r="A485" s="103"/>
      <c r="B485" s="106"/>
      <c r="C485" s="106"/>
      <c r="D485" s="363"/>
      <c r="E485" s="364"/>
      <c r="F485" s="107"/>
      <c r="G485" s="108"/>
      <c r="H485" s="106"/>
      <c r="I485" s="106"/>
      <c r="J485" s="106"/>
      <c r="K485" s="106"/>
      <c r="L485" s="109"/>
      <c r="M485" s="110"/>
      <c r="N485" s="144">
        <f t="shared" si="7"/>
        <v>0</v>
      </c>
      <c r="O485" s="145"/>
      <c r="P485" s="105"/>
      <c r="Q485" s="105"/>
      <c r="R485" s="111"/>
    </row>
    <row r="486" spans="1:18" x14ac:dyDescent="0.25">
      <c r="A486" s="103"/>
      <c r="B486" s="106"/>
      <c r="C486" s="106"/>
      <c r="D486" s="363"/>
      <c r="E486" s="364"/>
      <c r="F486" s="107"/>
      <c r="G486" s="108"/>
      <c r="H486" s="106"/>
      <c r="I486" s="106"/>
      <c r="J486" s="106"/>
      <c r="K486" s="106"/>
      <c r="L486" s="109"/>
      <c r="M486" s="110"/>
      <c r="N486" s="144">
        <f t="shared" si="7"/>
        <v>0</v>
      </c>
      <c r="O486" s="145"/>
      <c r="P486" s="105"/>
      <c r="Q486" s="105"/>
      <c r="R486" s="111"/>
    </row>
    <row r="487" spans="1:18" x14ac:dyDescent="0.25">
      <c r="A487" s="103"/>
      <c r="B487" s="106"/>
      <c r="C487" s="106"/>
      <c r="D487" s="363"/>
      <c r="E487" s="364"/>
      <c r="F487" s="107"/>
      <c r="G487" s="108"/>
      <c r="H487" s="106"/>
      <c r="I487" s="106"/>
      <c r="J487" s="106"/>
      <c r="K487" s="106"/>
      <c r="L487" s="109"/>
      <c r="M487" s="110"/>
      <c r="N487" s="144">
        <f t="shared" si="7"/>
        <v>0</v>
      </c>
      <c r="O487" s="145"/>
      <c r="P487" s="105"/>
      <c r="Q487" s="105"/>
      <c r="R487" s="111"/>
    </row>
    <row r="488" spans="1:18" x14ac:dyDescent="0.25">
      <c r="A488" s="103"/>
      <c r="B488" s="106"/>
      <c r="C488" s="106"/>
      <c r="D488" s="363"/>
      <c r="E488" s="364"/>
      <c r="F488" s="107"/>
      <c r="G488" s="108"/>
      <c r="H488" s="106"/>
      <c r="I488" s="106"/>
      <c r="J488" s="106"/>
      <c r="K488" s="106"/>
      <c r="L488" s="109"/>
      <c r="M488" s="110"/>
      <c r="N488" s="144">
        <f t="shared" si="7"/>
        <v>0</v>
      </c>
      <c r="O488" s="145"/>
      <c r="P488" s="105"/>
      <c r="Q488" s="105"/>
      <c r="R488" s="111"/>
    </row>
    <row r="489" spans="1:18" x14ac:dyDescent="0.25">
      <c r="A489" s="103"/>
      <c r="B489" s="106"/>
      <c r="C489" s="106"/>
      <c r="D489" s="363"/>
      <c r="E489" s="364"/>
      <c r="F489" s="107"/>
      <c r="G489" s="108"/>
      <c r="H489" s="106"/>
      <c r="I489" s="106"/>
      <c r="J489" s="106"/>
      <c r="K489" s="106"/>
      <c r="L489" s="109"/>
      <c r="M489" s="110"/>
      <c r="N489" s="144">
        <f t="shared" si="7"/>
        <v>0</v>
      </c>
      <c r="O489" s="145"/>
      <c r="P489" s="105"/>
      <c r="Q489" s="105"/>
      <c r="R489" s="111"/>
    </row>
    <row r="490" spans="1:18" x14ac:dyDescent="0.25">
      <c r="A490" s="103"/>
      <c r="B490" s="106"/>
      <c r="C490" s="106"/>
      <c r="D490" s="363"/>
      <c r="E490" s="364"/>
      <c r="F490" s="107"/>
      <c r="G490" s="108"/>
      <c r="H490" s="106"/>
      <c r="I490" s="106"/>
      <c r="J490" s="106"/>
      <c r="K490" s="106"/>
      <c r="L490" s="109"/>
      <c r="M490" s="110"/>
      <c r="N490" s="144">
        <f t="shared" si="7"/>
        <v>0</v>
      </c>
      <c r="O490" s="145"/>
      <c r="P490" s="105"/>
      <c r="Q490" s="105"/>
      <c r="R490" s="111"/>
    </row>
    <row r="491" spans="1:18" x14ac:dyDescent="0.25">
      <c r="A491" s="103"/>
      <c r="B491" s="106"/>
      <c r="C491" s="106"/>
      <c r="D491" s="363"/>
      <c r="E491" s="364"/>
      <c r="F491" s="107"/>
      <c r="G491" s="108"/>
      <c r="H491" s="106"/>
      <c r="I491" s="106"/>
      <c r="J491" s="106"/>
      <c r="K491" s="106"/>
      <c r="L491" s="109"/>
      <c r="M491" s="110"/>
      <c r="N491" s="144">
        <f t="shared" si="7"/>
        <v>0</v>
      </c>
      <c r="O491" s="145"/>
      <c r="P491" s="105"/>
      <c r="Q491" s="105"/>
      <c r="R491" s="111"/>
    </row>
    <row r="492" spans="1:18" x14ac:dyDescent="0.25">
      <c r="A492" s="103"/>
      <c r="B492" s="106"/>
      <c r="C492" s="106"/>
      <c r="D492" s="363"/>
      <c r="E492" s="364"/>
      <c r="F492" s="107"/>
      <c r="G492" s="108"/>
      <c r="H492" s="106"/>
      <c r="I492" s="106"/>
      <c r="J492" s="106"/>
      <c r="K492" s="106"/>
      <c r="L492" s="109"/>
      <c r="M492" s="110"/>
      <c r="N492" s="144">
        <f t="shared" si="7"/>
        <v>0</v>
      </c>
      <c r="O492" s="145"/>
      <c r="P492" s="105"/>
      <c r="Q492" s="105"/>
      <c r="R492" s="111"/>
    </row>
    <row r="493" spans="1:18" x14ac:dyDescent="0.25">
      <c r="A493" s="103"/>
      <c r="B493" s="106"/>
      <c r="C493" s="106"/>
      <c r="D493" s="363"/>
      <c r="E493" s="364"/>
      <c r="F493" s="107"/>
      <c r="G493" s="108"/>
      <c r="H493" s="106"/>
      <c r="I493" s="106"/>
      <c r="J493" s="106"/>
      <c r="K493" s="106"/>
      <c r="L493" s="109"/>
      <c r="M493" s="110"/>
      <c r="N493" s="144">
        <f t="shared" si="7"/>
        <v>0</v>
      </c>
      <c r="O493" s="145"/>
      <c r="P493" s="105"/>
      <c r="Q493" s="105"/>
      <c r="R493" s="111"/>
    </row>
    <row r="494" spans="1:18" x14ac:dyDescent="0.25">
      <c r="A494" s="103"/>
      <c r="B494" s="106"/>
      <c r="C494" s="106"/>
      <c r="D494" s="363"/>
      <c r="E494" s="364"/>
      <c r="F494" s="107"/>
      <c r="G494" s="108"/>
      <c r="H494" s="106"/>
      <c r="I494" s="106"/>
      <c r="J494" s="106"/>
      <c r="K494" s="106"/>
      <c r="L494" s="109"/>
      <c r="M494" s="110"/>
      <c r="N494" s="144">
        <f t="shared" si="7"/>
        <v>0</v>
      </c>
      <c r="O494" s="145"/>
      <c r="P494" s="105"/>
      <c r="Q494" s="105"/>
      <c r="R494" s="111"/>
    </row>
    <row r="495" spans="1:18" x14ac:dyDescent="0.25">
      <c r="A495" s="103"/>
      <c r="B495" s="106"/>
      <c r="C495" s="106"/>
      <c r="D495" s="363"/>
      <c r="E495" s="364"/>
      <c r="F495" s="107"/>
      <c r="G495" s="108"/>
      <c r="H495" s="106"/>
      <c r="I495" s="106"/>
      <c r="J495" s="106"/>
      <c r="K495" s="106"/>
      <c r="L495" s="109"/>
      <c r="M495" s="110"/>
      <c r="N495" s="144">
        <f t="shared" si="7"/>
        <v>0</v>
      </c>
      <c r="O495" s="145"/>
      <c r="P495" s="105"/>
      <c r="Q495" s="105"/>
      <c r="R495" s="111"/>
    </row>
    <row r="496" spans="1:18" x14ac:dyDescent="0.25">
      <c r="A496" s="103"/>
      <c r="B496" s="106"/>
      <c r="C496" s="106"/>
      <c r="D496" s="363"/>
      <c r="E496" s="364"/>
      <c r="F496" s="107"/>
      <c r="G496" s="108"/>
      <c r="H496" s="106"/>
      <c r="I496" s="106"/>
      <c r="J496" s="106"/>
      <c r="K496" s="106"/>
      <c r="L496" s="109"/>
      <c r="M496" s="110"/>
      <c r="N496" s="144">
        <f t="shared" si="7"/>
        <v>0</v>
      </c>
      <c r="O496" s="145"/>
      <c r="P496" s="105"/>
      <c r="Q496" s="105"/>
      <c r="R496" s="111"/>
    </row>
    <row r="497" spans="1:18" x14ac:dyDescent="0.25">
      <c r="A497" s="103"/>
      <c r="B497" s="106"/>
      <c r="C497" s="106"/>
      <c r="D497" s="363"/>
      <c r="E497" s="364"/>
      <c r="F497" s="107"/>
      <c r="G497" s="108"/>
      <c r="H497" s="106"/>
      <c r="I497" s="106"/>
      <c r="J497" s="106"/>
      <c r="K497" s="106"/>
      <c r="L497" s="109"/>
      <c r="M497" s="110"/>
      <c r="N497" s="144">
        <f t="shared" si="7"/>
        <v>0</v>
      </c>
      <c r="O497" s="145"/>
      <c r="P497" s="105"/>
      <c r="Q497" s="105"/>
      <c r="R497" s="111"/>
    </row>
    <row r="498" spans="1:18" x14ac:dyDescent="0.25">
      <c r="A498" s="103"/>
      <c r="B498" s="106"/>
      <c r="C498" s="106"/>
      <c r="D498" s="363"/>
      <c r="E498" s="364"/>
      <c r="F498" s="107"/>
      <c r="G498" s="108"/>
      <c r="H498" s="106"/>
      <c r="I498" s="106"/>
      <c r="J498" s="106"/>
      <c r="K498" s="106"/>
      <c r="L498" s="109"/>
      <c r="M498" s="110"/>
      <c r="N498" s="144">
        <f t="shared" si="7"/>
        <v>0</v>
      </c>
      <c r="O498" s="145"/>
      <c r="P498" s="105"/>
      <c r="Q498" s="105"/>
      <c r="R498" s="111"/>
    </row>
    <row r="499" spans="1:18" x14ac:dyDescent="0.25">
      <c r="A499" s="103"/>
      <c r="B499" s="106"/>
      <c r="C499" s="106"/>
      <c r="D499" s="363"/>
      <c r="E499" s="364"/>
      <c r="F499" s="107"/>
      <c r="G499" s="108"/>
      <c r="H499" s="106"/>
      <c r="I499" s="106"/>
      <c r="J499" s="106"/>
      <c r="K499" s="106"/>
      <c r="L499" s="109"/>
      <c r="M499" s="110"/>
      <c r="N499" s="144">
        <f t="shared" si="7"/>
        <v>0</v>
      </c>
      <c r="O499" s="145"/>
      <c r="P499" s="105"/>
      <c r="Q499" s="105"/>
      <c r="R499" s="111"/>
    </row>
    <row r="500" spans="1:18" x14ac:dyDescent="0.25">
      <c r="A500" s="103"/>
      <c r="B500" s="106"/>
      <c r="C500" s="106"/>
      <c r="D500" s="363"/>
      <c r="E500" s="364"/>
      <c r="F500" s="107"/>
      <c r="G500" s="108"/>
      <c r="H500" s="106"/>
      <c r="I500" s="106"/>
      <c r="J500" s="106"/>
      <c r="K500" s="106"/>
      <c r="L500" s="109"/>
      <c r="M500" s="110"/>
      <c r="N500" s="144">
        <f t="shared" si="7"/>
        <v>0</v>
      </c>
      <c r="O500" s="145"/>
      <c r="P500" s="105"/>
      <c r="Q500" s="105"/>
      <c r="R500" s="111"/>
    </row>
    <row r="501" spans="1:18" x14ac:dyDescent="0.25">
      <c r="A501" s="103"/>
      <c r="B501" s="106"/>
      <c r="C501" s="106"/>
      <c r="D501" s="363"/>
      <c r="E501" s="364"/>
      <c r="F501" s="107"/>
      <c r="G501" s="108"/>
      <c r="H501" s="106"/>
      <c r="I501" s="106"/>
      <c r="J501" s="106"/>
      <c r="K501" s="106"/>
      <c r="L501" s="109"/>
      <c r="M501" s="110"/>
      <c r="N501" s="144">
        <f t="shared" si="7"/>
        <v>0</v>
      </c>
      <c r="O501" s="145"/>
      <c r="P501" s="105"/>
      <c r="Q501" s="105"/>
      <c r="R501" s="111"/>
    </row>
    <row r="502" spans="1:18" x14ac:dyDescent="0.25">
      <c r="A502" s="103"/>
      <c r="B502" s="106"/>
      <c r="C502" s="106"/>
      <c r="D502" s="363"/>
      <c r="E502" s="364"/>
      <c r="F502" s="107"/>
      <c r="G502" s="108"/>
      <c r="H502" s="106"/>
      <c r="I502" s="106"/>
      <c r="J502" s="106"/>
      <c r="K502" s="106"/>
      <c r="L502" s="109"/>
      <c r="M502" s="110"/>
      <c r="N502" s="144">
        <f t="shared" si="7"/>
        <v>0</v>
      </c>
      <c r="O502" s="145"/>
      <c r="P502" s="105"/>
      <c r="Q502" s="105"/>
      <c r="R502" s="111"/>
    </row>
    <row r="503" spans="1:18" x14ac:dyDescent="0.25">
      <c r="A503" s="103"/>
      <c r="B503" s="106"/>
      <c r="C503" s="106"/>
      <c r="D503" s="363"/>
      <c r="E503" s="364"/>
      <c r="F503" s="107"/>
      <c r="G503" s="108"/>
      <c r="H503" s="106"/>
      <c r="I503" s="106"/>
      <c r="J503" s="106"/>
      <c r="K503" s="106"/>
      <c r="L503" s="109"/>
      <c r="M503" s="110"/>
      <c r="N503" s="144">
        <f t="shared" si="7"/>
        <v>0</v>
      </c>
      <c r="O503" s="145"/>
      <c r="P503" s="105"/>
      <c r="Q503" s="105"/>
      <c r="R503" s="111"/>
    </row>
    <row r="504" spans="1:18" x14ac:dyDescent="0.25">
      <c r="A504" s="103"/>
      <c r="B504" s="106"/>
      <c r="C504" s="106"/>
      <c r="D504" s="363"/>
      <c r="E504" s="364"/>
      <c r="F504" s="107"/>
      <c r="G504" s="108"/>
      <c r="H504" s="106"/>
      <c r="I504" s="106"/>
      <c r="J504" s="106"/>
      <c r="K504" s="106"/>
      <c r="L504" s="109"/>
      <c r="M504" s="110"/>
      <c r="N504" s="144">
        <f t="shared" si="7"/>
        <v>0</v>
      </c>
      <c r="O504" s="145"/>
      <c r="P504" s="105"/>
      <c r="Q504" s="105"/>
      <c r="R504" s="111"/>
    </row>
    <row r="505" spans="1:18" x14ac:dyDescent="0.25">
      <c r="A505" s="103"/>
      <c r="B505" s="106"/>
      <c r="C505" s="106"/>
      <c r="D505" s="363"/>
      <c r="E505" s="364"/>
      <c r="F505" s="107"/>
      <c r="G505" s="108"/>
      <c r="H505" s="106"/>
      <c r="I505" s="106"/>
      <c r="J505" s="106"/>
      <c r="K505" s="106"/>
      <c r="L505" s="109"/>
      <c r="M505" s="110"/>
      <c r="N505" s="144">
        <f t="shared" si="7"/>
        <v>0</v>
      </c>
      <c r="O505" s="145"/>
      <c r="P505" s="105"/>
      <c r="Q505" s="105"/>
      <c r="R505" s="111"/>
    </row>
    <row r="506" spans="1:18" x14ac:dyDescent="0.25">
      <c r="A506" s="103"/>
      <c r="B506" s="106"/>
      <c r="C506" s="106"/>
      <c r="D506" s="363"/>
      <c r="E506" s="364"/>
      <c r="F506" s="107"/>
      <c r="G506" s="108"/>
      <c r="H506" s="106"/>
      <c r="I506" s="106"/>
      <c r="J506" s="106"/>
      <c r="K506" s="106"/>
      <c r="L506" s="109"/>
      <c r="M506" s="110"/>
      <c r="N506" s="144">
        <f t="shared" si="7"/>
        <v>0</v>
      </c>
      <c r="O506" s="145"/>
      <c r="P506" s="105"/>
      <c r="Q506" s="105"/>
      <c r="R506" s="111"/>
    </row>
    <row r="507" spans="1:18" x14ac:dyDescent="0.25">
      <c r="A507" s="103"/>
      <c r="B507" s="106"/>
      <c r="C507" s="106"/>
      <c r="D507" s="363"/>
      <c r="E507" s="364"/>
      <c r="F507" s="107"/>
      <c r="G507" s="108"/>
      <c r="H507" s="106"/>
      <c r="I507" s="106"/>
      <c r="J507" s="106"/>
      <c r="K507" s="106"/>
      <c r="L507" s="109"/>
      <c r="M507" s="110"/>
      <c r="N507" s="144">
        <f t="shared" si="7"/>
        <v>0</v>
      </c>
      <c r="O507" s="145"/>
      <c r="P507" s="105"/>
      <c r="Q507" s="105"/>
      <c r="R507" s="111"/>
    </row>
    <row r="508" spans="1:18" x14ac:dyDescent="0.25">
      <c r="A508" s="103"/>
      <c r="B508" s="106"/>
      <c r="C508" s="106"/>
      <c r="D508" s="363"/>
      <c r="E508" s="364"/>
      <c r="F508" s="107"/>
      <c r="G508" s="108"/>
      <c r="H508" s="106"/>
      <c r="I508" s="106"/>
      <c r="J508" s="106"/>
      <c r="K508" s="106"/>
      <c r="L508" s="109"/>
      <c r="M508" s="110"/>
      <c r="N508" s="144">
        <f t="shared" si="7"/>
        <v>0</v>
      </c>
      <c r="O508" s="145"/>
      <c r="P508" s="105"/>
      <c r="Q508" s="105"/>
      <c r="R508" s="111"/>
    </row>
    <row r="509" spans="1:18" x14ac:dyDescent="0.25">
      <c r="A509" s="103"/>
      <c r="B509" s="106"/>
      <c r="C509" s="106"/>
      <c r="D509" s="363"/>
      <c r="E509" s="364"/>
      <c r="F509" s="107"/>
      <c r="G509" s="108"/>
      <c r="H509" s="106"/>
      <c r="I509" s="106"/>
      <c r="J509" s="106"/>
      <c r="K509" s="106"/>
      <c r="L509" s="109"/>
      <c r="M509" s="110"/>
      <c r="N509" s="144">
        <f t="shared" si="7"/>
        <v>0</v>
      </c>
      <c r="O509" s="145"/>
      <c r="P509" s="105"/>
      <c r="Q509" s="105"/>
      <c r="R509" s="111"/>
    </row>
    <row r="510" spans="1:18" x14ac:dyDescent="0.25">
      <c r="A510" s="103"/>
      <c r="B510" s="106"/>
      <c r="C510" s="106"/>
      <c r="D510" s="363"/>
      <c r="E510" s="364"/>
      <c r="F510" s="107"/>
      <c r="G510" s="108"/>
      <c r="H510" s="106"/>
      <c r="I510" s="106"/>
      <c r="J510" s="106"/>
      <c r="K510" s="106"/>
      <c r="L510" s="109"/>
      <c r="M510" s="110"/>
      <c r="N510" s="144">
        <f t="shared" si="7"/>
        <v>0</v>
      </c>
      <c r="O510" s="145"/>
      <c r="P510" s="105"/>
      <c r="Q510" s="105"/>
      <c r="R510" s="111"/>
    </row>
    <row r="511" spans="1:18" x14ac:dyDescent="0.25">
      <c r="A511" s="103"/>
      <c r="B511" s="106"/>
      <c r="C511" s="106"/>
      <c r="D511" s="363"/>
      <c r="E511" s="364"/>
      <c r="F511" s="107"/>
      <c r="G511" s="108"/>
      <c r="H511" s="106"/>
      <c r="I511" s="106"/>
      <c r="J511" s="106"/>
      <c r="K511" s="106"/>
      <c r="L511" s="109"/>
      <c r="M511" s="110"/>
      <c r="N511" s="144">
        <f t="shared" si="7"/>
        <v>0</v>
      </c>
      <c r="O511" s="145"/>
      <c r="P511" s="105"/>
      <c r="Q511" s="105"/>
      <c r="R511" s="111"/>
    </row>
    <row r="512" spans="1:18" x14ac:dyDescent="0.25">
      <c r="A512" s="103"/>
      <c r="B512" s="106"/>
      <c r="C512" s="106"/>
      <c r="D512" s="363"/>
      <c r="E512" s="364"/>
      <c r="F512" s="107"/>
      <c r="G512" s="108"/>
      <c r="H512" s="106"/>
      <c r="I512" s="106"/>
      <c r="J512" s="106"/>
      <c r="K512" s="106"/>
      <c r="L512" s="109"/>
      <c r="M512" s="110"/>
      <c r="N512" s="144">
        <f t="shared" si="7"/>
        <v>0</v>
      </c>
      <c r="O512" s="145"/>
      <c r="P512" s="105"/>
      <c r="Q512" s="105"/>
      <c r="R512" s="111"/>
    </row>
    <row r="513" spans="1:18" x14ac:dyDescent="0.25">
      <c r="A513" s="103"/>
      <c r="B513" s="106"/>
      <c r="C513" s="106"/>
      <c r="D513" s="363"/>
      <c r="E513" s="364"/>
      <c r="F513" s="107"/>
      <c r="G513" s="108"/>
      <c r="H513" s="106"/>
      <c r="I513" s="106"/>
      <c r="J513" s="106"/>
      <c r="K513" s="106"/>
      <c r="L513" s="109"/>
      <c r="M513" s="110"/>
      <c r="N513" s="144">
        <f t="shared" si="7"/>
        <v>0</v>
      </c>
      <c r="O513" s="145"/>
      <c r="P513" s="105"/>
      <c r="Q513" s="105"/>
      <c r="R513" s="111"/>
    </row>
    <row r="514" spans="1:18" x14ac:dyDescent="0.25">
      <c r="A514" s="103"/>
      <c r="B514" s="106"/>
      <c r="C514" s="106"/>
      <c r="D514" s="363"/>
      <c r="E514" s="364"/>
      <c r="F514" s="107"/>
      <c r="G514" s="108"/>
      <c r="H514" s="106"/>
      <c r="I514" s="106"/>
      <c r="J514" s="106"/>
      <c r="K514" s="106"/>
      <c r="L514" s="109"/>
      <c r="M514" s="110"/>
      <c r="N514" s="144">
        <f t="shared" si="7"/>
        <v>0</v>
      </c>
      <c r="O514" s="145"/>
      <c r="P514" s="105"/>
      <c r="Q514" s="105"/>
      <c r="R514" s="111"/>
    </row>
    <row r="515" spans="1:18" x14ac:dyDescent="0.25">
      <c r="A515" s="103"/>
      <c r="B515" s="106"/>
      <c r="C515" s="106"/>
      <c r="D515" s="363"/>
      <c r="E515" s="364"/>
      <c r="F515" s="107"/>
      <c r="G515" s="108"/>
      <c r="H515" s="106"/>
      <c r="I515" s="106"/>
      <c r="J515" s="106"/>
      <c r="K515" s="106"/>
      <c r="L515" s="109"/>
      <c r="M515" s="110"/>
      <c r="N515" s="144">
        <f t="shared" si="7"/>
        <v>0</v>
      </c>
      <c r="O515" s="145"/>
      <c r="P515" s="105"/>
      <c r="Q515" s="105"/>
      <c r="R515" s="111"/>
    </row>
    <row r="516" spans="1:18" x14ac:dyDescent="0.25">
      <c r="A516" s="103"/>
      <c r="B516" s="106"/>
      <c r="C516" s="106"/>
      <c r="D516" s="363"/>
      <c r="E516" s="364"/>
      <c r="F516" s="107"/>
      <c r="G516" s="108"/>
      <c r="H516" s="106"/>
      <c r="I516" s="106"/>
      <c r="J516" s="106"/>
      <c r="K516" s="106"/>
      <c r="L516" s="109"/>
      <c r="M516" s="110"/>
      <c r="N516" s="144">
        <f t="shared" si="7"/>
        <v>0</v>
      </c>
      <c r="O516" s="145"/>
      <c r="P516" s="105"/>
      <c r="Q516" s="105"/>
      <c r="R516" s="111"/>
    </row>
    <row r="517" spans="1:18" x14ac:dyDescent="0.25">
      <c r="A517" s="103"/>
      <c r="B517" s="106"/>
      <c r="C517" s="106"/>
      <c r="D517" s="363"/>
      <c r="E517" s="364"/>
      <c r="F517" s="107"/>
      <c r="G517" s="108"/>
      <c r="H517" s="106"/>
      <c r="I517" s="106"/>
      <c r="J517" s="106"/>
      <c r="K517" s="106"/>
      <c r="L517" s="109"/>
      <c r="M517" s="110"/>
      <c r="N517" s="144">
        <f t="shared" si="7"/>
        <v>0</v>
      </c>
      <c r="O517" s="145"/>
      <c r="P517" s="105"/>
      <c r="Q517" s="105"/>
      <c r="R517" s="111"/>
    </row>
    <row r="518" spans="1:18" x14ac:dyDescent="0.25">
      <c r="A518" s="103"/>
      <c r="B518" s="106"/>
      <c r="C518" s="106"/>
      <c r="D518" s="363"/>
      <c r="E518" s="364"/>
      <c r="F518" s="107"/>
      <c r="G518" s="108"/>
      <c r="H518" s="106"/>
      <c r="I518" s="106"/>
      <c r="J518" s="106"/>
      <c r="K518" s="106"/>
      <c r="L518" s="109"/>
      <c r="M518" s="110"/>
      <c r="N518" s="144">
        <f t="shared" si="7"/>
        <v>0</v>
      </c>
      <c r="O518" s="145"/>
      <c r="P518" s="105"/>
      <c r="Q518" s="105"/>
      <c r="R518" s="111"/>
    </row>
    <row r="519" spans="1:18" x14ac:dyDescent="0.25">
      <c r="A519" s="103"/>
      <c r="B519" s="106"/>
      <c r="C519" s="106"/>
      <c r="D519" s="363"/>
      <c r="E519" s="364"/>
      <c r="F519" s="107"/>
      <c r="G519" s="108"/>
      <c r="H519" s="106"/>
      <c r="I519" s="106"/>
      <c r="J519" s="106"/>
      <c r="K519" s="106"/>
      <c r="L519" s="109"/>
      <c r="M519" s="110"/>
      <c r="N519" s="144">
        <f t="shared" si="7"/>
        <v>0</v>
      </c>
      <c r="O519" s="145"/>
      <c r="P519" s="105"/>
      <c r="Q519" s="105"/>
      <c r="R519" s="111"/>
    </row>
    <row r="520" spans="1:18" x14ac:dyDescent="0.25">
      <c r="A520" s="103"/>
      <c r="B520" s="106"/>
      <c r="C520" s="106"/>
      <c r="D520" s="363"/>
      <c r="E520" s="364"/>
      <c r="F520" s="107"/>
      <c r="G520" s="108"/>
      <c r="H520" s="106"/>
      <c r="I520" s="106"/>
      <c r="J520" s="106"/>
      <c r="K520" s="106"/>
      <c r="L520" s="109"/>
      <c r="M520" s="110"/>
      <c r="N520" s="144">
        <f t="shared" si="7"/>
        <v>0</v>
      </c>
      <c r="O520" s="145"/>
      <c r="P520" s="105"/>
      <c r="Q520" s="105"/>
      <c r="R520" s="111"/>
    </row>
    <row r="521" spans="1:18" x14ac:dyDescent="0.25">
      <c r="A521" s="103"/>
      <c r="B521" s="106"/>
      <c r="C521" s="106"/>
      <c r="D521" s="363"/>
      <c r="E521" s="364"/>
      <c r="F521" s="107"/>
      <c r="G521" s="108"/>
      <c r="H521" s="106"/>
      <c r="I521" s="106"/>
      <c r="J521" s="106"/>
      <c r="K521" s="106"/>
      <c r="L521" s="109"/>
      <c r="M521" s="110"/>
      <c r="N521" s="144">
        <f t="shared" si="7"/>
        <v>0</v>
      </c>
      <c r="O521" s="145"/>
      <c r="P521" s="105"/>
      <c r="Q521" s="105"/>
      <c r="R521" s="111"/>
    </row>
    <row r="522" spans="1:18" x14ac:dyDescent="0.25">
      <c r="A522" s="103"/>
      <c r="B522" s="106"/>
      <c r="C522" s="106"/>
      <c r="D522" s="363"/>
      <c r="E522" s="364"/>
      <c r="F522" s="107"/>
      <c r="G522" s="108"/>
      <c r="H522" s="106"/>
      <c r="I522" s="106"/>
      <c r="J522" s="106"/>
      <c r="K522" s="106"/>
      <c r="L522" s="109"/>
      <c r="M522" s="110"/>
      <c r="N522" s="144">
        <f t="shared" si="7"/>
        <v>0</v>
      </c>
      <c r="O522" s="145"/>
      <c r="P522" s="105"/>
      <c r="Q522" s="105"/>
      <c r="R522" s="111"/>
    </row>
    <row r="523" spans="1:18" x14ac:dyDescent="0.25">
      <c r="A523" s="103"/>
      <c r="B523" s="106"/>
      <c r="C523" s="106"/>
      <c r="D523" s="363"/>
      <c r="E523" s="364"/>
      <c r="F523" s="107"/>
      <c r="G523" s="108"/>
      <c r="H523" s="106"/>
      <c r="I523" s="106"/>
      <c r="J523" s="106"/>
      <c r="K523" s="106"/>
      <c r="L523" s="109"/>
      <c r="M523" s="110"/>
      <c r="N523" s="144">
        <f t="shared" si="7"/>
        <v>0</v>
      </c>
      <c r="O523" s="145"/>
      <c r="P523" s="105"/>
      <c r="Q523" s="105"/>
      <c r="R523" s="111"/>
    </row>
    <row r="524" spans="1:18" x14ac:dyDescent="0.25">
      <c r="A524" s="103"/>
      <c r="B524" s="106"/>
      <c r="C524" s="106"/>
      <c r="D524" s="363"/>
      <c r="E524" s="364"/>
      <c r="F524" s="107"/>
      <c r="G524" s="108"/>
      <c r="H524" s="106"/>
      <c r="I524" s="106"/>
      <c r="J524" s="106"/>
      <c r="K524" s="106"/>
      <c r="L524" s="109"/>
      <c r="M524" s="110"/>
      <c r="N524" s="144">
        <f t="shared" si="7"/>
        <v>0</v>
      </c>
      <c r="O524" s="145"/>
      <c r="P524" s="105"/>
      <c r="Q524" s="105"/>
      <c r="R524" s="111"/>
    </row>
    <row r="525" spans="1:18" x14ac:dyDescent="0.25">
      <c r="A525" s="103"/>
      <c r="B525" s="106"/>
      <c r="C525" s="106"/>
      <c r="D525" s="363"/>
      <c r="E525" s="364"/>
      <c r="F525" s="107"/>
      <c r="G525" s="108"/>
      <c r="H525" s="106"/>
      <c r="I525" s="106"/>
      <c r="J525" s="106"/>
      <c r="K525" s="106"/>
      <c r="L525" s="109"/>
      <c r="M525" s="110"/>
      <c r="N525" s="144">
        <f t="shared" ref="N525:N588" si="8">SUM(F525:M525)</f>
        <v>0</v>
      </c>
      <c r="O525" s="145"/>
      <c r="P525" s="105"/>
      <c r="Q525" s="105"/>
      <c r="R525" s="111"/>
    </row>
    <row r="526" spans="1:18" x14ac:dyDescent="0.25">
      <c r="A526" s="103"/>
      <c r="B526" s="106"/>
      <c r="C526" s="106"/>
      <c r="D526" s="363"/>
      <c r="E526" s="364"/>
      <c r="F526" s="107"/>
      <c r="G526" s="108"/>
      <c r="H526" s="106"/>
      <c r="I526" s="106"/>
      <c r="J526" s="106"/>
      <c r="K526" s="106"/>
      <c r="L526" s="109"/>
      <c r="M526" s="110"/>
      <c r="N526" s="144">
        <f t="shared" si="8"/>
        <v>0</v>
      </c>
      <c r="O526" s="145"/>
      <c r="P526" s="105"/>
      <c r="Q526" s="105"/>
      <c r="R526" s="111"/>
    </row>
    <row r="527" spans="1:18" x14ac:dyDescent="0.25">
      <c r="A527" s="103"/>
      <c r="B527" s="106"/>
      <c r="C527" s="106"/>
      <c r="D527" s="363"/>
      <c r="E527" s="364"/>
      <c r="F527" s="107"/>
      <c r="G527" s="108"/>
      <c r="H527" s="106"/>
      <c r="I527" s="106"/>
      <c r="J527" s="106"/>
      <c r="K527" s="106"/>
      <c r="L527" s="109"/>
      <c r="M527" s="110"/>
      <c r="N527" s="144">
        <f t="shared" si="8"/>
        <v>0</v>
      </c>
      <c r="O527" s="145"/>
      <c r="P527" s="105"/>
      <c r="Q527" s="105"/>
      <c r="R527" s="111"/>
    </row>
    <row r="528" spans="1:18" x14ac:dyDescent="0.25">
      <c r="A528" s="103"/>
      <c r="B528" s="106"/>
      <c r="C528" s="106"/>
      <c r="D528" s="363"/>
      <c r="E528" s="364"/>
      <c r="F528" s="107"/>
      <c r="G528" s="108"/>
      <c r="H528" s="106"/>
      <c r="I528" s="106"/>
      <c r="J528" s="106"/>
      <c r="K528" s="106"/>
      <c r="L528" s="109"/>
      <c r="M528" s="110"/>
      <c r="N528" s="144">
        <f t="shared" si="8"/>
        <v>0</v>
      </c>
      <c r="O528" s="145"/>
      <c r="P528" s="105"/>
      <c r="Q528" s="105"/>
      <c r="R528" s="111"/>
    </row>
    <row r="529" spans="1:18" x14ac:dyDescent="0.25">
      <c r="A529" s="103"/>
      <c r="B529" s="106"/>
      <c r="C529" s="106"/>
      <c r="D529" s="363"/>
      <c r="E529" s="364"/>
      <c r="F529" s="107"/>
      <c r="G529" s="108"/>
      <c r="H529" s="106"/>
      <c r="I529" s="106"/>
      <c r="J529" s="106"/>
      <c r="K529" s="106"/>
      <c r="L529" s="109"/>
      <c r="M529" s="110"/>
      <c r="N529" s="144">
        <f t="shared" si="8"/>
        <v>0</v>
      </c>
      <c r="O529" s="145"/>
      <c r="P529" s="105"/>
      <c r="Q529" s="105"/>
      <c r="R529" s="111"/>
    </row>
    <row r="530" spans="1:18" x14ac:dyDescent="0.25">
      <c r="A530" s="103"/>
      <c r="B530" s="106"/>
      <c r="C530" s="106"/>
      <c r="D530" s="363"/>
      <c r="E530" s="364"/>
      <c r="F530" s="107"/>
      <c r="G530" s="108"/>
      <c r="H530" s="106"/>
      <c r="I530" s="106"/>
      <c r="J530" s="106"/>
      <c r="K530" s="106"/>
      <c r="L530" s="109"/>
      <c r="M530" s="110"/>
      <c r="N530" s="144">
        <f t="shared" si="8"/>
        <v>0</v>
      </c>
      <c r="O530" s="145"/>
      <c r="P530" s="105"/>
      <c r="Q530" s="105"/>
      <c r="R530" s="111"/>
    </row>
    <row r="531" spans="1:18" x14ac:dyDescent="0.25">
      <c r="A531" s="103"/>
      <c r="B531" s="106"/>
      <c r="C531" s="106"/>
      <c r="D531" s="363"/>
      <c r="E531" s="364"/>
      <c r="F531" s="107"/>
      <c r="G531" s="108"/>
      <c r="H531" s="106"/>
      <c r="I531" s="106"/>
      <c r="J531" s="106"/>
      <c r="K531" s="106"/>
      <c r="L531" s="109"/>
      <c r="M531" s="110"/>
      <c r="N531" s="144">
        <f t="shared" si="8"/>
        <v>0</v>
      </c>
      <c r="O531" s="145"/>
      <c r="P531" s="105"/>
      <c r="Q531" s="105"/>
      <c r="R531" s="111"/>
    </row>
    <row r="532" spans="1:18" x14ac:dyDescent="0.25">
      <c r="A532" s="103"/>
      <c r="B532" s="106"/>
      <c r="C532" s="106"/>
      <c r="D532" s="363"/>
      <c r="E532" s="364"/>
      <c r="F532" s="107"/>
      <c r="G532" s="108"/>
      <c r="H532" s="106"/>
      <c r="I532" s="106"/>
      <c r="J532" s="106"/>
      <c r="K532" s="106"/>
      <c r="L532" s="109"/>
      <c r="M532" s="110"/>
      <c r="N532" s="144">
        <f t="shared" si="8"/>
        <v>0</v>
      </c>
      <c r="O532" s="145"/>
      <c r="P532" s="105"/>
      <c r="Q532" s="105"/>
      <c r="R532" s="111"/>
    </row>
    <row r="533" spans="1:18" x14ac:dyDescent="0.25">
      <c r="A533" s="103"/>
      <c r="B533" s="106"/>
      <c r="C533" s="106"/>
      <c r="D533" s="363"/>
      <c r="E533" s="364"/>
      <c r="F533" s="107"/>
      <c r="G533" s="108"/>
      <c r="H533" s="106"/>
      <c r="I533" s="106"/>
      <c r="J533" s="106"/>
      <c r="K533" s="106"/>
      <c r="L533" s="109"/>
      <c r="M533" s="110"/>
      <c r="N533" s="144">
        <f t="shared" si="8"/>
        <v>0</v>
      </c>
      <c r="O533" s="145"/>
      <c r="P533" s="105"/>
      <c r="Q533" s="105"/>
      <c r="R533" s="111"/>
    </row>
    <row r="534" spans="1:18" x14ac:dyDescent="0.25">
      <c r="A534" s="103"/>
      <c r="B534" s="106"/>
      <c r="C534" s="106"/>
      <c r="D534" s="363"/>
      <c r="E534" s="364"/>
      <c r="F534" s="107"/>
      <c r="G534" s="108"/>
      <c r="H534" s="106"/>
      <c r="I534" s="106"/>
      <c r="J534" s="106"/>
      <c r="K534" s="106"/>
      <c r="L534" s="109"/>
      <c r="M534" s="110"/>
      <c r="N534" s="144">
        <f t="shared" si="8"/>
        <v>0</v>
      </c>
      <c r="O534" s="145"/>
      <c r="P534" s="105"/>
      <c r="Q534" s="105"/>
      <c r="R534" s="111"/>
    </row>
    <row r="535" spans="1:18" x14ac:dyDescent="0.25">
      <c r="A535" s="103"/>
      <c r="B535" s="106"/>
      <c r="C535" s="106"/>
      <c r="D535" s="363"/>
      <c r="E535" s="364"/>
      <c r="F535" s="107"/>
      <c r="G535" s="108"/>
      <c r="H535" s="106"/>
      <c r="I535" s="106"/>
      <c r="J535" s="106"/>
      <c r="K535" s="106"/>
      <c r="L535" s="109"/>
      <c r="M535" s="110"/>
      <c r="N535" s="144">
        <f t="shared" si="8"/>
        <v>0</v>
      </c>
      <c r="O535" s="145"/>
      <c r="P535" s="105"/>
      <c r="Q535" s="105"/>
      <c r="R535" s="111"/>
    </row>
    <row r="536" spans="1:18" x14ac:dyDescent="0.25">
      <c r="A536" s="103"/>
      <c r="B536" s="106"/>
      <c r="C536" s="106"/>
      <c r="D536" s="363"/>
      <c r="E536" s="364"/>
      <c r="F536" s="107"/>
      <c r="G536" s="108"/>
      <c r="H536" s="106"/>
      <c r="I536" s="106"/>
      <c r="J536" s="106"/>
      <c r="K536" s="106"/>
      <c r="L536" s="109"/>
      <c r="M536" s="110"/>
      <c r="N536" s="144">
        <f t="shared" si="8"/>
        <v>0</v>
      </c>
      <c r="O536" s="145"/>
      <c r="P536" s="105"/>
      <c r="Q536" s="105"/>
      <c r="R536" s="111"/>
    </row>
    <row r="537" spans="1:18" x14ac:dyDescent="0.25">
      <c r="A537" s="103"/>
      <c r="B537" s="106"/>
      <c r="C537" s="106"/>
      <c r="D537" s="363"/>
      <c r="E537" s="364"/>
      <c r="F537" s="107"/>
      <c r="G537" s="108"/>
      <c r="H537" s="106"/>
      <c r="I537" s="106"/>
      <c r="J537" s="106"/>
      <c r="K537" s="106"/>
      <c r="L537" s="109"/>
      <c r="M537" s="110"/>
      <c r="N537" s="144">
        <f t="shared" si="8"/>
        <v>0</v>
      </c>
      <c r="O537" s="145"/>
      <c r="P537" s="105"/>
      <c r="Q537" s="105"/>
      <c r="R537" s="111"/>
    </row>
    <row r="538" spans="1:18" x14ac:dyDescent="0.25">
      <c r="A538" s="103"/>
      <c r="B538" s="106"/>
      <c r="C538" s="106"/>
      <c r="D538" s="363"/>
      <c r="E538" s="364"/>
      <c r="F538" s="107"/>
      <c r="G538" s="108"/>
      <c r="H538" s="106"/>
      <c r="I538" s="106"/>
      <c r="J538" s="106"/>
      <c r="K538" s="106"/>
      <c r="L538" s="109"/>
      <c r="M538" s="110"/>
      <c r="N538" s="144">
        <f t="shared" si="8"/>
        <v>0</v>
      </c>
      <c r="O538" s="145"/>
      <c r="P538" s="105"/>
      <c r="Q538" s="105"/>
      <c r="R538" s="111"/>
    </row>
    <row r="539" spans="1:18" x14ac:dyDescent="0.25">
      <c r="A539" s="103"/>
      <c r="B539" s="106"/>
      <c r="C539" s="106"/>
      <c r="D539" s="363"/>
      <c r="E539" s="364"/>
      <c r="F539" s="107"/>
      <c r="G539" s="108"/>
      <c r="H539" s="106"/>
      <c r="I539" s="106"/>
      <c r="J539" s="106"/>
      <c r="K539" s="106"/>
      <c r="L539" s="109"/>
      <c r="M539" s="110"/>
      <c r="N539" s="144">
        <f t="shared" si="8"/>
        <v>0</v>
      </c>
      <c r="O539" s="145"/>
      <c r="P539" s="105"/>
      <c r="Q539" s="105"/>
      <c r="R539" s="111"/>
    </row>
    <row r="540" spans="1:18" x14ac:dyDescent="0.25">
      <c r="A540" s="103"/>
      <c r="B540" s="106"/>
      <c r="C540" s="106"/>
      <c r="D540" s="363"/>
      <c r="E540" s="364"/>
      <c r="F540" s="107"/>
      <c r="G540" s="108"/>
      <c r="H540" s="106"/>
      <c r="I540" s="106"/>
      <c r="J540" s="106"/>
      <c r="K540" s="106"/>
      <c r="L540" s="109"/>
      <c r="M540" s="110"/>
      <c r="N540" s="144">
        <f t="shared" si="8"/>
        <v>0</v>
      </c>
      <c r="O540" s="145"/>
      <c r="P540" s="105"/>
      <c r="Q540" s="105"/>
      <c r="R540" s="111"/>
    </row>
    <row r="541" spans="1:18" x14ac:dyDescent="0.25">
      <c r="A541" s="103"/>
      <c r="B541" s="106"/>
      <c r="C541" s="106"/>
      <c r="D541" s="363"/>
      <c r="E541" s="364"/>
      <c r="F541" s="107"/>
      <c r="G541" s="108"/>
      <c r="H541" s="106"/>
      <c r="I541" s="106"/>
      <c r="J541" s="106"/>
      <c r="K541" s="106"/>
      <c r="L541" s="109"/>
      <c r="M541" s="110"/>
      <c r="N541" s="144">
        <f t="shared" si="8"/>
        <v>0</v>
      </c>
      <c r="O541" s="145"/>
      <c r="P541" s="105"/>
      <c r="Q541" s="105"/>
      <c r="R541" s="111"/>
    </row>
    <row r="542" spans="1:18" x14ac:dyDescent="0.25">
      <c r="A542" s="103"/>
      <c r="B542" s="106"/>
      <c r="C542" s="106"/>
      <c r="D542" s="363"/>
      <c r="E542" s="364"/>
      <c r="F542" s="107"/>
      <c r="G542" s="108"/>
      <c r="H542" s="106"/>
      <c r="I542" s="106"/>
      <c r="J542" s="106"/>
      <c r="K542" s="106"/>
      <c r="L542" s="109"/>
      <c r="M542" s="110"/>
      <c r="N542" s="144">
        <f t="shared" si="8"/>
        <v>0</v>
      </c>
      <c r="O542" s="145"/>
      <c r="P542" s="105"/>
      <c r="Q542" s="105"/>
      <c r="R542" s="111"/>
    </row>
    <row r="543" spans="1:18" x14ac:dyDescent="0.25">
      <c r="A543" s="103"/>
      <c r="B543" s="106"/>
      <c r="C543" s="106"/>
      <c r="D543" s="363"/>
      <c r="E543" s="364"/>
      <c r="F543" s="107"/>
      <c r="G543" s="108"/>
      <c r="H543" s="106"/>
      <c r="I543" s="106"/>
      <c r="J543" s="106"/>
      <c r="K543" s="106"/>
      <c r="L543" s="109"/>
      <c r="M543" s="110"/>
      <c r="N543" s="144">
        <f t="shared" si="8"/>
        <v>0</v>
      </c>
      <c r="O543" s="145"/>
      <c r="P543" s="105"/>
      <c r="Q543" s="105"/>
      <c r="R543" s="111"/>
    </row>
    <row r="544" spans="1:18" x14ac:dyDescent="0.25">
      <c r="A544" s="103"/>
      <c r="B544" s="106"/>
      <c r="C544" s="106"/>
      <c r="D544" s="363"/>
      <c r="E544" s="364"/>
      <c r="F544" s="107"/>
      <c r="G544" s="108"/>
      <c r="H544" s="106"/>
      <c r="I544" s="106"/>
      <c r="J544" s="106"/>
      <c r="K544" s="106"/>
      <c r="L544" s="109"/>
      <c r="M544" s="110"/>
      <c r="N544" s="144">
        <f t="shared" si="8"/>
        <v>0</v>
      </c>
      <c r="O544" s="145"/>
      <c r="P544" s="105"/>
      <c r="Q544" s="105"/>
      <c r="R544" s="111"/>
    </row>
    <row r="545" spans="1:18" x14ac:dyDescent="0.25">
      <c r="A545" s="103"/>
      <c r="B545" s="106"/>
      <c r="C545" s="106"/>
      <c r="D545" s="363"/>
      <c r="E545" s="364"/>
      <c r="F545" s="107"/>
      <c r="G545" s="108"/>
      <c r="H545" s="106"/>
      <c r="I545" s="106"/>
      <c r="J545" s="106"/>
      <c r="K545" s="106"/>
      <c r="L545" s="109"/>
      <c r="M545" s="110"/>
      <c r="N545" s="144">
        <f t="shared" si="8"/>
        <v>0</v>
      </c>
      <c r="O545" s="145"/>
      <c r="P545" s="105"/>
      <c r="Q545" s="105"/>
      <c r="R545" s="111"/>
    </row>
    <row r="546" spans="1:18" x14ac:dyDescent="0.25">
      <c r="A546" s="103"/>
      <c r="B546" s="106"/>
      <c r="C546" s="106"/>
      <c r="D546" s="363"/>
      <c r="E546" s="364"/>
      <c r="F546" s="107"/>
      <c r="G546" s="108"/>
      <c r="H546" s="106"/>
      <c r="I546" s="106"/>
      <c r="J546" s="106"/>
      <c r="K546" s="106"/>
      <c r="L546" s="109"/>
      <c r="M546" s="110"/>
      <c r="N546" s="144">
        <f t="shared" si="8"/>
        <v>0</v>
      </c>
      <c r="O546" s="145"/>
      <c r="P546" s="105"/>
      <c r="Q546" s="105"/>
      <c r="R546" s="111"/>
    </row>
    <row r="547" spans="1:18" x14ac:dyDescent="0.25">
      <c r="A547" s="103"/>
      <c r="B547" s="106"/>
      <c r="C547" s="106"/>
      <c r="D547" s="363"/>
      <c r="E547" s="364"/>
      <c r="F547" s="107"/>
      <c r="G547" s="108"/>
      <c r="H547" s="106"/>
      <c r="I547" s="106"/>
      <c r="J547" s="106"/>
      <c r="K547" s="106"/>
      <c r="L547" s="109"/>
      <c r="M547" s="110"/>
      <c r="N547" s="144">
        <f t="shared" si="8"/>
        <v>0</v>
      </c>
      <c r="O547" s="145"/>
      <c r="P547" s="105"/>
      <c r="Q547" s="105"/>
      <c r="R547" s="111"/>
    </row>
    <row r="548" spans="1:18" x14ac:dyDescent="0.25">
      <c r="A548" s="103"/>
      <c r="B548" s="106"/>
      <c r="C548" s="106"/>
      <c r="D548" s="363"/>
      <c r="E548" s="364"/>
      <c r="F548" s="107"/>
      <c r="G548" s="108"/>
      <c r="H548" s="106"/>
      <c r="I548" s="106"/>
      <c r="J548" s="106"/>
      <c r="K548" s="106"/>
      <c r="L548" s="109"/>
      <c r="M548" s="110"/>
      <c r="N548" s="144">
        <f t="shared" si="8"/>
        <v>0</v>
      </c>
      <c r="O548" s="145"/>
      <c r="P548" s="105"/>
      <c r="Q548" s="105"/>
      <c r="R548" s="111"/>
    </row>
    <row r="549" spans="1:18" x14ac:dyDescent="0.25">
      <c r="A549" s="103"/>
      <c r="B549" s="106"/>
      <c r="C549" s="106"/>
      <c r="D549" s="363"/>
      <c r="E549" s="364"/>
      <c r="F549" s="107"/>
      <c r="G549" s="108"/>
      <c r="H549" s="106"/>
      <c r="I549" s="106"/>
      <c r="J549" s="106"/>
      <c r="K549" s="106"/>
      <c r="L549" s="109"/>
      <c r="M549" s="110"/>
      <c r="N549" s="144">
        <f t="shared" si="8"/>
        <v>0</v>
      </c>
      <c r="O549" s="145"/>
      <c r="P549" s="105"/>
      <c r="Q549" s="105"/>
      <c r="R549" s="111"/>
    </row>
    <row r="550" spans="1:18" x14ac:dyDescent="0.25">
      <c r="A550" s="103"/>
      <c r="B550" s="106"/>
      <c r="C550" s="106"/>
      <c r="D550" s="363"/>
      <c r="E550" s="364"/>
      <c r="F550" s="107"/>
      <c r="G550" s="108"/>
      <c r="H550" s="106"/>
      <c r="I550" s="106"/>
      <c r="J550" s="106"/>
      <c r="K550" s="106"/>
      <c r="L550" s="109"/>
      <c r="M550" s="110"/>
      <c r="N550" s="144">
        <f t="shared" si="8"/>
        <v>0</v>
      </c>
      <c r="O550" s="145"/>
      <c r="P550" s="105"/>
      <c r="Q550" s="105"/>
      <c r="R550" s="111"/>
    </row>
    <row r="551" spans="1:18" x14ac:dyDescent="0.25">
      <c r="A551" s="103"/>
      <c r="B551" s="106"/>
      <c r="C551" s="106"/>
      <c r="D551" s="363"/>
      <c r="E551" s="364"/>
      <c r="F551" s="107"/>
      <c r="G551" s="108"/>
      <c r="H551" s="106"/>
      <c r="I551" s="106"/>
      <c r="J551" s="106"/>
      <c r="K551" s="106"/>
      <c r="L551" s="109"/>
      <c r="M551" s="110"/>
      <c r="N551" s="144">
        <f t="shared" si="8"/>
        <v>0</v>
      </c>
      <c r="O551" s="145"/>
      <c r="P551" s="105"/>
      <c r="Q551" s="105"/>
      <c r="R551" s="111"/>
    </row>
    <row r="552" spans="1:18" x14ac:dyDescent="0.25">
      <c r="A552" s="103"/>
      <c r="B552" s="106"/>
      <c r="C552" s="106"/>
      <c r="D552" s="363"/>
      <c r="E552" s="364"/>
      <c r="F552" s="107"/>
      <c r="G552" s="108"/>
      <c r="H552" s="106"/>
      <c r="I552" s="106"/>
      <c r="J552" s="106"/>
      <c r="K552" s="106"/>
      <c r="L552" s="109"/>
      <c r="M552" s="110"/>
      <c r="N552" s="144">
        <f t="shared" si="8"/>
        <v>0</v>
      </c>
      <c r="O552" s="145"/>
      <c r="P552" s="105"/>
      <c r="Q552" s="105"/>
      <c r="R552" s="111"/>
    </row>
    <row r="553" spans="1:18" x14ac:dyDescent="0.25">
      <c r="A553" s="103"/>
      <c r="B553" s="106"/>
      <c r="C553" s="106"/>
      <c r="D553" s="363"/>
      <c r="E553" s="364"/>
      <c r="F553" s="107"/>
      <c r="G553" s="108"/>
      <c r="H553" s="106"/>
      <c r="I553" s="106"/>
      <c r="J553" s="106"/>
      <c r="K553" s="106"/>
      <c r="L553" s="109"/>
      <c r="M553" s="110"/>
      <c r="N553" s="144">
        <f t="shared" si="8"/>
        <v>0</v>
      </c>
      <c r="O553" s="145"/>
      <c r="P553" s="105"/>
      <c r="Q553" s="105"/>
      <c r="R553" s="111"/>
    </row>
    <row r="554" spans="1:18" x14ac:dyDescent="0.25">
      <c r="A554" s="103"/>
      <c r="B554" s="106"/>
      <c r="C554" s="106"/>
      <c r="D554" s="363"/>
      <c r="E554" s="364"/>
      <c r="F554" s="107"/>
      <c r="G554" s="108"/>
      <c r="H554" s="106"/>
      <c r="I554" s="106"/>
      <c r="J554" s="106"/>
      <c r="K554" s="106"/>
      <c r="L554" s="109"/>
      <c r="M554" s="110"/>
      <c r="N554" s="144">
        <f t="shared" si="8"/>
        <v>0</v>
      </c>
      <c r="O554" s="145"/>
      <c r="P554" s="105"/>
      <c r="Q554" s="105"/>
      <c r="R554" s="111"/>
    </row>
    <row r="555" spans="1:18" x14ac:dyDescent="0.25">
      <c r="A555" s="103"/>
      <c r="B555" s="106"/>
      <c r="C555" s="106"/>
      <c r="D555" s="363"/>
      <c r="E555" s="364"/>
      <c r="F555" s="107"/>
      <c r="G555" s="108"/>
      <c r="H555" s="106"/>
      <c r="I555" s="106"/>
      <c r="J555" s="106"/>
      <c r="K555" s="106"/>
      <c r="L555" s="109"/>
      <c r="M555" s="110"/>
      <c r="N555" s="144">
        <f t="shared" si="8"/>
        <v>0</v>
      </c>
      <c r="O555" s="145"/>
      <c r="P555" s="105"/>
      <c r="Q555" s="105"/>
      <c r="R555" s="111"/>
    </row>
    <row r="556" spans="1:18" x14ac:dyDescent="0.25">
      <c r="A556" s="103"/>
      <c r="B556" s="106"/>
      <c r="C556" s="106"/>
      <c r="D556" s="363"/>
      <c r="E556" s="364"/>
      <c r="F556" s="107"/>
      <c r="G556" s="108"/>
      <c r="H556" s="106"/>
      <c r="I556" s="106"/>
      <c r="J556" s="106"/>
      <c r="K556" s="106"/>
      <c r="L556" s="109"/>
      <c r="M556" s="110"/>
      <c r="N556" s="144">
        <f t="shared" si="8"/>
        <v>0</v>
      </c>
      <c r="O556" s="145"/>
      <c r="P556" s="105"/>
      <c r="Q556" s="105"/>
      <c r="R556" s="111"/>
    </row>
    <row r="557" spans="1:18" x14ac:dyDescent="0.25">
      <c r="A557" s="103"/>
      <c r="B557" s="106"/>
      <c r="C557" s="106"/>
      <c r="D557" s="363"/>
      <c r="E557" s="364"/>
      <c r="F557" s="107"/>
      <c r="G557" s="108"/>
      <c r="H557" s="106"/>
      <c r="I557" s="106"/>
      <c r="J557" s="106"/>
      <c r="K557" s="106"/>
      <c r="L557" s="109"/>
      <c r="M557" s="110"/>
      <c r="N557" s="144">
        <f t="shared" si="8"/>
        <v>0</v>
      </c>
      <c r="O557" s="145"/>
      <c r="P557" s="105"/>
      <c r="Q557" s="105"/>
      <c r="R557" s="111"/>
    </row>
    <row r="558" spans="1:18" x14ac:dyDescent="0.25">
      <c r="A558" s="103"/>
      <c r="B558" s="106"/>
      <c r="C558" s="106"/>
      <c r="D558" s="363"/>
      <c r="E558" s="364"/>
      <c r="F558" s="107"/>
      <c r="G558" s="108"/>
      <c r="H558" s="106"/>
      <c r="I558" s="106"/>
      <c r="J558" s="106"/>
      <c r="K558" s="106"/>
      <c r="L558" s="109"/>
      <c r="M558" s="110"/>
      <c r="N558" s="144">
        <f t="shared" si="8"/>
        <v>0</v>
      </c>
      <c r="O558" s="145"/>
      <c r="P558" s="105"/>
      <c r="Q558" s="105"/>
      <c r="R558" s="111"/>
    </row>
    <row r="559" spans="1:18" x14ac:dyDescent="0.25">
      <c r="A559" s="103"/>
      <c r="B559" s="106"/>
      <c r="C559" s="106"/>
      <c r="D559" s="363"/>
      <c r="E559" s="364"/>
      <c r="F559" s="107"/>
      <c r="G559" s="108"/>
      <c r="H559" s="106"/>
      <c r="I559" s="106"/>
      <c r="J559" s="106"/>
      <c r="K559" s="106"/>
      <c r="L559" s="109"/>
      <c r="M559" s="110"/>
      <c r="N559" s="144">
        <f t="shared" si="8"/>
        <v>0</v>
      </c>
      <c r="O559" s="145"/>
      <c r="P559" s="105"/>
      <c r="Q559" s="105"/>
      <c r="R559" s="111"/>
    </row>
    <row r="560" spans="1:18" x14ac:dyDescent="0.25">
      <c r="A560" s="103"/>
      <c r="B560" s="106"/>
      <c r="C560" s="106"/>
      <c r="D560" s="363"/>
      <c r="E560" s="364"/>
      <c r="F560" s="107"/>
      <c r="G560" s="108"/>
      <c r="H560" s="106"/>
      <c r="I560" s="106"/>
      <c r="J560" s="106"/>
      <c r="K560" s="106"/>
      <c r="L560" s="109"/>
      <c r="M560" s="110"/>
      <c r="N560" s="144">
        <f t="shared" si="8"/>
        <v>0</v>
      </c>
      <c r="O560" s="145"/>
      <c r="P560" s="105"/>
      <c r="Q560" s="105"/>
      <c r="R560" s="111"/>
    </row>
    <row r="561" spans="1:18" x14ac:dyDescent="0.25">
      <c r="A561" s="103"/>
      <c r="B561" s="106"/>
      <c r="C561" s="106"/>
      <c r="D561" s="363"/>
      <c r="E561" s="364"/>
      <c r="F561" s="107"/>
      <c r="G561" s="108"/>
      <c r="H561" s="106"/>
      <c r="I561" s="106"/>
      <c r="J561" s="106"/>
      <c r="K561" s="106"/>
      <c r="L561" s="109"/>
      <c r="M561" s="110"/>
      <c r="N561" s="144">
        <f t="shared" si="8"/>
        <v>0</v>
      </c>
      <c r="O561" s="145"/>
      <c r="P561" s="105"/>
      <c r="Q561" s="105"/>
      <c r="R561" s="111"/>
    </row>
    <row r="562" spans="1:18" x14ac:dyDescent="0.25">
      <c r="A562" s="103"/>
      <c r="B562" s="106"/>
      <c r="C562" s="106"/>
      <c r="D562" s="363"/>
      <c r="E562" s="364"/>
      <c r="F562" s="107"/>
      <c r="G562" s="108"/>
      <c r="H562" s="106"/>
      <c r="I562" s="106"/>
      <c r="J562" s="106"/>
      <c r="K562" s="106"/>
      <c r="L562" s="109"/>
      <c r="M562" s="110"/>
      <c r="N562" s="144">
        <f t="shared" si="8"/>
        <v>0</v>
      </c>
      <c r="O562" s="145"/>
      <c r="P562" s="105"/>
      <c r="Q562" s="105"/>
      <c r="R562" s="111"/>
    </row>
    <row r="563" spans="1:18" x14ac:dyDescent="0.25">
      <c r="A563" s="103"/>
      <c r="B563" s="106"/>
      <c r="C563" s="106"/>
      <c r="D563" s="363"/>
      <c r="E563" s="364"/>
      <c r="F563" s="107"/>
      <c r="G563" s="108"/>
      <c r="H563" s="106"/>
      <c r="I563" s="106"/>
      <c r="J563" s="106"/>
      <c r="K563" s="106"/>
      <c r="L563" s="109"/>
      <c r="M563" s="110"/>
      <c r="N563" s="144">
        <f t="shared" si="8"/>
        <v>0</v>
      </c>
      <c r="O563" s="145"/>
      <c r="P563" s="105"/>
      <c r="Q563" s="105"/>
      <c r="R563" s="111"/>
    </row>
    <row r="564" spans="1:18" x14ac:dyDescent="0.25">
      <c r="A564" s="103"/>
      <c r="B564" s="106"/>
      <c r="C564" s="106"/>
      <c r="D564" s="363"/>
      <c r="E564" s="364"/>
      <c r="F564" s="107"/>
      <c r="G564" s="108"/>
      <c r="H564" s="106"/>
      <c r="I564" s="106"/>
      <c r="J564" s="106"/>
      <c r="K564" s="106"/>
      <c r="L564" s="109"/>
      <c r="M564" s="110"/>
      <c r="N564" s="144">
        <f t="shared" si="8"/>
        <v>0</v>
      </c>
      <c r="O564" s="145"/>
      <c r="P564" s="105"/>
      <c r="Q564" s="105"/>
      <c r="R564" s="111"/>
    </row>
    <row r="565" spans="1:18" x14ac:dyDescent="0.25">
      <c r="A565" s="103"/>
      <c r="B565" s="106"/>
      <c r="C565" s="106"/>
      <c r="D565" s="363"/>
      <c r="E565" s="364"/>
      <c r="F565" s="107"/>
      <c r="G565" s="108"/>
      <c r="H565" s="106"/>
      <c r="I565" s="106"/>
      <c r="J565" s="106"/>
      <c r="K565" s="106"/>
      <c r="L565" s="109"/>
      <c r="M565" s="110"/>
      <c r="N565" s="144">
        <f t="shared" si="8"/>
        <v>0</v>
      </c>
      <c r="O565" s="145"/>
      <c r="P565" s="105"/>
      <c r="Q565" s="105"/>
      <c r="R565" s="111"/>
    </row>
    <row r="566" spans="1:18" x14ac:dyDescent="0.25">
      <c r="A566" s="103"/>
      <c r="B566" s="106"/>
      <c r="C566" s="106"/>
      <c r="D566" s="363"/>
      <c r="E566" s="364"/>
      <c r="F566" s="107"/>
      <c r="G566" s="108"/>
      <c r="H566" s="106"/>
      <c r="I566" s="106"/>
      <c r="J566" s="106"/>
      <c r="K566" s="106"/>
      <c r="L566" s="109"/>
      <c r="M566" s="110"/>
      <c r="N566" s="144">
        <f t="shared" si="8"/>
        <v>0</v>
      </c>
      <c r="O566" s="145"/>
      <c r="P566" s="105"/>
      <c r="Q566" s="105"/>
      <c r="R566" s="111"/>
    </row>
    <row r="567" spans="1:18" x14ac:dyDescent="0.25">
      <c r="A567" s="103"/>
      <c r="B567" s="106"/>
      <c r="C567" s="106"/>
      <c r="D567" s="363"/>
      <c r="E567" s="364"/>
      <c r="F567" s="107"/>
      <c r="G567" s="108"/>
      <c r="H567" s="106"/>
      <c r="I567" s="106"/>
      <c r="J567" s="106"/>
      <c r="K567" s="106"/>
      <c r="L567" s="109"/>
      <c r="M567" s="110"/>
      <c r="N567" s="144">
        <f t="shared" si="8"/>
        <v>0</v>
      </c>
      <c r="O567" s="145"/>
      <c r="P567" s="105"/>
      <c r="Q567" s="105"/>
      <c r="R567" s="111"/>
    </row>
    <row r="568" spans="1:18" x14ac:dyDescent="0.25">
      <c r="A568" s="103"/>
      <c r="B568" s="106"/>
      <c r="C568" s="106"/>
      <c r="D568" s="363"/>
      <c r="E568" s="364"/>
      <c r="F568" s="107"/>
      <c r="G568" s="108"/>
      <c r="H568" s="106"/>
      <c r="I568" s="106"/>
      <c r="J568" s="106"/>
      <c r="K568" s="106"/>
      <c r="L568" s="109"/>
      <c r="M568" s="110"/>
      <c r="N568" s="144">
        <f t="shared" si="8"/>
        <v>0</v>
      </c>
      <c r="O568" s="145"/>
      <c r="P568" s="105"/>
      <c r="Q568" s="105"/>
      <c r="R568" s="111"/>
    </row>
    <row r="569" spans="1:18" x14ac:dyDescent="0.25">
      <c r="A569" s="103"/>
      <c r="B569" s="106"/>
      <c r="C569" s="106"/>
      <c r="D569" s="363"/>
      <c r="E569" s="364"/>
      <c r="F569" s="107"/>
      <c r="G569" s="108"/>
      <c r="H569" s="106"/>
      <c r="I569" s="106"/>
      <c r="J569" s="106"/>
      <c r="K569" s="106"/>
      <c r="L569" s="109"/>
      <c r="M569" s="110"/>
      <c r="N569" s="144">
        <f t="shared" si="8"/>
        <v>0</v>
      </c>
      <c r="O569" s="145"/>
      <c r="P569" s="105"/>
      <c r="Q569" s="105"/>
      <c r="R569" s="111"/>
    </row>
    <row r="570" spans="1:18" x14ac:dyDescent="0.25">
      <c r="A570" s="103"/>
      <c r="B570" s="106"/>
      <c r="C570" s="106"/>
      <c r="D570" s="363"/>
      <c r="E570" s="364"/>
      <c r="F570" s="107"/>
      <c r="G570" s="108"/>
      <c r="H570" s="106"/>
      <c r="I570" s="106"/>
      <c r="J570" s="106"/>
      <c r="K570" s="106"/>
      <c r="L570" s="109"/>
      <c r="M570" s="110"/>
      <c r="N570" s="144">
        <f t="shared" si="8"/>
        <v>0</v>
      </c>
      <c r="O570" s="145"/>
      <c r="P570" s="105"/>
      <c r="Q570" s="105"/>
      <c r="R570" s="111"/>
    </row>
    <row r="571" spans="1:18" x14ac:dyDescent="0.25">
      <c r="A571" s="103"/>
      <c r="B571" s="106"/>
      <c r="C571" s="106"/>
      <c r="D571" s="363"/>
      <c r="E571" s="364"/>
      <c r="F571" s="107"/>
      <c r="G571" s="108"/>
      <c r="H571" s="106"/>
      <c r="I571" s="106"/>
      <c r="J571" s="106"/>
      <c r="K571" s="106"/>
      <c r="L571" s="109"/>
      <c r="M571" s="110"/>
      <c r="N571" s="144">
        <f t="shared" si="8"/>
        <v>0</v>
      </c>
      <c r="O571" s="145"/>
      <c r="P571" s="105"/>
      <c r="Q571" s="105"/>
      <c r="R571" s="111"/>
    </row>
    <row r="572" spans="1:18" x14ac:dyDescent="0.25">
      <c r="A572" s="103"/>
      <c r="B572" s="106"/>
      <c r="C572" s="106"/>
      <c r="D572" s="363"/>
      <c r="E572" s="364"/>
      <c r="F572" s="107"/>
      <c r="G572" s="108"/>
      <c r="H572" s="106"/>
      <c r="I572" s="106"/>
      <c r="J572" s="106"/>
      <c r="K572" s="106"/>
      <c r="L572" s="109"/>
      <c r="M572" s="110"/>
      <c r="N572" s="144">
        <f t="shared" si="8"/>
        <v>0</v>
      </c>
      <c r="O572" s="145"/>
      <c r="P572" s="105"/>
      <c r="Q572" s="105"/>
      <c r="R572" s="111"/>
    </row>
    <row r="573" spans="1:18" x14ac:dyDescent="0.25">
      <c r="A573" s="103"/>
      <c r="B573" s="106"/>
      <c r="C573" s="106"/>
      <c r="D573" s="363"/>
      <c r="E573" s="364"/>
      <c r="F573" s="107"/>
      <c r="G573" s="108"/>
      <c r="H573" s="106"/>
      <c r="I573" s="106"/>
      <c r="J573" s="106"/>
      <c r="K573" s="106"/>
      <c r="L573" s="109"/>
      <c r="M573" s="110"/>
      <c r="N573" s="144">
        <f t="shared" si="8"/>
        <v>0</v>
      </c>
      <c r="O573" s="145"/>
      <c r="P573" s="105"/>
      <c r="Q573" s="105"/>
      <c r="R573" s="111"/>
    </row>
    <row r="574" spans="1:18" x14ac:dyDescent="0.25">
      <c r="A574" s="103"/>
      <c r="B574" s="106"/>
      <c r="C574" s="106"/>
      <c r="D574" s="363"/>
      <c r="E574" s="364"/>
      <c r="F574" s="107"/>
      <c r="G574" s="108"/>
      <c r="H574" s="106"/>
      <c r="I574" s="106"/>
      <c r="J574" s="106"/>
      <c r="K574" s="106"/>
      <c r="L574" s="109"/>
      <c r="M574" s="110"/>
      <c r="N574" s="144">
        <f t="shared" si="8"/>
        <v>0</v>
      </c>
      <c r="O574" s="145"/>
      <c r="P574" s="105"/>
      <c r="Q574" s="105"/>
      <c r="R574" s="111"/>
    </row>
    <row r="575" spans="1:18" x14ac:dyDescent="0.25">
      <c r="A575" s="103"/>
      <c r="B575" s="106"/>
      <c r="C575" s="106"/>
      <c r="D575" s="363"/>
      <c r="E575" s="364"/>
      <c r="F575" s="107"/>
      <c r="G575" s="108"/>
      <c r="H575" s="106"/>
      <c r="I575" s="106"/>
      <c r="J575" s="106"/>
      <c r="K575" s="106"/>
      <c r="L575" s="109"/>
      <c r="M575" s="110"/>
      <c r="N575" s="144">
        <f t="shared" si="8"/>
        <v>0</v>
      </c>
      <c r="O575" s="145"/>
      <c r="P575" s="105"/>
      <c r="Q575" s="105"/>
      <c r="R575" s="111"/>
    </row>
    <row r="576" spans="1:18" x14ac:dyDescent="0.25">
      <c r="A576" s="103"/>
      <c r="B576" s="106"/>
      <c r="C576" s="106"/>
      <c r="D576" s="363"/>
      <c r="E576" s="364"/>
      <c r="F576" s="107"/>
      <c r="G576" s="108"/>
      <c r="H576" s="106"/>
      <c r="I576" s="106"/>
      <c r="J576" s="106"/>
      <c r="K576" s="106"/>
      <c r="L576" s="109"/>
      <c r="M576" s="110"/>
      <c r="N576" s="144">
        <f t="shared" si="8"/>
        <v>0</v>
      </c>
      <c r="O576" s="145"/>
      <c r="P576" s="105"/>
      <c r="Q576" s="105"/>
      <c r="R576" s="111"/>
    </row>
    <row r="577" spans="1:18" x14ac:dyDescent="0.25">
      <c r="A577" s="103"/>
      <c r="B577" s="106"/>
      <c r="C577" s="106"/>
      <c r="D577" s="363"/>
      <c r="E577" s="364"/>
      <c r="F577" s="107"/>
      <c r="G577" s="108"/>
      <c r="H577" s="106"/>
      <c r="I577" s="106"/>
      <c r="J577" s="106"/>
      <c r="K577" s="106"/>
      <c r="L577" s="109"/>
      <c r="M577" s="110"/>
      <c r="N577" s="144">
        <f t="shared" si="8"/>
        <v>0</v>
      </c>
      <c r="O577" s="145"/>
      <c r="P577" s="105"/>
      <c r="Q577" s="105"/>
      <c r="R577" s="111"/>
    </row>
    <row r="578" spans="1:18" x14ac:dyDescent="0.25">
      <c r="A578" s="103"/>
      <c r="B578" s="106"/>
      <c r="C578" s="106"/>
      <c r="D578" s="363"/>
      <c r="E578" s="364"/>
      <c r="F578" s="107"/>
      <c r="G578" s="108"/>
      <c r="H578" s="106"/>
      <c r="I578" s="106"/>
      <c r="J578" s="106"/>
      <c r="K578" s="106"/>
      <c r="L578" s="109"/>
      <c r="M578" s="110"/>
      <c r="N578" s="144">
        <f t="shared" si="8"/>
        <v>0</v>
      </c>
      <c r="O578" s="145"/>
      <c r="P578" s="105"/>
      <c r="Q578" s="105"/>
      <c r="R578" s="111"/>
    </row>
    <row r="579" spans="1:18" x14ac:dyDescent="0.25">
      <c r="A579" s="103"/>
      <c r="B579" s="106"/>
      <c r="C579" s="106"/>
      <c r="D579" s="363"/>
      <c r="E579" s="364"/>
      <c r="F579" s="107"/>
      <c r="G579" s="108"/>
      <c r="H579" s="106"/>
      <c r="I579" s="106"/>
      <c r="J579" s="106"/>
      <c r="K579" s="106"/>
      <c r="L579" s="109"/>
      <c r="M579" s="110"/>
      <c r="N579" s="144">
        <f t="shared" si="8"/>
        <v>0</v>
      </c>
      <c r="O579" s="145"/>
      <c r="P579" s="105"/>
      <c r="Q579" s="105"/>
      <c r="R579" s="111"/>
    </row>
    <row r="580" spans="1:18" x14ac:dyDescent="0.25">
      <c r="A580" s="103"/>
      <c r="B580" s="106"/>
      <c r="C580" s="106"/>
      <c r="D580" s="363"/>
      <c r="E580" s="364"/>
      <c r="F580" s="107"/>
      <c r="G580" s="108"/>
      <c r="H580" s="106"/>
      <c r="I580" s="106"/>
      <c r="J580" s="106"/>
      <c r="K580" s="106"/>
      <c r="L580" s="109"/>
      <c r="M580" s="110"/>
      <c r="N580" s="144">
        <f t="shared" si="8"/>
        <v>0</v>
      </c>
      <c r="O580" s="145"/>
      <c r="P580" s="105"/>
      <c r="Q580" s="105"/>
      <c r="R580" s="111"/>
    </row>
    <row r="581" spans="1:18" x14ac:dyDescent="0.25">
      <c r="A581" s="103"/>
      <c r="B581" s="106"/>
      <c r="C581" s="106"/>
      <c r="D581" s="363"/>
      <c r="E581" s="364"/>
      <c r="F581" s="107"/>
      <c r="G581" s="108"/>
      <c r="H581" s="106"/>
      <c r="I581" s="106"/>
      <c r="J581" s="106"/>
      <c r="K581" s="106"/>
      <c r="L581" s="109"/>
      <c r="M581" s="110"/>
      <c r="N581" s="144">
        <f t="shared" si="8"/>
        <v>0</v>
      </c>
      <c r="O581" s="145"/>
      <c r="P581" s="105"/>
      <c r="Q581" s="105"/>
      <c r="R581" s="111"/>
    </row>
    <row r="582" spans="1:18" x14ac:dyDescent="0.25">
      <c r="A582" s="103"/>
      <c r="B582" s="106"/>
      <c r="C582" s="106"/>
      <c r="D582" s="363"/>
      <c r="E582" s="364"/>
      <c r="F582" s="107"/>
      <c r="G582" s="108"/>
      <c r="H582" s="106"/>
      <c r="I582" s="106"/>
      <c r="J582" s="106"/>
      <c r="K582" s="106"/>
      <c r="L582" s="109"/>
      <c r="M582" s="110"/>
      <c r="N582" s="144">
        <f t="shared" si="8"/>
        <v>0</v>
      </c>
      <c r="O582" s="145"/>
      <c r="P582" s="105"/>
      <c r="Q582" s="105"/>
      <c r="R582" s="111"/>
    </row>
    <row r="583" spans="1:18" x14ac:dyDescent="0.25">
      <c r="A583" s="103"/>
      <c r="B583" s="106"/>
      <c r="C583" s="106"/>
      <c r="D583" s="363"/>
      <c r="E583" s="364"/>
      <c r="F583" s="107"/>
      <c r="G583" s="108"/>
      <c r="H583" s="106"/>
      <c r="I583" s="106"/>
      <c r="J583" s="106"/>
      <c r="K583" s="106"/>
      <c r="L583" s="109"/>
      <c r="M583" s="110"/>
      <c r="N583" s="144">
        <f t="shared" si="8"/>
        <v>0</v>
      </c>
      <c r="O583" s="145"/>
      <c r="P583" s="105"/>
      <c r="Q583" s="105"/>
      <c r="R583" s="111"/>
    </row>
    <row r="584" spans="1:18" x14ac:dyDescent="0.25">
      <c r="A584" s="103"/>
      <c r="B584" s="106"/>
      <c r="C584" s="106"/>
      <c r="D584" s="363"/>
      <c r="E584" s="364"/>
      <c r="F584" s="107"/>
      <c r="G584" s="108"/>
      <c r="H584" s="106"/>
      <c r="I584" s="106"/>
      <c r="J584" s="106"/>
      <c r="K584" s="106"/>
      <c r="L584" s="109"/>
      <c r="M584" s="110"/>
      <c r="N584" s="144">
        <f t="shared" si="8"/>
        <v>0</v>
      </c>
      <c r="O584" s="145"/>
      <c r="P584" s="105"/>
      <c r="Q584" s="105"/>
      <c r="R584" s="111"/>
    </row>
    <row r="585" spans="1:18" x14ac:dyDescent="0.25">
      <c r="A585" s="103"/>
      <c r="B585" s="106"/>
      <c r="C585" s="106"/>
      <c r="D585" s="363"/>
      <c r="E585" s="364"/>
      <c r="F585" s="107"/>
      <c r="G585" s="108"/>
      <c r="H585" s="106"/>
      <c r="I585" s="106"/>
      <c r="J585" s="106"/>
      <c r="K585" s="106"/>
      <c r="L585" s="109"/>
      <c r="M585" s="110"/>
      <c r="N585" s="144">
        <f t="shared" si="8"/>
        <v>0</v>
      </c>
      <c r="O585" s="145"/>
      <c r="P585" s="105"/>
      <c r="Q585" s="105"/>
      <c r="R585" s="111"/>
    </row>
    <row r="586" spans="1:18" x14ac:dyDescent="0.25">
      <c r="A586" s="103"/>
      <c r="B586" s="106"/>
      <c r="C586" s="106"/>
      <c r="D586" s="363"/>
      <c r="E586" s="364"/>
      <c r="F586" s="107"/>
      <c r="G586" s="108"/>
      <c r="H586" s="106"/>
      <c r="I586" s="106"/>
      <c r="J586" s="106"/>
      <c r="K586" s="106"/>
      <c r="L586" s="109"/>
      <c r="M586" s="110"/>
      <c r="N586" s="144">
        <f t="shared" si="8"/>
        <v>0</v>
      </c>
      <c r="O586" s="145"/>
      <c r="P586" s="105"/>
      <c r="Q586" s="105"/>
      <c r="R586" s="111"/>
    </row>
    <row r="587" spans="1:18" x14ac:dyDescent="0.25">
      <c r="A587" s="103"/>
      <c r="B587" s="106"/>
      <c r="C587" s="106"/>
      <c r="D587" s="363"/>
      <c r="E587" s="364"/>
      <c r="F587" s="107"/>
      <c r="G587" s="108"/>
      <c r="H587" s="106"/>
      <c r="I587" s="106"/>
      <c r="J587" s="106"/>
      <c r="K587" s="106"/>
      <c r="L587" s="109"/>
      <c r="M587" s="110"/>
      <c r="N587" s="144">
        <f t="shared" si="8"/>
        <v>0</v>
      </c>
      <c r="O587" s="145"/>
      <c r="P587" s="105"/>
      <c r="Q587" s="105"/>
      <c r="R587" s="111"/>
    </row>
    <row r="588" spans="1:18" x14ac:dyDescent="0.25">
      <c r="A588" s="103"/>
      <c r="B588" s="106"/>
      <c r="C588" s="106"/>
      <c r="D588" s="363"/>
      <c r="E588" s="364"/>
      <c r="F588" s="107"/>
      <c r="G588" s="108"/>
      <c r="H588" s="106"/>
      <c r="I588" s="106"/>
      <c r="J588" s="106"/>
      <c r="K588" s="106"/>
      <c r="L588" s="109"/>
      <c r="M588" s="110"/>
      <c r="N588" s="144">
        <f t="shared" si="8"/>
        <v>0</v>
      </c>
      <c r="O588" s="145"/>
      <c r="P588" s="105"/>
      <c r="Q588" s="105"/>
      <c r="R588" s="111"/>
    </row>
    <row r="589" spans="1:18" x14ac:dyDescent="0.25">
      <c r="A589" s="103"/>
      <c r="B589" s="106"/>
      <c r="C589" s="106"/>
      <c r="D589" s="363"/>
      <c r="E589" s="364"/>
      <c r="F589" s="107"/>
      <c r="G589" s="108"/>
      <c r="H589" s="106"/>
      <c r="I589" s="106"/>
      <c r="J589" s="106"/>
      <c r="K589" s="106"/>
      <c r="L589" s="109"/>
      <c r="M589" s="110"/>
      <c r="N589" s="144">
        <f t="shared" ref="N589:N652" si="9">SUM(F589:M589)</f>
        <v>0</v>
      </c>
      <c r="O589" s="145"/>
      <c r="P589" s="105"/>
      <c r="Q589" s="105"/>
      <c r="R589" s="111"/>
    </row>
    <row r="590" spans="1:18" x14ac:dyDescent="0.25">
      <c r="A590" s="103"/>
      <c r="B590" s="106"/>
      <c r="C590" s="106"/>
      <c r="D590" s="363"/>
      <c r="E590" s="364"/>
      <c r="F590" s="107"/>
      <c r="G590" s="108"/>
      <c r="H590" s="106"/>
      <c r="I590" s="106"/>
      <c r="J590" s="106"/>
      <c r="K590" s="106"/>
      <c r="L590" s="109"/>
      <c r="M590" s="110"/>
      <c r="N590" s="144">
        <f t="shared" si="9"/>
        <v>0</v>
      </c>
      <c r="O590" s="145"/>
      <c r="P590" s="105"/>
      <c r="Q590" s="105"/>
      <c r="R590" s="111"/>
    </row>
    <row r="591" spans="1:18" x14ac:dyDescent="0.25">
      <c r="A591" s="103"/>
      <c r="B591" s="106"/>
      <c r="C591" s="106"/>
      <c r="D591" s="363"/>
      <c r="E591" s="364"/>
      <c r="F591" s="107"/>
      <c r="G591" s="108"/>
      <c r="H591" s="106"/>
      <c r="I591" s="106"/>
      <c r="J591" s="106"/>
      <c r="K591" s="106"/>
      <c r="L591" s="109"/>
      <c r="M591" s="110"/>
      <c r="N591" s="144">
        <f t="shared" si="9"/>
        <v>0</v>
      </c>
      <c r="O591" s="145"/>
      <c r="P591" s="105"/>
      <c r="Q591" s="105"/>
      <c r="R591" s="111"/>
    </row>
    <row r="592" spans="1:18" x14ac:dyDescent="0.25">
      <c r="A592" s="103"/>
      <c r="B592" s="106"/>
      <c r="C592" s="106"/>
      <c r="D592" s="363"/>
      <c r="E592" s="364"/>
      <c r="F592" s="107"/>
      <c r="G592" s="108"/>
      <c r="H592" s="106"/>
      <c r="I592" s="106"/>
      <c r="J592" s="106"/>
      <c r="K592" s="106"/>
      <c r="L592" s="109"/>
      <c r="M592" s="110"/>
      <c r="N592" s="144">
        <f t="shared" si="9"/>
        <v>0</v>
      </c>
      <c r="O592" s="145"/>
      <c r="P592" s="105"/>
      <c r="Q592" s="105"/>
      <c r="R592" s="111"/>
    </row>
    <row r="593" spans="1:18" x14ac:dyDescent="0.25">
      <c r="A593" s="103"/>
      <c r="B593" s="106"/>
      <c r="C593" s="106"/>
      <c r="D593" s="363"/>
      <c r="E593" s="364"/>
      <c r="F593" s="107"/>
      <c r="G593" s="108"/>
      <c r="H593" s="106"/>
      <c r="I593" s="106"/>
      <c r="J593" s="106"/>
      <c r="K593" s="106"/>
      <c r="L593" s="109"/>
      <c r="M593" s="110"/>
      <c r="N593" s="144">
        <f t="shared" si="9"/>
        <v>0</v>
      </c>
      <c r="O593" s="145"/>
      <c r="P593" s="105"/>
      <c r="Q593" s="105"/>
      <c r="R593" s="111"/>
    </row>
    <row r="594" spans="1:18" x14ac:dyDescent="0.25">
      <c r="A594" s="103"/>
      <c r="B594" s="106"/>
      <c r="C594" s="106"/>
      <c r="D594" s="363"/>
      <c r="E594" s="364"/>
      <c r="F594" s="107"/>
      <c r="G594" s="108"/>
      <c r="H594" s="106"/>
      <c r="I594" s="106"/>
      <c r="J594" s="106"/>
      <c r="K594" s="106"/>
      <c r="L594" s="109"/>
      <c r="M594" s="110"/>
      <c r="N594" s="144">
        <f t="shared" si="9"/>
        <v>0</v>
      </c>
      <c r="O594" s="145"/>
      <c r="P594" s="105"/>
      <c r="Q594" s="105"/>
      <c r="R594" s="111"/>
    </row>
    <row r="595" spans="1:18" x14ac:dyDescent="0.25">
      <c r="A595" s="103"/>
      <c r="B595" s="106"/>
      <c r="C595" s="106"/>
      <c r="D595" s="363"/>
      <c r="E595" s="364"/>
      <c r="F595" s="107"/>
      <c r="G595" s="108"/>
      <c r="H595" s="106"/>
      <c r="I595" s="106"/>
      <c r="J595" s="106"/>
      <c r="K595" s="106"/>
      <c r="L595" s="109"/>
      <c r="M595" s="110"/>
      <c r="N595" s="144">
        <f t="shared" si="9"/>
        <v>0</v>
      </c>
      <c r="O595" s="145"/>
      <c r="P595" s="105"/>
      <c r="Q595" s="105"/>
      <c r="R595" s="111"/>
    </row>
    <row r="596" spans="1:18" x14ac:dyDescent="0.25">
      <c r="A596" s="103"/>
      <c r="B596" s="106"/>
      <c r="C596" s="106"/>
      <c r="D596" s="363"/>
      <c r="E596" s="364"/>
      <c r="F596" s="107"/>
      <c r="G596" s="108"/>
      <c r="H596" s="106"/>
      <c r="I596" s="106"/>
      <c r="J596" s="106"/>
      <c r="K596" s="106"/>
      <c r="L596" s="109"/>
      <c r="M596" s="110"/>
      <c r="N596" s="144">
        <f t="shared" si="9"/>
        <v>0</v>
      </c>
      <c r="O596" s="145"/>
      <c r="P596" s="105"/>
      <c r="Q596" s="105"/>
      <c r="R596" s="111"/>
    </row>
    <row r="597" spans="1:18" x14ac:dyDescent="0.25">
      <c r="A597" s="103"/>
      <c r="B597" s="106"/>
      <c r="C597" s="106"/>
      <c r="D597" s="363"/>
      <c r="E597" s="364"/>
      <c r="F597" s="107"/>
      <c r="G597" s="108"/>
      <c r="H597" s="106"/>
      <c r="I597" s="106"/>
      <c r="J597" s="106"/>
      <c r="K597" s="106"/>
      <c r="L597" s="109"/>
      <c r="M597" s="110"/>
      <c r="N597" s="144">
        <f t="shared" si="9"/>
        <v>0</v>
      </c>
      <c r="O597" s="145"/>
      <c r="P597" s="105"/>
      <c r="Q597" s="105"/>
      <c r="R597" s="111"/>
    </row>
    <row r="598" spans="1:18" x14ac:dyDescent="0.25">
      <c r="A598" s="103"/>
      <c r="B598" s="106"/>
      <c r="C598" s="106"/>
      <c r="D598" s="363"/>
      <c r="E598" s="364"/>
      <c r="F598" s="107"/>
      <c r="G598" s="108"/>
      <c r="H598" s="106"/>
      <c r="I598" s="106"/>
      <c r="J598" s="106"/>
      <c r="K598" s="106"/>
      <c r="L598" s="109"/>
      <c r="M598" s="110"/>
      <c r="N598" s="144">
        <f t="shared" si="9"/>
        <v>0</v>
      </c>
      <c r="O598" s="145"/>
      <c r="P598" s="105"/>
      <c r="Q598" s="105"/>
      <c r="R598" s="111"/>
    </row>
    <row r="599" spans="1:18" x14ac:dyDescent="0.25">
      <c r="A599" s="103"/>
      <c r="B599" s="106"/>
      <c r="C599" s="106"/>
      <c r="D599" s="363"/>
      <c r="E599" s="364"/>
      <c r="F599" s="107"/>
      <c r="G599" s="108"/>
      <c r="H599" s="106"/>
      <c r="I599" s="106"/>
      <c r="J599" s="106"/>
      <c r="K599" s="106"/>
      <c r="L599" s="109"/>
      <c r="M599" s="110"/>
      <c r="N599" s="144">
        <f t="shared" si="9"/>
        <v>0</v>
      </c>
      <c r="O599" s="145"/>
      <c r="P599" s="105"/>
      <c r="Q599" s="105"/>
      <c r="R599" s="111"/>
    </row>
    <row r="600" spans="1:18" x14ac:dyDescent="0.25">
      <c r="A600" s="103"/>
      <c r="B600" s="106"/>
      <c r="C600" s="106"/>
      <c r="D600" s="363"/>
      <c r="E600" s="364"/>
      <c r="F600" s="107"/>
      <c r="G600" s="108"/>
      <c r="H600" s="106"/>
      <c r="I600" s="106"/>
      <c r="J600" s="106"/>
      <c r="K600" s="106"/>
      <c r="L600" s="109"/>
      <c r="M600" s="110"/>
      <c r="N600" s="144">
        <f t="shared" si="9"/>
        <v>0</v>
      </c>
      <c r="O600" s="145"/>
      <c r="P600" s="105"/>
      <c r="Q600" s="105"/>
      <c r="R600" s="111"/>
    </row>
    <row r="601" spans="1:18" x14ac:dyDescent="0.25">
      <c r="A601" s="103"/>
      <c r="B601" s="106"/>
      <c r="C601" s="106"/>
      <c r="D601" s="363"/>
      <c r="E601" s="364"/>
      <c r="F601" s="107"/>
      <c r="G601" s="108"/>
      <c r="H601" s="106"/>
      <c r="I601" s="106"/>
      <c r="J601" s="106"/>
      <c r="K601" s="106"/>
      <c r="L601" s="109"/>
      <c r="M601" s="110"/>
      <c r="N601" s="144">
        <f t="shared" si="9"/>
        <v>0</v>
      </c>
      <c r="O601" s="145"/>
      <c r="P601" s="105"/>
      <c r="Q601" s="105"/>
      <c r="R601" s="111"/>
    </row>
    <row r="602" spans="1:18" x14ac:dyDescent="0.25">
      <c r="A602" s="103"/>
      <c r="B602" s="106"/>
      <c r="C602" s="106"/>
      <c r="D602" s="363"/>
      <c r="E602" s="364"/>
      <c r="F602" s="107"/>
      <c r="G602" s="108"/>
      <c r="H602" s="106"/>
      <c r="I602" s="106"/>
      <c r="J602" s="106"/>
      <c r="K602" s="106"/>
      <c r="L602" s="109"/>
      <c r="M602" s="110"/>
      <c r="N602" s="144">
        <f t="shared" si="9"/>
        <v>0</v>
      </c>
      <c r="O602" s="145"/>
      <c r="P602" s="105"/>
      <c r="Q602" s="105"/>
      <c r="R602" s="111"/>
    </row>
    <row r="603" spans="1:18" x14ac:dyDescent="0.25">
      <c r="A603" s="103"/>
      <c r="B603" s="106"/>
      <c r="C603" s="106"/>
      <c r="D603" s="363"/>
      <c r="E603" s="364"/>
      <c r="F603" s="107"/>
      <c r="G603" s="108"/>
      <c r="H603" s="106"/>
      <c r="I603" s="106"/>
      <c r="J603" s="106"/>
      <c r="K603" s="106"/>
      <c r="L603" s="109"/>
      <c r="M603" s="110"/>
      <c r="N603" s="144">
        <f t="shared" si="9"/>
        <v>0</v>
      </c>
      <c r="O603" s="145"/>
      <c r="P603" s="105"/>
      <c r="Q603" s="105"/>
      <c r="R603" s="111"/>
    </row>
    <row r="604" spans="1:18" x14ac:dyDescent="0.25">
      <c r="A604" s="103"/>
      <c r="B604" s="106"/>
      <c r="C604" s="106"/>
      <c r="D604" s="363"/>
      <c r="E604" s="364"/>
      <c r="F604" s="107"/>
      <c r="G604" s="108"/>
      <c r="H604" s="106"/>
      <c r="I604" s="106"/>
      <c r="J604" s="106"/>
      <c r="K604" s="106"/>
      <c r="L604" s="109"/>
      <c r="M604" s="110"/>
      <c r="N604" s="144">
        <f t="shared" si="9"/>
        <v>0</v>
      </c>
      <c r="O604" s="145"/>
      <c r="P604" s="105"/>
      <c r="Q604" s="105"/>
      <c r="R604" s="111"/>
    </row>
    <row r="605" spans="1:18" x14ac:dyDescent="0.25">
      <c r="A605" s="103"/>
      <c r="B605" s="106"/>
      <c r="C605" s="106"/>
      <c r="D605" s="363"/>
      <c r="E605" s="364"/>
      <c r="F605" s="107"/>
      <c r="G605" s="108"/>
      <c r="H605" s="106"/>
      <c r="I605" s="106"/>
      <c r="J605" s="106"/>
      <c r="K605" s="106"/>
      <c r="L605" s="109"/>
      <c r="M605" s="110"/>
      <c r="N605" s="144">
        <f t="shared" si="9"/>
        <v>0</v>
      </c>
      <c r="O605" s="145"/>
      <c r="P605" s="105"/>
      <c r="Q605" s="105"/>
      <c r="R605" s="111"/>
    </row>
    <row r="606" spans="1:18" x14ac:dyDescent="0.25">
      <c r="A606" s="103"/>
      <c r="B606" s="106"/>
      <c r="C606" s="106"/>
      <c r="D606" s="363"/>
      <c r="E606" s="364"/>
      <c r="F606" s="107"/>
      <c r="G606" s="108"/>
      <c r="H606" s="106"/>
      <c r="I606" s="106"/>
      <c r="J606" s="106"/>
      <c r="K606" s="106"/>
      <c r="L606" s="109"/>
      <c r="M606" s="110"/>
      <c r="N606" s="144">
        <f t="shared" si="9"/>
        <v>0</v>
      </c>
      <c r="O606" s="145"/>
      <c r="P606" s="105"/>
      <c r="Q606" s="105"/>
      <c r="R606" s="111"/>
    </row>
    <row r="607" spans="1:18" x14ac:dyDescent="0.25">
      <c r="A607" s="103"/>
      <c r="B607" s="106"/>
      <c r="C607" s="106"/>
      <c r="D607" s="363"/>
      <c r="E607" s="364"/>
      <c r="F607" s="107"/>
      <c r="G607" s="108"/>
      <c r="H607" s="106"/>
      <c r="I607" s="106"/>
      <c r="J607" s="106"/>
      <c r="K607" s="106"/>
      <c r="L607" s="109"/>
      <c r="M607" s="110"/>
      <c r="N607" s="144">
        <f t="shared" si="9"/>
        <v>0</v>
      </c>
      <c r="O607" s="145"/>
      <c r="P607" s="105"/>
      <c r="Q607" s="105"/>
      <c r="R607" s="111"/>
    </row>
    <row r="608" spans="1:18" x14ac:dyDescent="0.25">
      <c r="A608" s="103"/>
      <c r="B608" s="106"/>
      <c r="C608" s="106"/>
      <c r="D608" s="363"/>
      <c r="E608" s="364"/>
      <c r="F608" s="107"/>
      <c r="G608" s="108"/>
      <c r="H608" s="106"/>
      <c r="I608" s="106"/>
      <c r="J608" s="106"/>
      <c r="K608" s="106"/>
      <c r="L608" s="109"/>
      <c r="M608" s="110"/>
      <c r="N608" s="144">
        <f t="shared" si="9"/>
        <v>0</v>
      </c>
      <c r="O608" s="145"/>
      <c r="P608" s="105"/>
      <c r="Q608" s="105"/>
      <c r="R608" s="111"/>
    </row>
    <row r="609" spans="1:18" x14ac:dyDescent="0.25">
      <c r="A609" s="103"/>
      <c r="B609" s="106"/>
      <c r="C609" s="106"/>
      <c r="D609" s="363"/>
      <c r="E609" s="364"/>
      <c r="F609" s="107"/>
      <c r="G609" s="108"/>
      <c r="H609" s="106"/>
      <c r="I609" s="106"/>
      <c r="J609" s="106"/>
      <c r="K609" s="106"/>
      <c r="L609" s="109"/>
      <c r="M609" s="110"/>
      <c r="N609" s="144">
        <f t="shared" si="9"/>
        <v>0</v>
      </c>
      <c r="O609" s="145"/>
      <c r="P609" s="105"/>
      <c r="Q609" s="105"/>
      <c r="R609" s="111"/>
    </row>
    <row r="610" spans="1:18" x14ac:dyDescent="0.25">
      <c r="A610" s="103"/>
      <c r="B610" s="106"/>
      <c r="C610" s="106"/>
      <c r="D610" s="363"/>
      <c r="E610" s="364"/>
      <c r="F610" s="107"/>
      <c r="G610" s="108"/>
      <c r="H610" s="106"/>
      <c r="I610" s="106"/>
      <c r="J610" s="106"/>
      <c r="K610" s="106"/>
      <c r="L610" s="109"/>
      <c r="M610" s="110"/>
      <c r="N610" s="144">
        <f t="shared" si="9"/>
        <v>0</v>
      </c>
      <c r="O610" s="145"/>
      <c r="P610" s="105"/>
      <c r="Q610" s="105"/>
      <c r="R610" s="111"/>
    </row>
    <row r="611" spans="1:18" x14ac:dyDescent="0.25">
      <c r="A611" s="103"/>
      <c r="B611" s="106"/>
      <c r="C611" s="106"/>
      <c r="D611" s="363"/>
      <c r="E611" s="364"/>
      <c r="F611" s="107"/>
      <c r="G611" s="108"/>
      <c r="H611" s="106"/>
      <c r="I611" s="106"/>
      <c r="J611" s="106"/>
      <c r="K611" s="106"/>
      <c r="L611" s="109"/>
      <c r="M611" s="110"/>
      <c r="N611" s="144">
        <f t="shared" si="9"/>
        <v>0</v>
      </c>
      <c r="O611" s="145"/>
      <c r="P611" s="105"/>
      <c r="Q611" s="105"/>
      <c r="R611" s="111"/>
    </row>
    <row r="612" spans="1:18" x14ac:dyDescent="0.25">
      <c r="A612" s="103"/>
      <c r="B612" s="106"/>
      <c r="C612" s="106"/>
      <c r="D612" s="363"/>
      <c r="E612" s="364"/>
      <c r="F612" s="107"/>
      <c r="G612" s="108"/>
      <c r="H612" s="106"/>
      <c r="I612" s="106"/>
      <c r="J612" s="106"/>
      <c r="K612" s="106"/>
      <c r="L612" s="109"/>
      <c r="M612" s="110"/>
      <c r="N612" s="144">
        <f t="shared" si="9"/>
        <v>0</v>
      </c>
      <c r="O612" s="145"/>
      <c r="P612" s="105"/>
      <c r="Q612" s="105"/>
      <c r="R612" s="111"/>
    </row>
    <row r="613" spans="1:18" x14ac:dyDescent="0.25">
      <c r="A613" s="103"/>
      <c r="B613" s="106"/>
      <c r="C613" s="106"/>
      <c r="D613" s="363"/>
      <c r="E613" s="364"/>
      <c r="F613" s="107"/>
      <c r="G613" s="108"/>
      <c r="H613" s="106"/>
      <c r="I613" s="106"/>
      <c r="J613" s="106"/>
      <c r="K613" s="106"/>
      <c r="L613" s="109"/>
      <c r="M613" s="110"/>
      <c r="N613" s="144">
        <f t="shared" si="9"/>
        <v>0</v>
      </c>
      <c r="O613" s="145"/>
      <c r="P613" s="105"/>
      <c r="Q613" s="105"/>
      <c r="R613" s="111"/>
    </row>
    <row r="614" spans="1:18" x14ac:dyDescent="0.25">
      <c r="A614" s="103"/>
      <c r="B614" s="106"/>
      <c r="C614" s="106"/>
      <c r="D614" s="363"/>
      <c r="E614" s="364"/>
      <c r="F614" s="107"/>
      <c r="G614" s="108"/>
      <c r="H614" s="106"/>
      <c r="I614" s="106"/>
      <c r="J614" s="106"/>
      <c r="K614" s="106"/>
      <c r="L614" s="109"/>
      <c r="M614" s="110"/>
      <c r="N614" s="144">
        <f t="shared" si="9"/>
        <v>0</v>
      </c>
      <c r="O614" s="145"/>
      <c r="P614" s="105"/>
      <c r="Q614" s="105"/>
      <c r="R614" s="111"/>
    </row>
    <row r="615" spans="1:18" x14ac:dyDescent="0.25">
      <c r="A615" s="103"/>
      <c r="B615" s="106"/>
      <c r="C615" s="106"/>
      <c r="D615" s="363"/>
      <c r="E615" s="364"/>
      <c r="F615" s="107"/>
      <c r="G615" s="108"/>
      <c r="H615" s="106"/>
      <c r="I615" s="106"/>
      <c r="J615" s="106"/>
      <c r="K615" s="106"/>
      <c r="L615" s="109"/>
      <c r="M615" s="110"/>
      <c r="N615" s="144">
        <f t="shared" si="9"/>
        <v>0</v>
      </c>
      <c r="O615" s="145"/>
      <c r="P615" s="105"/>
      <c r="Q615" s="105"/>
      <c r="R615" s="111"/>
    </row>
    <row r="616" spans="1:18" x14ac:dyDescent="0.25">
      <c r="A616" s="103"/>
      <c r="B616" s="106"/>
      <c r="C616" s="106"/>
      <c r="D616" s="363"/>
      <c r="E616" s="364"/>
      <c r="F616" s="107"/>
      <c r="G616" s="108"/>
      <c r="H616" s="106"/>
      <c r="I616" s="106"/>
      <c r="J616" s="106"/>
      <c r="K616" s="106"/>
      <c r="L616" s="109"/>
      <c r="M616" s="110"/>
      <c r="N616" s="144">
        <f t="shared" si="9"/>
        <v>0</v>
      </c>
      <c r="O616" s="145"/>
      <c r="P616" s="105"/>
      <c r="Q616" s="105"/>
      <c r="R616" s="111"/>
    </row>
    <row r="617" spans="1:18" x14ac:dyDescent="0.25">
      <c r="A617" s="103"/>
      <c r="B617" s="106"/>
      <c r="C617" s="106"/>
      <c r="D617" s="363"/>
      <c r="E617" s="364"/>
      <c r="F617" s="107"/>
      <c r="G617" s="108"/>
      <c r="H617" s="106"/>
      <c r="I617" s="106"/>
      <c r="J617" s="106"/>
      <c r="K617" s="106"/>
      <c r="L617" s="109"/>
      <c r="M617" s="110"/>
      <c r="N617" s="144">
        <f t="shared" si="9"/>
        <v>0</v>
      </c>
      <c r="O617" s="145"/>
      <c r="P617" s="105"/>
      <c r="Q617" s="105"/>
      <c r="R617" s="111"/>
    </row>
    <row r="618" spans="1:18" x14ac:dyDescent="0.25">
      <c r="A618" s="103"/>
      <c r="B618" s="106"/>
      <c r="C618" s="106"/>
      <c r="D618" s="363"/>
      <c r="E618" s="364"/>
      <c r="F618" s="107"/>
      <c r="G618" s="108"/>
      <c r="H618" s="106"/>
      <c r="I618" s="106"/>
      <c r="J618" s="106"/>
      <c r="K618" s="106"/>
      <c r="L618" s="109"/>
      <c r="M618" s="110"/>
      <c r="N618" s="144">
        <f t="shared" si="9"/>
        <v>0</v>
      </c>
      <c r="O618" s="145"/>
      <c r="P618" s="105"/>
      <c r="Q618" s="105"/>
      <c r="R618" s="111"/>
    </row>
    <row r="619" spans="1:18" x14ac:dyDescent="0.25">
      <c r="A619" s="103"/>
      <c r="B619" s="106"/>
      <c r="C619" s="106"/>
      <c r="D619" s="363"/>
      <c r="E619" s="364"/>
      <c r="F619" s="107"/>
      <c r="G619" s="108"/>
      <c r="H619" s="106"/>
      <c r="I619" s="106"/>
      <c r="J619" s="106"/>
      <c r="K619" s="106"/>
      <c r="L619" s="109"/>
      <c r="M619" s="110"/>
      <c r="N619" s="144">
        <f t="shared" si="9"/>
        <v>0</v>
      </c>
      <c r="O619" s="145"/>
      <c r="P619" s="105"/>
      <c r="Q619" s="105"/>
      <c r="R619" s="111"/>
    </row>
    <row r="620" spans="1:18" x14ac:dyDescent="0.25">
      <c r="A620" s="103"/>
      <c r="B620" s="106"/>
      <c r="C620" s="106"/>
      <c r="D620" s="363"/>
      <c r="E620" s="364"/>
      <c r="F620" s="107"/>
      <c r="G620" s="108"/>
      <c r="H620" s="106"/>
      <c r="I620" s="106"/>
      <c r="J620" s="106"/>
      <c r="K620" s="106"/>
      <c r="L620" s="109"/>
      <c r="M620" s="110"/>
      <c r="N620" s="144">
        <f t="shared" si="9"/>
        <v>0</v>
      </c>
      <c r="O620" s="145"/>
      <c r="P620" s="105"/>
      <c r="Q620" s="105"/>
      <c r="R620" s="111"/>
    </row>
    <row r="621" spans="1:18" x14ac:dyDescent="0.25">
      <c r="A621" s="103"/>
      <c r="B621" s="106"/>
      <c r="C621" s="106"/>
      <c r="D621" s="363"/>
      <c r="E621" s="364"/>
      <c r="F621" s="107"/>
      <c r="G621" s="108"/>
      <c r="H621" s="106"/>
      <c r="I621" s="106"/>
      <c r="J621" s="106"/>
      <c r="K621" s="106"/>
      <c r="L621" s="109"/>
      <c r="M621" s="110"/>
      <c r="N621" s="144">
        <f t="shared" si="9"/>
        <v>0</v>
      </c>
      <c r="O621" s="145"/>
      <c r="P621" s="105"/>
      <c r="Q621" s="105"/>
      <c r="R621" s="111"/>
    </row>
    <row r="622" spans="1:18" x14ac:dyDescent="0.25">
      <c r="A622" s="103"/>
      <c r="B622" s="106"/>
      <c r="C622" s="106"/>
      <c r="D622" s="363"/>
      <c r="E622" s="364"/>
      <c r="F622" s="107"/>
      <c r="G622" s="108"/>
      <c r="H622" s="106"/>
      <c r="I622" s="106"/>
      <c r="J622" s="106"/>
      <c r="K622" s="106"/>
      <c r="L622" s="109"/>
      <c r="M622" s="110"/>
      <c r="N622" s="144">
        <f t="shared" si="9"/>
        <v>0</v>
      </c>
      <c r="O622" s="145"/>
      <c r="P622" s="105"/>
      <c r="Q622" s="105"/>
      <c r="R622" s="111"/>
    </row>
    <row r="623" spans="1:18" x14ac:dyDescent="0.25">
      <c r="A623" s="103"/>
      <c r="B623" s="106"/>
      <c r="C623" s="106"/>
      <c r="D623" s="363"/>
      <c r="E623" s="364"/>
      <c r="F623" s="107"/>
      <c r="G623" s="108"/>
      <c r="H623" s="106"/>
      <c r="I623" s="106"/>
      <c r="J623" s="106"/>
      <c r="K623" s="106"/>
      <c r="L623" s="109"/>
      <c r="M623" s="110"/>
      <c r="N623" s="144">
        <f t="shared" si="9"/>
        <v>0</v>
      </c>
      <c r="O623" s="145"/>
      <c r="P623" s="105"/>
      <c r="Q623" s="105"/>
      <c r="R623" s="111"/>
    </row>
    <row r="624" spans="1:18" x14ac:dyDescent="0.25">
      <c r="A624" s="103"/>
      <c r="B624" s="106"/>
      <c r="C624" s="106"/>
      <c r="D624" s="363"/>
      <c r="E624" s="364"/>
      <c r="F624" s="107"/>
      <c r="G624" s="108"/>
      <c r="H624" s="106"/>
      <c r="I624" s="106"/>
      <c r="J624" s="106"/>
      <c r="K624" s="106"/>
      <c r="L624" s="109"/>
      <c r="M624" s="110"/>
      <c r="N624" s="144">
        <f t="shared" si="9"/>
        <v>0</v>
      </c>
      <c r="O624" s="145"/>
      <c r="P624" s="105"/>
      <c r="Q624" s="105"/>
      <c r="R624" s="111"/>
    </row>
    <row r="625" spans="1:18" x14ac:dyDescent="0.25">
      <c r="A625" s="103"/>
      <c r="B625" s="106"/>
      <c r="C625" s="106"/>
      <c r="D625" s="363"/>
      <c r="E625" s="364"/>
      <c r="F625" s="107"/>
      <c r="G625" s="108"/>
      <c r="H625" s="106"/>
      <c r="I625" s="106"/>
      <c r="J625" s="106"/>
      <c r="K625" s="106"/>
      <c r="L625" s="109"/>
      <c r="M625" s="110"/>
      <c r="N625" s="144">
        <f t="shared" si="9"/>
        <v>0</v>
      </c>
      <c r="O625" s="145"/>
      <c r="P625" s="105"/>
      <c r="Q625" s="105"/>
      <c r="R625" s="111"/>
    </row>
    <row r="626" spans="1:18" x14ac:dyDescent="0.25">
      <c r="A626" s="103"/>
      <c r="B626" s="106"/>
      <c r="C626" s="106"/>
      <c r="D626" s="363"/>
      <c r="E626" s="364"/>
      <c r="F626" s="107"/>
      <c r="G626" s="108"/>
      <c r="H626" s="106"/>
      <c r="I626" s="106"/>
      <c r="J626" s="106"/>
      <c r="K626" s="106"/>
      <c r="L626" s="109"/>
      <c r="M626" s="110"/>
      <c r="N626" s="144">
        <f t="shared" si="9"/>
        <v>0</v>
      </c>
      <c r="O626" s="145"/>
      <c r="P626" s="105"/>
      <c r="Q626" s="105"/>
      <c r="R626" s="111"/>
    </row>
    <row r="627" spans="1:18" x14ac:dyDescent="0.25">
      <c r="A627" s="103"/>
      <c r="B627" s="106"/>
      <c r="C627" s="106"/>
      <c r="D627" s="363"/>
      <c r="E627" s="364"/>
      <c r="F627" s="107"/>
      <c r="G627" s="108"/>
      <c r="H627" s="106"/>
      <c r="I627" s="106"/>
      <c r="J627" s="106"/>
      <c r="K627" s="106"/>
      <c r="L627" s="109"/>
      <c r="M627" s="110"/>
      <c r="N627" s="144">
        <f t="shared" si="9"/>
        <v>0</v>
      </c>
      <c r="O627" s="145"/>
      <c r="P627" s="105"/>
      <c r="Q627" s="105"/>
      <c r="R627" s="111"/>
    </row>
    <row r="628" spans="1:18" x14ac:dyDescent="0.25">
      <c r="A628" s="103"/>
      <c r="B628" s="106"/>
      <c r="C628" s="106"/>
      <c r="D628" s="363"/>
      <c r="E628" s="364"/>
      <c r="F628" s="107"/>
      <c r="G628" s="108"/>
      <c r="H628" s="106"/>
      <c r="I628" s="106"/>
      <c r="J628" s="106"/>
      <c r="K628" s="106"/>
      <c r="L628" s="109"/>
      <c r="M628" s="110"/>
      <c r="N628" s="144">
        <f t="shared" si="9"/>
        <v>0</v>
      </c>
      <c r="O628" s="145"/>
      <c r="P628" s="105"/>
      <c r="Q628" s="105"/>
      <c r="R628" s="111"/>
    </row>
    <row r="629" spans="1:18" x14ac:dyDescent="0.25">
      <c r="A629" s="103"/>
      <c r="B629" s="106"/>
      <c r="C629" s="106"/>
      <c r="D629" s="363"/>
      <c r="E629" s="364"/>
      <c r="F629" s="107"/>
      <c r="G629" s="108"/>
      <c r="H629" s="106"/>
      <c r="I629" s="106"/>
      <c r="J629" s="106"/>
      <c r="K629" s="106"/>
      <c r="L629" s="109"/>
      <c r="M629" s="110"/>
      <c r="N629" s="144">
        <f t="shared" si="9"/>
        <v>0</v>
      </c>
      <c r="O629" s="145"/>
      <c r="P629" s="105"/>
      <c r="Q629" s="105"/>
      <c r="R629" s="111"/>
    </row>
    <row r="630" spans="1:18" x14ac:dyDescent="0.25">
      <c r="A630" s="103"/>
      <c r="B630" s="106"/>
      <c r="C630" s="106"/>
      <c r="D630" s="363"/>
      <c r="E630" s="364"/>
      <c r="F630" s="107"/>
      <c r="G630" s="108"/>
      <c r="H630" s="106"/>
      <c r="I630" s="106"/>
      <c r="J630" s="106"/>
      <c r="K630" s="106"/>
      <c r="L630" s="109"/>
      <c r="M630" s="110"/>
      <c r="N630" s="144">
        <f t="shared" si="9"/>
        <v>0</v>
      </c>
      <c r="O630" s="145"/>
      <c r="P630" s="105"/>
      <c r="Q630" s="105"/>
      <c r="R630" s="111"/>
    </row>
    <row r="631" spans="1:18" x14ac:dyDescent="0.25">
      <c r="A631" s="103"/>
      <c r="B631" s="106"/>
      <c r="C631" s="106"/>
      <c r="D631" s="363"/>
      <c r="E631" s="364"/>
      <c r="F631" s="107"/>
      <c r="G631" s="108"/>
      <c r="H631" s="106"/>
      <c r="I631" s="106"/>
      <c r="J631" s="106"/>
      <c r="K631" s="106"/>
      <c r="L631" s="109"/>
      <c r="M631" s="110"/>
      <c r="N631" s="144">
        <f t="shared" si="9"/>
        <v>0</v>
      </c>
      <c r="O631" s="145"/>
      <c r="P631" s="105"/>
      <c r="Q631" s="105"/>
      <c r="R631" s="111"/>
    </row>
    <row r="632" spans="1:18" x14ac:dyDescent="0.25">
      <c r="A632" s="103"/>
      <c r="B632" s="106"/>
      <c r="C632" s="106"/>
      <c r="D632" s="363"/>
      <c r="E632" s="364"/>
      <c r="F632" s="107"/>
      <c r="G632" s="108"/>
      <c r="H632" s="106"/>
      <c r="I632" s="106"/>
      <c r="J632" s="106"/>
      <c r="K632" s="106"/>
      <c r="L632" s="109"/>
      <c r="M632" s="110"/>
      <c r="N632" s="144">
        <f t="shared" si="9"/>
        <v>0</v>
      </c>
      <c r="O632" s="145"/>
      <c r="P632" s="105"/>
      <c r="Q632" s="105"/>
      <c r="R632" s="111"/>
    </row>
    <row r="633" spans="1:18" x14ac:dyDescent="0.25">
      <c r="A633" s="103"/>
      <c r="B633" s="106"/>
      <c r="C633" s="106"/>
      <c r="D633" s="363"/>
      <c r="E633" s="364"/>
      <c r="F633" s="107"/>
      <c r="G633" s="108"/>
      <c r="H633" s="106"/>
      <c r="I633" s="106"/>
      <c r="J633" s="106"/>
      <c r="K633" s="106"/>
      <c r="L633" s="109"/>
      <c r="M633" s="110"/>
      <c r="N633" s="144">
        <f t="shared" si="9"/>
        <v>0</v>
      </c>
      <c r="O633" s="145"/>
      <c r="P633" s="105"/>
      <c r="Q633" s="105"/>
      <c r="R633" s="111"/>
    </row>
    <row r="634" spans="1:18" x14ac:dyDescent="0.25">
      <c r="A634" s="103"/>
      <c r="B634" s="106"/>
      <c r="C634" s="106"/>
      <c r="D634" s="363"/>
      <c r="E634" s="364"/>
      <c r="F634" s="107"/>
      <c r="G634" s="108"/>
      <c r="H634" s="106"/>
      <c r="I634" s="106"/>
      <c r="J634" s="106"/>
      <c r="K634" s="106"/>
      <c r="L634" s="109"/>
      <c r="M634" s="110"/>
      <c r="N634" s="144">
        <f t="shared" si="9"/>
        <v>0</v>
      </c>
      <c r="O634" s="145"/>
      <c r="P634" s="105"/>
      <c r="Q634" s="105"/>
      <c r="R634" s="111"/>
    </row>
    <row r="635" spans="1:18" x14ac:dyDescent="0.25">
      <c r="A635" s="103"/>
      <c r="B635" s="106"/>
      <c r="C635" s="106"/>
      <c r="D635" s="363"/>
      <c r="E635" s="364"/>
      <c r="F635" s="107"/>
      <c r="G635" s="108"/>
      <c r="H635" s="106"/>
      <c r="I635" s="106"/>
      <c r="J635" s="106"/>
      <c r="K635" s="106"/>
      <c r="L635" s="109"/>
      <c r="M635" s="110"/>
      <c r="N635" s="144">
        <f t="shared" si="9"/>
        <v>0</v>
      </c>
      <c r="O635" s="145"/>
      <c r="P635" s="105"/>
      <c r="Q635" s="105"/>
      <c r="R635" s="111"/>
    </row>
    <row r="636" spans="1:18" x14ac:dyDescent="0.25">
      <c r="A636" s="103"/>
      <c r="B636" s="106"/>
      <c r="C636" s="106"/>
      <c r="D636" s="363"/>
      <c r="E636" s="364"/>
      <c r="F636" s="107"/>
      <c r="G636" s="108"/>
      <c r="H636" s="106"/>
      <c r="I636" s="106"/>
      <c r="J636" s="106"/>
      <c r="K636" s="106"/>
      <c r="L636" s="109"/>
      <c r="M636" s="110"/>
      <c r="N636" s="144">
        <f t="shared" si="9"/>
        <v>0</v>
      </c>
      <c r="O636" s="145"/>
      <c r="P636" s="105"/>
      <c r="Q636" s="105"/>
      <c r="R636" s="111"/>
    </row>
    <row r="637" spans="1:18" x14ac:dyDescent="0.25">
      <c r="A637" s="103"/>
      <c r="B637" s="106"/>
      <c r="C637" s="106"/>
      <c r="D637" s="363"/>
      <c r="E637" s="364"/>
      <c r="F637" s="107"/>
      <c r="G637" s="108"/>
      <c r="H637" s="106"/>
      <c r="I637" s="106"/>
      <c r="J637" s="106"/>
      <c r="K637" s="106"/>
      <c r="L637" s="109"/>
      <c r="M637" s="110"/>
      <c r="N637" s="144">
        <f t="shared" si="9"/>
        <v>0</v>
      </c>
      <c r="O637" s="145"/>
      <c r="P637" s="105"/>
      <c r="Q637" s="105"/>
      <c r="R637" s="111"/>
    </row>
    <row r="638" spans="1:18" x14ac:dyDescent="0.25">
      <c r="A638" s="103"/>
      <c r="B638" s="106"/>
      <c r="C638" s="106"/>
      <c r="D638" s="363"/>
      <c r="E638" s="364"/>
      <c r="F638" s="107"/>
      <c r="G638" s="108"/>
      <c r="H638" s="106"/>
      <c r="I638" s="106"/>
      <c r="J638" s="106"/>
      <c r="K638" s="106"/>
      <c r="L638" s="109"/>
      <c r="M638" s="110"/>
      <c r="N638" s="144">
        <f t="shared" si="9"/>
        <v>0</v>
      </c>
      <c r="O638" s="145"/>
      <c r="P638" s="105"/>
      <c r="Q638" s="105"/>
      <c r="R638" s="111"/>
    </row>
    <row r="639" spans="1:18" x14ac:dyDescent="0.25">
      <c r="A639" s="103"/>
      <c r="B639" s="106"/>
      <c r="C639" s="106"/>
      <c r="D639" s="363"/>
      <c r="E639" s="364"/>
      <c r="F639" s="107"/>
      <c r="G639" s="108"/>
      <c r="H639" s="106"/>
      <c r="I639" s="106"/>
      <c r="J639" s="106"/>
      <c r="K639" s="106"/>
      <c r="L639" s="109"/>
      <c r="M639" s="110"/>
      <c r="N639" s="144">
        <f t="shared" si="9"/>
        <v>0</v>
      </c>
      <c r="O639" s="145"/>
      <c r="P639" s="105"/>
      <c r="Q639" s="105"/>
      <c r="R639" s="111"/>
    </row>
    <row r="640" spans="1:18" x14ac:dyDescent="0.25">
      <c r="A640" s="103"/>
      <c r="B640" s="106"/>
      <c r="C640" s="106"/>
      <c r="D640" s="363"/>
      <c r="E640" s="364"/>
      <c r="F640" s="107"/>
      <c r="G640" s="108"/>
      <c r="H640" s="106"/>
      <c r="I640" s="106"/>
      <c r="J640" s="106"/>
      <c r="K640" s="106"/>
      <c r="L640" s="109"/>
      <c r="M640" s="110"/>
      <c r="N640" s="144">
        <f t="shared" si="9"/>
        <v>0</v>
      </c>
      <c r="O640" s="145"/>
      <c r="P640" s="105"/>
      <c r="Q640" s="105"/>
      <c r="R640" s="111"/>
    </row>
    <row r="641" spans="1:18" x14ac:dyDescent="0.25">
      <c r="A641" s="103"/>
      <c r="B641" s="106"/>
      <c r="C641" s="106"/>
      <c r="D641" s="363"/>
      <c r="E641" s="364"/>
      <c r="F641" s="107"/>
      <c r="G641" s="108"/>
      <c r="H641" s="106"/>
      <c r="I641" s="106"/>
      <c r="J641" s="106"/>
      <c r="K641" s="106"/>
      <c r="L641" s="109"/>
      <c r="M641" s="110"/>
      <c r="N641" s="144">
        <f t="shared" si="9"/>
        <v>0</v>
      </c>
      <c r="O641" s="145"/>
      <c r="P641" s="105"/>
      <c r="Q641" s="105"/>
      <c r="R641" s="111"/>
    </row>
    <row r="642" spans="1:18" x14ac:dyDescent="0.25">
      <c r="A642" s="103"/>
      <c r="B642" s="106"/>
      <c r="C642" s="106"/>
      <c r="D642" s="363"/>
      <c r="E642" s="364"/>
      <c r="F642" s="107"/>
      <c r="G642" s="108"/>
      <c r="H642" s="106"/>
      <c r="I642" s="106"/>
      <c r="J642" s="106"/>
      <c r="K642" s="106"/>
      <c r="L642" s="109"/>
      <c r="M642" s="110"/>
      <c r="N642" s="144">
        <f t="shared" si="9"/>
        <v>0</v>
      </c>
      <c r="O642" s="145"/>
      <c r="P642" s="105"/>
      <c r="Q642" s="105"/>
      <c r="R642" s="111"/>
    </row>
    <row r="643" spans="1:18" x14ac:dyDescent="0.25">
      <c r="A643" s="103"/>
      <c r="B643" s="106"/>
      <c r="C643" s="106"/>
      <c r="D643" s="363"/>
      <c r="E643" s="364"/>
      <c r="F643" s="107"/>
      <c r="G643" s="108"/>
      <c r="H643" s="106"/>
      <c r="I643" s="106"/>
      <c r="J643" s="106"/>
      <c r="K643" s="106"/>
      <c r="L643" s="109"/>
      <c r="M643" s="110"/>
      <c r="N643" s="144">
        <f t="shared" si="9"/>
        <v>0</v>
      </c>
      <c r="O643" s="145"/>
      <c r="P643" s="105"/>
      <c r="Q643" s="105"/>
      <c r="R643" s="111"/>
    </row>
    <row r="644" spans="1:18" x14ac:dyDescent="0.25">
      <c r="A644" s="103"/>
      <c r="B644" s="106"/>
      <c r="C644" s="106"/>
      <c r="D644" s="363"/>
      <c r="E644" s="364"/>
      <c r="F644" s="107"/>
      <c r="G644" s="108"/>
      <c r="H644" s="106"/>
      <c r="I644" s="106"/>
      <c r="J644" s="106"/>
      <c r="K644" s="106"/>
      <c r="L644" s="109"/>
      <c r="M644" s="110"/>
      <c r="N644" s="144">
        <f t="shared" si="9"/>
        <v>0</v>
      </c>
      <c r="O644" s="145"/>
      <c r="P644" s="105"/>
      <c r="Q644" s="105"/>
      <c r="R644" s="111"/>
    </row>
    <row r="645" spans="1:18" x14ac:dyDescent="0.25">
      <c r="A645" s="103"/>
      <c r="B645" s="106"/>
      <c r="C645" s="106"/>
      <c r="D645" s="363"/>
      <c r="E645" s="364"/>
      <c r="F645" s="107"/>
      <c r="G645" s="108"/>
      <c r="H645" s="106"/>
      <c r="I645" s="106"/>
      <c r="J645" s="106"/>
      <c r="K645" s="106"/>
      <c r="L645" s="109"/>
      <c r="M645" s="110"/>
      <c r="N645" s="144">
        <f t="shared" si="9"/>
        <v>0</v>
      </c>
      <c r="O645" s="145"/>
      <c r="P645" s="105"/>
      <c r="Q645" s="105"/>
      <c r="R645" s="111"/>
    </row>
    <row r="646" spans="1:18" x14ac:dyDescent="0.25">
      <c r="A646" s="103"/>
      <c r="B646" s="106"/>
      <c r="C646" s="106"/>
      <c r="D646" s="363"/>
      <c r="E646" s="364"/>
      <c r="F646" s="107"/>
      <c r="G646" s="108"/>
      <c r="H646" s="106"/>
      <c r="I646" s="106"/>
      <c r="J646" s="106"/>
      <c r="K646" s="106"/>
      <c r="L646" s="109"/>
      <c r="M646" s="110"/>
      <c r="N646" s="144">
        <f t="shared" si="9"/>
        <v>0</v>
      </c>
      <c r="O646" s="145"/>
      <c r="P646" s="105"/>
      <c r="Q646" s="105"/>
      <c r="R646" s="111"/>
    </row>
    <row r="647" spans="1:18" x14ac:dyDescent="0.25">
      <c r="A647" s="103"/>
      <c r="B647" s="106"/>
      <c r="C647" s="106"/>
      <c r="D647" s="363"/>
      <c r="E647" s="364"/>
      <c r="F647" s="107"/>
      <c r="G647" s="108"/>
      <c r="H647" s="106"/>
      <c r="I647" s="106"/>
      <c r="J647" s="106"/>
      <c r="K647" s="106"/>
      <c r="L647" s="109"/>
      <c r="M647" s="110"/>
      <c r="N647" s="144">
        <f t="shared" si="9"/>
        <v>0</v>
      </c>
      <c r="O647" s="145"/>
      <c r="P647" s="105"/>
      <c r="Q647" s="105"/>
      <c r="R647" s="111"/>
    </row>
    <row r="648" spans="1:18" x14ac:dyDescent="0.25">
      <c r="A648" s="103"/>
      <c r="B648" s="106"/>
      <c r="C648" s="106"/>
      <c r="D648" s="363"/>
      <c r="E648" s="364"/>
      <c r="F648" s="107"/>
      <c r="G648" s="108"/>
      <c r="H648" s="106"/>
      <c r="I648" s="106"/>
      <c r="J648" s="106"/>
      <c r="K648" s="106"/>
      <c r="L648" s="109"/>
      <c r="M648" s="110"/>
      <c r="N648" s="144">
        <f t="shared" si="9"/>
        <v>0</v>
      </c>
      <c r="O648" s="145"/>
      <c r="P648" s="105"/>
      <c r="Q648" s="105"/>
      <c r="R648" s="111"/>
    </row>
    <row r="649" spans="1:18" x14ac:dyDescent="0.25">
      <c r="A649" s="103"/>
      <c r="B649" s="106"/>
      <c r="C649" s="106"/>
      <c r="D649" s="363"/>
      <c r="E649" s="364"/>
      <c r="F649" s="107"/>
      <c r="G649" s="108"/>
      <c r="H649" s="106"/>
      <c r="I649" s="106"/>
      <c r="J649" s="106"/>
      <c r="K649" s="106"/>
      <c r="L649" s="109"/>
      <c r="M649" s="110"/>
      <c r="N649" s="144">
        <f t="shared" si="9"/>
        <v>0</v>
      </c>
      <c r="O649" s="145"/>
      <c r="P649" s="105"/>
      <c r="Q649" s="105"/>
      <c r="R649" s="111"/>
    </row>
    <row r="650" spans="1:18" x14ac:dyDescent="0.25">
      <c r="A650" s="103"/>
      <c r="B650" s="106"/>
      <c r="C650" s="106"/>
      <c r="D650" s="363"/>
      <c r="E650" s="364"/>
      <c r="F650" s="107"/>
      <c r="G650" s="108"/>
      <c r="H650" s="106"/>
      <c r="I650" s="106"/>
      <c r="J650" s="106"/>
      <c r="K650" s="106"/>
      <c r="L650" s="109"/>
      <c r="M650" s="110"/>
      <c r="N650" s="144">
        <f t="shared" si="9"/>
        <v>0</v>
      </c>
      <c r="O650" s="145"/>
      <c r="P650" s="105"/>
      <c r="Q650" s="105"/>
      <c r="R650" s="111"/>
    </row>
    <row r="651" spans="1:18" x14ac:dyDescent="0.25">
      <c r="A651" s="103"/>
      <c r="B651" s="106"/>
      <c r="C651" s="106"/>
      <c r="D651" s="363"/>
      <c r="E651" s="364"/>
      <c r="F651" s="107"/>
      <c r="G651" s="108"/>
      <c r="H651" s="106"/>
      <c r="I651" s="106"/>
      <c r="J651" s="106"/>
      <c r="K651" s="106"/>
      <c r="L651" s="109"/>
      <c r="M651" s="110"/>
      <c r="N651" s="144">
        <f t="shared" si="9"/>
        <v>0</v>
      </c>
      <c r="O651" s="145"/>
      <c r="P651" s="105"/>
      <c r="Q651" s="105"/>
      <c r="R651" s="111"/>
    </row>
    <row r="652" spans="1:18" x14ac:dyDescent="0.25">
      <c r="A652" s="103"/>
      <c r="B652" s="106"/>
      <c r="C652" s="106"/>
      <c r="D652" s="363"/>
      <c r="E652" s="364"/>
      <c r="F652" s="107"/>
      <c r="G652" s="108"/>
      <c r="H652" s="106"/>
      <c r="I652" s="106"/>
      <c r="J652" s="106"/>
      <c r="K652" s="106"/>
      <c r="L652" s="109"/>
      <c r="M652" s="110"/>
      <c r="N652" s="144">
        <f t="shared" si="9"/>
        <v>0</v>
      </c>
      <c r="O652" s="145"/>
      <c r="P652" s="105"/>
      <c r="Q652" s="105"/>
      <c r="R652" s="111"/>
    </row>
    <row r="653" spans="1:18" x14ac:dyDescent="0.25">
      <c r="A653" s="103"/>
      <c r="B653" s="106"/>
      <c r="C653" s="106"/>
      <c r="D653" s="363"/>
      <c r="E653" s="364"/>
      <c r="F653" s="107"/>
      <c r="G653" s="108"/>
      <c r="H653" s="106"/>
      <c r="I653" s="106"/>
      <c r="J653" s="106"/>
      <c r="K653" s="106"/>
      <c r="L653" s="109"/>
      <c r="M653" s="110"/>
      <c r="N653" s="144">
        <f t="shared" ref="N653:N716" si="10">SUM(F653:M653)</f>
        <v>0</v>
      </c>
      <c r="O653" s="145"/>
      <c r="P653" s="105"/>
      <c r="Q653" s="105"/>
      <c r="R653" s="111"/>
    </row>
    <row r="654" spans="1:18" x14ac:dyDescent="0.25">
      <c r="A654" s="103"/>
      <c r="B654" s="106"/>
      <c r="C654" s="106"/>
      <c r="D654" s="363"/>
      <c r="E654" s="364"/>
      <c r="F654" s="107"/>
      <c r="G654" s="108"/>
      <c r="H654" s="106"/>
      <c r="I654" s="106"/>
      <c r="J654" s="106"/>
      <c r="K654" s="106"/>
      <c r="L654" s="109"/>
      <c r="M654" s="110"/>
      <c r="N654" s="144">
        <f t="shared" si="10"/>
        <v>0</v>
      </c>
      <c r="O654" s="145"/>
      <c r="P654" s="105"/>
      <c r="Q654" s="105"/>
      <c r="R654" s="111"/>
    </row>
    <row r="655" spans="1:18" x14ac:dyDescent="0.25">
      <c r="A655" s="103"/>
      <c r="B655" s="106"/>
      <c r="C655" s="106"/>
      <c r="D655" s="363"/>
      <c r="E655" s="364"/>
      <c r="F655" s="107"/>
      <c r="G655" s="108"/>
      <c r="H655" s="106"/>
      <c r="I655" s="106"/>
      <c r="J655" s="106"/>
      <c r="K655" s="106"/>
      <c r="L655" s="109"/>
      <c r="M655" s="110"/>
      <c r="N655" s="144">
        <f t="shared" si="10"/>
        <v>0</v>
      </c>
      <c r="O655" s="145"/>
      <c r="P655" s="105"/>
      <c r="Q655" s="105"/>
      <c r="R655" s="111"/>
    </row>
    <row r="656" spans="1:18" x14ac:dyDescent="0.25">
      <c r="A656" s="103"/>
      <c r="B656" s="106"/>
      <c r="C656" s="106"/>
      <c r="D656" s="363"/>
      <c r="E656" s="364"/>
      <c r="F656" s="107"/>
      <c r="G656" s="108"/>
      <c r="H656" s="106"/>
      <c r="I656" s="106"/>
      <c r="J656" s="106"/>
      <c r="K656" s="106"/>
      <c r="L656" s="109"/>
      <c r="M656" s="110"/>
      <c r="N656" s="144">
        <f t="shared" si="10"/>
        <v>0</v>
      </c>
      <c r="O656" s="145"/>
      <c r="P656" s="105"/>
      <c r="Q656" s="105"/>
      <c r="R656" s="111"/>
    </row>
    <row r="657" spans="1:18" x14ac:dyDescent="0.25">
      <c r="A657" s="103"/>
      <c r="B657" s="106"/>
      <c r="C657" s="106"/>
      <c r="D657" s="363"/>
      <c r="E657" s="364"/>
      <c r="F657" s="107"/>
      <c r="G657" s="108"/>
      <c r="H657" s="106"/>
      <c r="I657" s="106"/>
      <c r="J657" s="106"/>
      <c r="K657" s="106"/>
      <c r="L657" s="109"/>
      <c r="M657" s="110"/>
      <c r="N657" s="144">
        <f t="shared" si="10"/>
        <v>0</v>
      </c>
      <c r="O657" s="145"/>
      <c r="P657" s="105"/>
      <c r="Q657" s="105"/>
      <c r="R657" s="111"/>
    </row>
    <row r="658" spans="1:18" x14ac:dyDescent="0.25">
      <c r="A658" s="103"/>
      <c r="B658" s="106"/>
      <c r="C658" s="106"/>
      <c r="D658" s="363"/>
      <c r="E658" s="364"/>
      <c r="F658" s="107"/>
      <c r="G658" s="108"/>
      <c r="H658" s="106"/>
      <c r="I658" s="106"/>
      <c r="J658" s="106"/>
      <c r="K658" s="106"/>
      <c r="L658" s="109"/>
      <c r="M658" s="110"/>
      <c r="N658" s="144">
        <f t="shared" si="10"/>
        <v>0</v>
      </c>
      <c r="O658" s="145"/>
      <c r="P658" s="105"/>
      <c r="Q658" s="105"/>
      <c r="R658" s="111"/>
    </row>
    <row r="659" spans="1:18" x14ac:dyDescent="0.25">
      <c r="A659" s="103"/>
      <c r="B659" s="106"/>
      <c r="C659" s="106"/>
      <c r="D659" s="363"/>
      <c r="E659" s="364"/>
      <c r="F659" s="107"/>
      <c r="G659" s="108"/>
      <c r="H659" s="106"/>
      <c r="I659" s="106"/>
      <c r="J659" s="106"/>
      <c r="K659" s="106"/>
      <c r="L659" s="109"/>
      <c r="M659" s="110"/>
      <c r="N659" s="144">
        <f t="shared" si="10"/>
        <v>0</v>
      </c>
      <c r="O659" s="145"/>
      <c r="P659" s="105"/>
      <c r="Q659" s="105"/>
      <c r="R659" s="111"/>
    </row>
    <row r="660" spans="1:18" x14ac:dyDescent="0.25">
      <c r="A660" s="103"/>
      <c r="B660" s="106"/>
      <c r="C660" s="106"/>
      <c r="D660" s="363"/>
      <c r="E660" s="364"/>
      <c r="F660" s="107"/>
      <c r="G660" s="108"/>
      <c r="H660" s="106"/>
      <c r="I660" s="106"/>
      <c r="J660" s="106"/>
      <c r="K660" s="106"/>
      <c r="L660" s="109"/>
      <c r="M660" s="110"/>
      <c r="N660" s="144">
        <f t="shared" si="10"/>
        <v>0</v>
      </c>
      <c r="O660" s="145"/>
      <c r="P660" s="105"/>
      <c r="Q660" s="105"/>
      <c r="R660" s="111"/>
    </row>
    <row r="661" spans="1:18" x14ac:dyDescent="0.25">
      <c r="A661" s="103"/>
      <c r="B661" s="106"/>
      <c r="C661" s="106"/>
      <c r="D661" s="363"/>
      <c r="E661" s="364"/>
      <c r="F661" s="107"/>
      <c r="G661" s="108"/>
      <c r="H661" s="106"/>
      <c r="I661" s="106"/>
      <c r="J661" s="106"/>
      <c r="K661" s="106"/>
      <c r="L661" s="109"/>
      <c r="M661" s="110"/>
      <c r="N661" s="144">
        <f t="shared" si="10"/>
        <v>0</v>
      </c>
      <c r="O661" s="145"/>
      <c r="P661" s="105"/>
      <c r="Q661" s="105"/>
      <c r="R661" s="111"/>
    </row>
    <row r="662" spans="1:18" x14ac:dyDescent="0.25">
      <c r="A662" s="103"/>
      <c r="B662" s="106"/>
      <c r="C662" s="106"/>
      <c r="D662" s="363"/>
      <c r="E662" s="364"/>
      <c r="F662" s="107"/>
      <c r="G662" s="108"/>
      <c r="H662" s="106"/>
      <c r="I662" s="106"/>
      <c r="J662" s="106"/>
      <c r="K662" s="106"/>
      <c r="L662" s="109"/>
      <c r="M662" s="110"/>
      <c r="N662" s="144">
        <f t="shared" si="10"/>
        <v>0</v>
      </c>
      <c r="O662" s="145"/>
      <c r="P662" s="105"/>
      <c r="Q662" s="105"/>
      <c r="R662" s="111"/>
    </row>
    <row r="663" spans="1:18" x14ac:dyDescent="0.25">
      <c r="A663" s="103"/>
      <c r="B663" s="106"/>
      <c r="C663" s="106"/>
      <c r="D663" s="363"/>
      <c r="E663" s="364"/>
      <c r="F663" s="107"/>
      <c r="G663" s="108"/>
      <c r="H663" s="106"/>
      <c r="I663" s="106"/>
      <c r="J663" s="106"/>
      <c r="K663" s="106"/>
      <c r="L663" s="109"/>
      <c r="M663" s="110"/>
      <c r="N663" s="144">
        <f t="shared" si="10"/>
        <v>0</v>
      </c>
      <c r="O663" s="145"/>
      <c r="P663" s="105"/>
      <c r="Q663" s="105"/>
      <c r="R663" s="111"/>
    </row>
    <row r="664" spans="1:18" x14ac:dyDescent="0.25">
      <c r="A664" s="103"/>
      <c r="B664" s="106"/>
      <c r="C664" s="106"/>
      <c r="D664" s="363"/>
      <c r="E664" s="364"/>
      <c r="F664" s="107"/>
      <c r="G664" s="108"/>
      <c r="H664" s="106"/>
      <c r="I664" s="106"/>
      <c r="J664" s="106"/>
      <c r="K664" s="106"/>
      <c r="L664" s="109"/>
      <c r="M664" s="110"/>
      <c r="N664" s="144">
        <f t="shared" si="10"/>
        <v>0</v>
      </c>
      <c r="O664" s="145"/>
      <c r="P664" s="105"/>
      <c r="Q664" s="105"/>
      <c r="R664" s="111"/>
    </row>
    <row r="665" spans="1:18" x14ac:dyDescent="0.25">
      <c r="A665" s="103"/>
      <c r="B665" s="106"/>
      <c r="C665" s="106"/>
      <c r="D665" s="363"/>
      <c r="E665" s="364"/>
      <c r="F665" s="107"/>
      <c r="G665" s="108"/>
      <c r="H665" s="106"/>
      <c r="I665" s="106"/>
      <c r="J665" s="106"/>
      <c r="K665" s="106"/>
      <c r="L665" s="109"/>
      <c r="M665" s="110"/>
      <c r="N665" s="144">
        <f t="shared" si="10"/>
        <v>0</v>
      </c>
      <c r="O665" s="145"/>
      <c r="P665" s="105"/>
      <c r="Q665" s="105"/>
      <c r="R665" s="111"/>
    </row>
    <row r="666" spans="1:18" x14ac:dyDescent="0.25">
      <c r="A666" s="103"/>
      <c r="B666" s="106"/>
      <c r="C666" s="106"/>
      <c r="D666" s="363"/>
      <c r="E666" s="364"/>
      <c r="F666" s="107"/>
      <c r="G666" s="108"/>
      <c r="H666" s="106"/>
      <c r="I666" s="106"/>
      <c r="J666" s="106"/>
      <c r="K666" s="106"/>
      <c r="L666" s="109"/>
      <c r="M666" s="110"/>
      <c r="N666" s="144">
        <f t="shared" si="10"/>
        <v>0</v>
      </c>
      <c r="O666" s="145"/>
      <c r="P666" s="105"/>
      <c r="Q666" s="105"/>
      <c r="R666" s="111"/>
    </row>
    <row r="667" spans="1:18" x14ac:dyDescent="0.25">
      <c r="A667" s="103"/>
      <c r="B667" s="106"/>
      <c r="C667" s="106"/>
      <c r="D667" s="363"/>
      <c r="E667" s="364"/>
      <c r="F667" s="107"/>
      <c r="G667" s="108"/>
      <c r="H667" s="106"/>
      <c r="I667" s="106"/>
      <c r="J667" s="106"/>
      <c r="K667" s="106"/>
      <c r="L667" s="109"/>
      <c r="M667" s="110"/>
      <c r="N667" s="144">
        <f t="shared" si="10"/>
        <v>0</v>
      </c>
      <c r="O667" s="145"/>
      <c r="P667" s="105"/>
      <c r="Q667" s="105"/>
      <c r="R667" s="111"/>
    </row>
    <row r="668" spans="1:18" x14ac:dyDescent="0.25">
      <c r="A668" s="103"/>
      <c r="B668" s="106"/>
      <c r="C668" s="106"/>
      <c r="D668" s="363"/>
      <c r="E668" s="364"/>
      <c r="F668" s="107"/>
      <c r="G668" s="108"/>
      <c r="H668" s="106"/>
      <c r="I668" s="106"/>
      <c r="J668" s="106"/>
      <c r="K668" s="106"/>
      <c r="L668" s="109"/>
      <c r="M668" s="110"/>
      <c r="N668" s="144">
        <f t="shared" si="10"/>
        <v>0</v>
      </c>
      <c r="O668" s="145"/>
      <c r="P668" s="105"/>
      <c r="Q668" s="105"/>
      <c r="R668" s="111"/>
    </row>
    <row r="669" spans="1:18" x14ac:dyDescent="0.25">
      <c r="A669" s="103"/>
      <c r="B669" s="106"/>
      <c r="C669" s="106"/>
      <c r="D669" s="363"/>
      <c r="E669" s="364"/>
      <c r="F669" s="107"/>
      <c r="G669" s="108"/>
      <c r="H669" s="106"/>
      <c r="I669" s="106"/>
      <c r="J669" s="106"/>
      <c r="K669" s="106"/>
      <c r="L669" s="109"/>
      <c r="M669" s="110"/>
      <c r="N669" s="144">
        <f t="shared" si="10"/>
        <v>0</v>
      </c>
      <c r="O669" s="145"/>
      <c r="P669" s="105"/>
      <c r="Q669" s="105"/>
      <c r="R669" s="111"/>
    </row>
    <row r="670" spans="1:18" x14ac:dyDescent="0.25">
      <c r="A670" s="103"/>
      <c r="B670" s="106"/>
      <c r="C670" s="106"/>
      <c r="D670" s="363"/>
      <c r="E670" s="364"/>
      <c r="F670" s="107"/>
      <c r="G670" s="108"/>
      <c r="H670" s="106"/>
      <c r="I670" s="106"/>
      <c r="J670" s="106"/>
      <c r="K670" s="106"/>
      <c r="L670" s="109"/>
      <c r="M670" s="110"/>
      <c r="N670" s="144">
        <f t="shared" si="10"/>
        <v>0</v>
      </c>
      <c r="O670" s="145"/>
      <c r="P670" s="105"/>
      <c r="Q670" s="105"/>
      <c r="R670" s="111"/>
    </row>
    <row r="671" spans="1:18" x14ac:dyDescent="0.25">
      <c r="A671" s="103"/>
      <c r="B671" s="106"/>
      <c r="C671" s="106"/>
      <c r="D671" s="363"/>
      <c r="E671" s="364"/>
      <c r="F671" s="107"/>
      <c r="G671" s="108"/>
      <c r="H671" s="106"/>
      <c r="I671" s="106"/>
      <c r="J671" s="106"/>
      <c r="K671" s="106"/>
      <c r="L671" s="109"/>
      <c r="M671" s="110"/>
      <c r="N671" s="144">
        <f t="shared" si="10"/>
        <v>0</v>
      </c>
      <c r="O671" s="145"/>
      <c r="P671" s="105"/>
      <c r="Q671" s="105"/>
      <c r="R671" s="111"/>
    </row>
    <row r="672" spans="1:18" x14ac:dyDescent="0.25">
      <c r="A672" s="103"/>
      <c r="B672" s="106"/>
      <c r="C672" s="106"/>
      <c r="D672" s="363"/>
      <c r="E672" s="364"/>
      <c r="F672" s="107"/>
      <c r="G672" s="108"/>
      <c r="H672" s="106"/>
      <c r="I672" s="106"/>
      <c r="J672" s="106"/>
      <c r="K672" s="106"/>
      <c r="L672" s="109"/>
      <c r="M672" s="110"/>
      <c r="N672" s="144">
        <f t="shared" si="10"/>
        <v>0</v>
      </c>
      <c r="O672" s="145"/>
      <c r="P672" s="105"/>
      <c r="Q672" s="105"/>
      <c r="R672" s="111"/>
    </row>
    <row r="673" spans="1:18" x14ac:dyDescent="0.25">
      <c r="A673" s="103"/>
      <c r="B673" s="106"/>
      <c r="C673" s="106"/>
      <c r="D673" s="363"/>
      <c r="E673" s="364"/>
      <c r="F673" s="107"/>
      <c r="G673" s="108"/>
      <c r="H673" s="106"/>
      <c r="I673" s="106"/>
      <c r="J673" s="106"/>
      <c r="K673" s="106"/>
      <c r="L673" s="109"/>
      <c r="M673" s="110"/>
      <c r="N673" s="144">
        <f t="shared" si="10"/>
        <v>0</v>
      </c>
      <c r="O673" s="145"/>
      <c r="P673" s="105"/>
      <c r="Q673" s="105"/>
      <c r="R673" s="111"/>
    </row>
    <row r="674" spans="1:18" x14ac:dyDescent="0.25">
      <c r="A674" s="103"/>
      <c r="B674" s="106"/>
      <c r="C674" s="106"/>
      <c r="D674" s="363"/>
      <c r="E674" s="364"/>
      <c r="F674" s="107"/>
      <c r="G674" s="108"/>
      <c r="H674" s="106"/>
      <c r="I674" s="106"/>
      <c r="J674" s="106"/>
      <c r="K674" s="106"/>
      <c r="L674" s="109"/>
      <c r="M674" s="110"/>
      <c r="N674" s="144">
        <f t="shared" si="10"/>
        <v>0</v>
      </c>
      <c r="O674" s="145"/>
      <c r="P674" s="105"/>
      <c r="Q674" s="105"/>
      <c r="R674" s="111"/>
    </row>
    <row r="675" spans="1:18" x14ac:dyDescent="0.25">
      <c r="A675" s="103"/>
      <c r="B675" s="106"/>
      <c r="C675" s="106"/>
      <c r="D675" s="363"/>
      <c r="E675" s="364"/>
      <c r="F675" s="107"/>
      <c r="G675" s="108"/>
      <c r="H675" s="106"/>
      <c r="I675" s="106"/>
      <c r="J675" s="106"/>
      <c r="K675" s="106"/>
      <c r="L675" s="109"/>
      <c r="M675" s="110"/>
      <c r="N675" s="144">
        <f t="shared" si="10"/>
        <v>0</v>
      </c>
      <c r="O675" s="145"/>
      <c r="P675" s="105"/>
      <c r="Q675" s="105"/>
      <c r="R675" s="111"/>
    </row>
    <row r="676" spans="1:18" x14ac:dyDescent="0.25">
      <c r="A676" s="103"/>
      <c r="B676" s="106"/>
      <c r="C676" s="106"/>
      <c r="D676" s="363"/>
      <c r="E676" s="364"/>
      <c r="F676" s="107"/>
      <c r="G676" s="108"/>
      <c r="H676" s="106"/>
      <c r="I676" s="106"/>
      <c r="J676" s="106"/>
      <c r="K676" s="106"/>
      <c r="L676" s="109"/>
      <c r="M676" s="110"/>
      <c r="N676" s="144">
        <f t="shared" si="10"/>
        <v>0</v>
      </c>
      <c r="O676" s="145"/>
      <c r="P676" s="105"/>
      <c r="Q676" s="105"/>
      <c r="R676" s="111"/>
    </row>
    <row r="677" spans="1:18" x14ac:dyDescent="0.25">
      <c r="A677" s="103"/>
      <c r="B677" s="106"/>
      <c r="C677" s="106"/>
      <c r="D677" s="363"/>
      <c r="E677" s="364"/>
      <c r="F677" s="107"/>
      <c r="G677" s="108"/>
      <c r="H677" s="106"/>
      <c r="I677" s="106"/>
      <c r="J677" s="106"/>
      <c r="K677" s="106"/>
      <c r="L677" s="109"/>
      <c r="M677" s="110"/>
      <c r="N677" s="144">
        <f t="shared" si="10"/>
        <v>0</v>
      </c>
      <c r="O677" s="145"/>
      <c r="P677" s="105"/>
      <c r="Q677" s="105"/>
      <c r="R677" s="111"/>
    </row>
    <row r="678" spans="1:18" x14ac:dyDescent="0.25">
      <c r="A678" s="103"/>
      <c r="B678" s="106"/>
      <c r="C678" s="106"/>
      <c r="D678" s="363"/>
      <c r="E678" s="364"/>
      <c r="F678" s="107"/>
      <c r="G678" s="108"/>
      <c r="H678" s="106"/>
      <c r="I678" s="106"/>
      <c r="J678" s="106"/>
      <c r="K678" s="106"/>
      <c r="L678" s="109"/>
      <c r="M678" s="110"/>
      <c r="N678" s="144">
        <f t="shared" si="10"/>
        <v>0</v>
      </c>
      <c r="O678" s="145"/>
      <c r="P678" s="105"/>
      <c r="Q678" s="105"/>
      <c r="R678" s="111"/>
    </row>
    <row r="679" spans="1:18" x14ac:dyDescent="0.25">
      <c r="A679" s="103"/>
      <c r="B679" s="106"/>
      <c r="C679" s="106"/>
      <c r="D679" s="363"/>
      <c r="E679" s="364"/>
      <c r="F679" s="107"/>
      <c r="G679" s="108"/>
      <c r="H679" s="106"/>
      <c r="I679" s="106"/>
      <c r="J679" s="106"/>
      <c r="K679" s="106"/>
      <c r="L679" s="109"/>
      <c r="M679" s="110"/>
      <c r="N679" s="144">
        <f t="shared" si="10"/>
        <v>0</v>
      </c>
      <c r="O679" s="145"/>
      <c r="P679" s="105"/>
      <c r="Q679" s="105"/>
      <c r="R679" s="111"/>
    </row>
    <row r="680" spans="1:18" x14ac:dyDescent="0.25">
      <c r="A680" s="103"/>
      <c r="B680" s="106"/>
      <c r="C680" s="106"/>
      <c r="D680" s="363"/>
      <c r="E680" s="364"/>
      <c r="F680" s="107"/>
      <c r="G680" s="108"/>
      <c r="H680" s="106"/>
      <c r="I680" s="106"/>
      <c r="J680" s="106"/>
      <c r="K680" s="106"/>
      <c r="L680" s="109"/>
      <c r="M680" s="110"/>
      <c r="N680" s="144">
        <f t="shared" si="10"/>
        <v>0</v>
      </c>
      <c r="O680" s="145"/>
      <c r="P680" s="105"/>
      <c r="Q680" s="105"/>
      <c r="R680" s="111"/>
    </row>
    <row r="681" spans="1:18" x14ac:dyDescent="0.25">
      <c r="A681" s="103"/>
      <c r="B681" s="106"/>
      <c r="C681" s="106"/>
      <c r="D681" s="363"/>
      <c r="E681" s="364"/>
      <c r="F681" s="107"/>
      <c r="G681" s="108"/>
      <c r="H681" s="106"/>
      <c r="I681" s="106"/>
      <c r="J681" s="106"/>
      <c r="K681" s="106"/>
      <c r="L681" s="109"/>
      <c r="M681" s="110"/>
      <c r="N681" s="144">
        <f t="shared" si="10"/>
        <v>0</v>
      </c>
      <c r="O681" s="145"/>
      <c r="P681" s="105"/>
      <c r="Q681" s="105"/>
      <c r="R681" s="111"/>
    </row>
    <row r="682" spans="1:18" x14ac:dyDescent="0.25">
      <c r="A682" s="103"/>
      <c r="B682" s="106"/>
      <c r="C682" s="106"/>
      <c r="D682" s="363"/>
      <c r="E682" s="364"/>
      <c r="F682" s="107"/>
      <c r="G682" s="108"/>
      <c r="H682" s="106"/>
      <c r="I682" s="106"/>
      <c r="J682" s="106"/>
      <c r="K682" s="106"/>
      <c r="L682" s="109"/>
      <c r="M682" s="110"/>
      <c r="N682" s="144">
        <f t="shared" si="10"/>
        <v>0</v>
      </c>
      <c r="O682" s="145"/>
      <c r="P682" s="105"/>
      <c r="Q682" s="105"/>
      <c r="R682" s="111"/>
    </row>
    <row r="683" spans="1:18" x14ac:dyDescent="0.25">
      <c r="A683" s="103"/>
      <c r="B683" s="106"/>
      <c r="C683" s="106"/>
      <c r="D683" s="363"/>
      <c r="E683" s="364"/>
      <c r="F683" s="107"/>
      <c r="G683" s="108"/>
      <c r="H683" s="106"/>
      <c r="I683" s="106"/>
      <c r="J683" s="106"/>
      <c r="K683" s="106"/>
      <c r="L683" s="109"/>
      <c r="M683" s="110"/>
      <c r="N683" s="144">
        <f t="shared" si="10"/>
        <v>0</v>
      </c>
      <c r="O683" s="145"/>
      <c r="P683" s="105"/>
      <c r="Q683" s="105"/>
      <c r="R683" s="111"/>
    </row>
    <row r="684" spans="1:18" x14ac:dyDescent="0.25">
      <c r="A684" s="103"/>
      <c r="B684" s="106"/>
      <c r="C684" s="106"/>
      <c r="D684" s="363"/>
      <c r="E684" s="364"/>
      <c r="F684" s="107"/>
      <c r="G684" s="108"/>
      <c r="H684" s="106"/>
      <c r="I684" s="106"/>
      <c r="J684" s="106"/>
      <c r="K684" s="106"/>
      <c r="L684" s="109"/>
      <c r="M684" s="110"/>
      <c r="N684" s="144">
        <f t="shared" si="10"/>
        <v>0</v>
      </c>
      <c r="O684" s="145"/>
      <c r="P684" s="105"/>
      <c r="Q684" s="105"/>
      <c r="R684" s="111"/>
    </row>
    <row r="685" spans="1:18" x14ac:dyDescent="0.25">
      <c r="A685" s="103"/>
      <c r="B685" s="106"/>
      <c r="C685" s="106"/>
      <c r="D685" s="363"/>
      <c r="E685" s="364"/>
      <c r="F685" s="107"/>
      <c r="G685" s="108"/>
      <c r="H685" s="106"/>
      <c r="I685" s="106"/>
      <c r="J685" s="106"/>
      <c r="K685" s="106"/>
      <c r="L685" s="109"/>
      <c r="M685" s="110"/>
      <c r="N685" s="144">
        <f t="shared" si="10"/>
        <v>0</v>
      </c>
      <c r="O685" s="145"/>
      <c r="P685" s="105"/>
      <c r="Q685" s="105"/>
      <c r="R685" s="111"/>
    </row>
    <row r="686" spans="1:18" x14ac:dyDescent="0.25">
      <c r="A686" s="103"/>
      <c r="B686" s="106"/>
      <c r="C686" s="106"/>
      <c r="D686" s="363"/>
      <c r="E686" s="364"/>
      <c r="F686" s="107"/>
      <c r="G686" s="108"/>
      <c r="H686" s="106"/>
      <c r="I686" s="106"/>
      <c r="J686" s="106"/>
      <c r="K686" s="106"/>
      <c r="L686" s="109"/>
      <c r="M686" s="110"/>
      <c r="N686" s="144">
        <f t="shared" si="10"/>
        <v>0</v>
      </c>
      <c r="O686" s="145"/>
      <c r="P686" s="105"/>
      <c r="Q686" s="105"/>
      <c r="R686" s="111"/>
    </row>
    <row r="687" spans="1:18" x14ac:dyDescent="0.25">
      <c r="A687" s="103"/>
      <c r="B687" s="106"/>
      <c r="C687" s="106"/>
      <c r="D687" s="363"/>
      <c r="E687" s="364"/>
      <c r="F687" s="107"/>
      <c r="G687" s="108"/>
      <c r="H687" s="106"/>
      <c r="I687" s="106"/>
      <c r="J687" s="106"/>
      <c r="K687" s="106"/>
      <c r="L687" s="109"/>
      <c r="M687" s="110"/>
      <c r="N687" s="144">
        <f t="shared" si="10"/>
        <v>0</v>
      </c>
      <c r="O687" s="145"/>
      <c r="P687" s="105"/>
      <c r="Q687" s="105"/>
      <c r="R687" s="111"/>
    </row>
    <row r="688" spans="1:18" x14ac:dyDescent="0.25">
      <c r="A688" s="103"/>
      <c r="B688" s="106"/>
      <c r="C688" s="106"/>
      <c r="D688" s="363"/>
      <c r="E688" s="364"/>
      <c r="F688" s="107"/>
      <c r="G688" s="108"/>
      <c r="H688" s="106"/>
      <c r="I688" s="106"/>
      <c r="J688" s="106"/>
      <c r="K688" s="106"/>
      <c r="L688" s="109"/>
      <c r="M688" s="110"/>
      <c r="N688" s="144">
        <f t="shared" si="10"/>
        <v>0</v>
      </c>
      <c r="O688" s="145"/>
      <c r="P688" s="105"/>
      <c r="Q688" s="105"/>
      <c r="R688" s="111"/>
    </row>
    <row r="689" spans="1:18" x14ac:dyDescent="0.25">
      <c r="A689" s="103"/>
      <c r="B689" s="106"/>
      <c r="C689" s="106"/>
      <c r="D689" s="363"/>
      <c r="E689" s="364"/>
      <c r="F689" s="107"/>
      <c r="G689" s="108"/>
      <c r="H689" s="106"/>
      <c r="I689" s="106"/>
      <c r="J689" s="106"/>
      <c r="K689" s="106"/>
      <c r="L689" s="109"/>
      <c r="M689" s="110"/>
      <c r="N689" s="144">
        <f t="shared" si="10"/>
        <v>0</v>
      </c>
      <c r="O689" s="145"/>
      <c r="P689" s="105"/>
      <c r="Q689" s="105"/>
      <c r="R689" s="111"/>
    </row>
    <row r="690" spans="1:18" x14ac:dyDescent="0.25">
      <c r="A690" s="103"/>
      <c r="B690" s="106"/>
      <c r="C690" s="106"/>
      <c r="D690" s="363"/>
      <c r="E690" s="364"/>
      <c r="F690" s="107"/>
      <c r="G690" s="108"/>
      <c r="H690" s="106"/>
      <c r="I690" s="106"/>
      <c r="J690" s="106"/>
      <c r="K690" s="106"/>
      <c r="L690" s="109"/>
      <c r="M690" s="110"/>
      <c r="N690" s="144">
        <f t="shared" si="10"/>
        <v>0</v>
      </c>
      <c r="O690" s="145"/>
      <c r="P690" s="105"/>
      <c r="Q690" s="105"/>
      <c r="R690" s="111"/>
    </row>
    <row r="691" spans="1:18" x14ac:dyDescent="0.25">
      <c r="A691" s="103"/>
      <c r="B691" s="106"/>
      <c r="C691" s="106"/>
      <c r="D691" s="363"/>
      <c r="E691" s="364"/>
      <c r="F691" s="107"/>
      <c r="G691" s="108"/>
      <c r="H691" s="106"/>
      <c r="I691" s="106"/>
      <c r="J691" s="106"/>
      <c r="K691" s="106"/>
      <c r="L691" s="109"/>
      <c r="M691" s="110"/>
      <c r="N691" s="144">
        <f t="shared" si="10"/>
        <v>0</v>
      </c>
      <c r="O691" s="145"/>
      <c r="P691" s="105"/>
      <c r="Q691" s="105"/>
      <c r="R691" s="111"/>
    </row>
    <row r="692" spans="1:18" x14ac:dyDescent="0.25">
      <c r="A692" s="103"/>
      <c r="B692" s="106"/>
      <c r="C692" s="106"/>
      <c r="D692" s="363"/>
      <c r="E692" s="364"/>
      <c r="F692" s="107"/>
      <c r="G692" s="108"/>
      <c r="H692" s="106"/>
      <c r="I692" s="106"/>
      <c r="J692" s="106"/>
      <c r="K692" s="106"/>
      <c r="L692" s="109"/>
      <c r="M692" s="110"/>
      <c r="N692" s="144">
        <f t="shared" si="10"/>
        <v>0</v>
      </c>
      <c r="O692" s="145"/>
      <c r="P692" s="105"/>
      <c r="Q692" s="105"/>
      <c r="R692" s="111"/>
    </row>
    <row r="693" spans="1:18" x14ac:dyDescent="0.25">
      <c r="A693" s="103"/>
      <c r="B693" s="106"/>
      <c r="C693" s="106"/>
      <c r="D693" s="363"/>
      <c r="E693" s="364"/>
      <c r="F693" s="107"/>
      <c r="G693" s="108"/>
      <c r="H693" s="106"/>
      <c r="I693" s="106"/>
      <c r="J693" s="106"/>
      <c r="K693" s="106"/>
      <c r="L693" s="109"/>
      <c r="M693" s="110"/>
      <c r="N693" s="144">
        <f t="shared" si="10"/>
        <v>0</v>
      </c>
      <c r="O693" s="145"/>
      <c r="P693" s="105"/>
      <c r="Q693" s="105"/>
      <c r="R693" s="111"/>
    </row>
    <row r="694" spans="1:18" x14ac:dyDescent="0.25">
      <c r="A694" s="103"/>
      <c r="B694" s="106"/>
      <c r="C694" s="106"/>
      <c r="D694" s="363"/>
      <c r="E694" s="364"/>
      <c r="F694" s="107"/>
      <c r="G694" s="108"/>
      <c r="H694" s="106"/>
      <c r="I694" s="106"/>
      <c r="J694" s="106"/>
      <c r="K694" s="106"/>
      <c r="L694" s="109"/>
      <c r="M694" s="110"/>
      <c r="N694" s="144">
        <f t="shared" si="10"/>
        <v>0</v>
      </c>
      <c r="O694" s="145"/>
      <c r="P694" s="105"/>
      <c r="Q694" s="105"/>
      <c r="R694" s="111"/>
    </row>
    <row r="695" spans="1:18" x14ac:dyDescent="0.25">
      <c r="A695" s="103"/>
      <c r="B695" s="106"/>
      <c r="C695" s="106"/>
      <c r="D695" s="363"/>
      <c r="E695" s="364"/>
      <c r="F695" s="107"/>
      <c r="G695" s="108"/>
      <c r="H695" s="106"/>
      <c r="I695" s="106"/>
      <c r="J695" s="106"/>
      <c r="K695" s="106"/>
      <c r="L695" s="109"/>
      <c r="M695" s="110"/>
      <c r="N695" s="144">
        <f t="shared" si="10"/>
        <v>0</v>
      </c>
      <c r="O695" s="145"/>
      <c r="P695" s="105"/>
      <c r="Q695" s="105"/>
      <c r="R695" s="111"/>
    </row>
    <row r="696" spans="1:18" x14ac:dyDescent="0.25">
      <c r="A696" s="103"/>
      <c r="B696" s="106"/>
      <c r="C696" s="106"/>
      <c r="D696" s="363"/>
      <c r="E696" s="364"/>
      <c r="F696" s="107"/>
      <c r="G696" s="108"/>
      <c r="H696" s="106"/>
      <c r="I696" s="106"/>
      <c r="J696" s="106"/>
      <c r="K696" s="106"/>
      <c r="L696" s="109"/>
      <c r="M696" s="110"/>
      <c r="N696" s="144">
        <f t="shared" si="10"/>
        <v>0</v>
      </c>
      <c r="O696" s="145"/>
      <c r="P696" s="105"/>
      <c r="Q696" s="105"/>
      <c r="R696" s="111"/>
    </row>
    <row r="697" spans="1:18" x14ac:dyDescent="0.25">
      <c r="A697" s="103"/>
      <c r="B697" s="106"/>
      <c r="C697" s="106"/>
      <c r="D697" s="363"/>
      <c r="E697" s="364"/>
      <c r="F697" s="107"/>
      <c r="G697" s="108"/>
      <c r="H697" s="106"/>
      <c r="I697" s="106"/>
      <c r="J697" s="106"/>
      <c r="K697" s="106"/>
      <c r="L697" s="109"/>
      <c r="M697" s="110"/>
      <c r="N697" s="144">
        <f t="shared" si="10"/>
        <v>0</v>
      </c>
      <c r="O697" s="145"/>
      <c r="P697" s="105"/>
      <c r="Q697" s="105"/>
      <c r="R697" s="111"/>
    </row>
    <row r="698" spans="1:18" x14ac:dyDescent="0.25">
      <c r="A698" s="103"/>
      <c r="B698" s="106"/>
      <c r="C698" s="106"/>
      <c r="D698" s="363"/>
      <c r="E698" s="364"/>
      <c r="F698" s="107"/>
      <c r="G698" s="108"/>
      <c r="H698" s="106"/>
      <c r="I698" s="106"/>
      <c r="J698" s="106"/>
      <c r="K698" s="106"/>
      <c r="L698" s="109"/>
      <c r="M698" s="110"/>
      <c r="N698" s="144">
        <f t="shared" si="10"/>
        <v>0</v>
      </c>
      <c r="O698" s="145"/>
      <c r="P698" s="105"/>
      <c r="Q698" s="105"/>
      <c r="R698" s="111"/>
    </row>
    <row r="699" spans="1:18" x14ac:dyDescent="0.25">
      <c r="A699" s="103"/>
      <c r="B699" s="106"/>
      <c r="C699" s="106"/>
      <c r="D699" s="363"/>
      <c r="E699" s="364"/>
      <c r="F699" s="107"/>
      <c r="G699" s="108"/>
      <c r="H699" s="106"/>
      <c r="I699" s="106"/>
      <c r="J699" s="106"/>
      <c r="K699" s="106"/>
      <c r="L699" s="109"/>
      <c r="M699" s="110"/>
      <c r="N699" s="144">
        <f t="shared" si="10"/>
        <v>0</v>
      </c>
      <c r="O699" s="145"/>
      <c r="P699" s="105"/>
      <c r="Q699" s="105"/>
      <c r="R699" s="111"/>
    </row>
    <row r="700" spans="1:18" x14ac:dyDescent="0.25">
      <c r="A700" s="103"/>
      <c r="B700" s="106"/>
      <c r="C700" s="106"/>
      <c r="D700" s="363"/>
      <c r="E700" s="364"/>
      <c r="F700" s="107"/>
      <c r="G700" s="108"/>
      <c r="H700" s="106"/>
      <c r="I700" s="106"/>
      <c r="J700" s="106"/>
      <c r="K700" s="106"/>
      <c r="L700" s="109"/>
      <c r="M700" s="110"/>
      <c r="N700" s="144">
        <f t="shared" si="10"/>
        <v>0</v>
      </c>
      <c r="O700" s="145"/>
      <c r="P700" s="105"/>
      <c r="Q700" s="105"/>
      <c r="R700" s="111"/>
    </row>
    <row r="701" spans="1:18" x14ac:dyDescent="0.25">
      <c r="A701" s="103"/>
      <c r="B701" s="106"/>
      <c r="C701" s="106"/>
      <c r="D701" s="363"/>
      <c r="E701" s="364"/>
      <c r="F701" s="107"/>
      <c r="G701" s="108"/>
      <c r="H701" s="106"/>
      <c r="I701" s="106"/>
      <c r="J701" s="106"/>
      <c r="K701" s="106"/>
      <c r="L701" s="109"/>
      <c r="M701" s="110"/>
      <c r="N701" s="144">
        <f t="shared" si="10"/>
        <v>0</v>
      </c>
      <c r="O701" s="145"/>
      <c r="P701" s="105"/>
      <c r="Q701" s="105"/>
      <c r="R701" s="111"/>
    </row>
    <row r="702" spans="1:18" x14ac:dyDescent="0.25">
      <c r="A702" s="103"/>
      <c r="B702" s="106"/>
      <c r="C702" s="106"/>
      <c r="D702" s="363"/>
      <c r="E702" s="364"/>
      <c r="F702" s="107"/>
      <c r="G702" s="108"/>
      <c r="H702" s="106"/>
      <c r="I702" s="106"/>
      <c r="J702" s="106"/>
      <c r="K702" s="106"/>
      <c r="L702" s="109"/>
      <c r="M702" s="110"/>
      <c r="N702" s="144">
        <f t="shared" si="10"/>
        <v>0</v>
      </c>
      <c r="O702" s="145"/>
      <c r="P702" s="105"/>
      <c r="Q702" s="105"/>
      <c r="R702" s="111"/>
    </row>
    <row r="703" spans="1:18" x14ac:dyDescent="0.25">
      <c r="A703" s="103"/>
      <c r="B703" s="106"/>
      <c r="C703" s="106"/>
      <c r="D703" s="363"/>
      <c r="E703" s="364"/>
      <c r="F703" s="107"/>
      <c r="G703" s="108"/>
      <c r="H703" s="106"/>
      <c r="I703" s="106"/>
      <c r="J703" s="106"/>
      <c r="K703" s="106"/>
      <c r="L703" s="109"/>
      <c r="M703" s="110"/>
      <c r="N703" s="144">
        <f t="shared" si="10"/>
        <v>0</v>
      </c>
      <c r="O703" s="145"/>
      <c r="P703" s="105"/>
      <c r="Q703" s="105"/>
      <c r="R703" s="111"/>
    </row>
    <row r="704" spans="1:18" x14ac:dyDescent="0.25">
      <c r="A704" s="103"/>
      <c r="B704" s="106"/>
      <c r="C704" s="106"/>
      <c r="D704" s="363"/>
      <c r="E704" s="364"/>
      <c r="F704" s="107"/>
      <c r="G704" s="108"/>
      <c r="H704" s="106"/>
      <c r="I704" s="106"/>
      <c r="J704" s="106"/>
      <c r="K704" s="106"/>
      <c r="L704" s="109"/>
      <c r="M704" s="110"/>
      <c r="N704" s="144">
        <f t="shared" si="10"/>
        <v>0</v>
      </c>
      <c r="O704" s="145"/>
      <c r="P704" s="105"/>
      <c r="Q704" s="105"/>
      <c r="R704" s="111"/>
    </row>
    <row r="705" spans="1:18" x14ac:dyDescent="0.25">
      <c r="A705" s="103"/>
      <c r="B705" s="106"/>
      <c r="C705" s="106"/>
      <c r="D705" s="363"/>
      <c r="E705" s="364"/>
      <c r="F705" s="107"/>
      <c r="G705" s="108"/>
      <c r="H705" s="106"/>
      <c r="I705" s="106"/>
      <c r="J705" s="106"/>
      <c r="K705" s="106"/>
      <c r="L705" s="109"/>
      <c r="M705" s="110"/>
      <c r="N705" s="144">
        <f t="shared" si="10"/>
        <v>0</v>
      </c>
      <c r="O705" s="145"/>
      <c r="P705" s="105"/>
      <c r="Q705" s="105"/>
      <c r="R705" s="111"/>
    </row>
    <row r="706" spans="1:18" x14ac:dyDescent="0.25">
      <c r="A706" s="103"/>
      <c r="B706" s="106"/>
      <c r="C706" s="106"/>
      <c r="D706" s="363"/>
      <c r="E706" s="364"/>
      <c r="F706" s="107"/>
      <c r="G706" s="108"/>
      <c r="H706" s="106"/>
      <c r="I706" s="106"/>
      <c r="J706" s="106"/>
      <c r="K706" s="106"/>
      <c r="L706" s="109"/>
      <c r="M706" s="110"/>
      <c r="N706" s="144">
        <f t="shared" si="10"/>
        <v>0</v>
      </c>
      <c r="O706" s="145"/>
      <c r="P706" s="105"/>
      <c r="Q706" s="105"/>
      <c r="R706" s="111"/>
    </row>
    <row r="707" spans="1:18" x14ac:dyDescent="0.25">
      <c r="A707" s="103"/>
      <c r="B707" s="106"/>
      <c r="C707" s="106"/>
      <c r="D707" s="363"/>
      <c r="E707" s="364"/>
      <c r="F707" s="107"/>
      <c r="G707" s="108"/>
      <c r="H707" s="106"/>
      <c r="I707" s="106"/>
      <c r="J707" s="106"/>
      <c r="K707" s="106"/>
      <c r="L707" s="109"/>
      <c r="M707" s="110"/>
      <c r="N707" s="144">
        <f t="shared" si="10"/>
        <v>0</v>
      </c>
      <c r="O707" s="145"/>
      <c r="P707" s="105"/>
      <c r="Q707" s="105"/>
      <c r="R707" s="111"/>
    </row>
    <row r="708" spans="1:18" x14ac:dyDescent="0.25">
      <c r="A708" s="103"/>
      <c r="B708" s="106"/>
      <c r="C708" s="106"/>
      <c r="D708" s="363"/>
      <c r="E708" s="364"/>
      <c r="F708" s="107"/>
      <c r="G708" s="108"/>
      <c r="H708" s="106"/>
      <c r="I708" s="106"/>
      <c r="J708" s="106"/>
      <c r="K708" s="106"/>
      <c r="L708" s="109"/>
      <c r="M708" s="110"/>
      <c r="N708" s="144">
        <f t="shared" si="10"/>
        <v>0</v>
      </c>
      <c r="O708" s="145"/>
      <c r="P708" s="105"/>
      <c r="Q708" s="105"/>
      <c r="R708" s="111"/>
    </row>
    <row r="709" spans="1:18" x14ac:dyDescent="0.25">
      <c r="A709" s="103"/>
      <c r="B709" s="106"/>
      <c r="C709" s="106"/>
      <c r="D709" s="363"/>
      <c r="E709" s="364"/>
      <c r="F709" s="107"/>
      <c r="G709" s="108"/>
      <c r="H709" s="106"/>
      <c r="I709" s="106"/>
      <c r="J709" s="106"/>
      <c r="K709" s="106"/>
      <c r="L709" s="109"/>
      <c r="M709" s="110"/>
      <c r="N709" s="144">
        <f t="shared" si="10"/>
        <v>0</v>
      </c>
      <c r="O709" s="145"/>
      <c r="P709" s="105"/>
      <c r="Q709" s="105"/>
      <c r="R709" s="111"/>
    </row>
    <row r="710" spans="1:18" x14ac:dyDescent="0.25">
      <c r="A710" s="103"/>
      <c r="B710" s="106"/>
      <c r="C710" s="106"/>
      <c r="D710" s="363"/>
      <c r="E710" s="364"/>
      <c r="F710" s="107"/>
      <c r="G710" s="108"/>
      <c r="H710" s="106"/>
      <c r="I710" s="106"/>
      <c r="J710" s="106"/>
      <c r="K710" s="106"/>
      <c r="L710" s="109"/>
      <c r="M710" s="110"/>
      <c r="N710" s="144">
        <f t="shared" si="10"/>
        <v>0</v>
      </c>
      <c r="O710" s="145"/>
      <c r="P710" s="105"/>
      <c r="Q710" s="105"/>
      <c r="R710" s="111"/>
    </row>
    <row r="711" spans="1:18" x14ac:dyDescent="0.25">
      <c r="A711" s="103"/>
      <c r="B711" s="106"/>
      <c r="C711" s="106"/>
      <c r="D711" s="363"/>
      <c r="E711" s="364"/>
      <c r="F711" s="107"/>
      <c r="G711" s="108"/>
      <c r="H711" s="106"/>
      <c r="I711" s="106"/>
      <c r="J711" s="106"/>
      <c r="K711" s="106"/>
      <c r="L711" s="109"/>
      <c r="M711" s="110"/>
      <c r="N711" s="144">
        <f t="shared" si="10"/>
        <v>0</v>
      </c>
      <c r="O711" s="145"/>
      <c r="P711" s="105"/>
      <c r="Q711" s="105"/>
      <c r="R711" s="111"/>
    </row>
    <row r="712" spans="1:18" x14ac:dyDescent="0.25">
      <c r="A712" s="103"/>
      <c r="B712" s="106"/>
      <c r="C712" s="106"/>
      <c r="D712" s="363"/>
      <c r="E712" s="364"/>
      <c r="F712" s="107"/>
      <c r="G712" s="108"/>
      <c r="H712" s="106"/>
      <c r="I712" s="106"/>
      <c r="J712" s="106"/>
      <c r="K712" s="106"/>
      <c r="L712" s="109"/>
      <c r="M712" s="110"/>
      <c r="N712" s="144">
        <f t="shared" si="10"/>
        <v>0</v>
      </c>
      <c r="O712" s="145"/>
      <c r="P712" s="105"/>
      <c r="Q712" s="105"/>
      <c r="R712" s="111"/>
    </row>
    <row r="713" spans="1:18" x14ac:dyDescent="0.25">
      <c r="A713" s="103"/>
      <c r="B713" s="106"/>
      <c r="C713" s="106"/>
      <c r="D713" s="363"/>
      <c r="E713" s="364"/>
      <c r="F713" s="107"/>
      <c r="G713" s="108"/>
      <c r="H713" s="106"/>
      <c r="I713" s="106"/>
      <c r="J713" s="106"/>
      <c r="K713" s="106"/>
      <c r="L713" s="109"/>
      <c r="M713" s="110"/>
      <c r="N713" s="144">
        <f t="shared" si="10"/>
        <v>0</v>
      </c>
      <c r="O713" s="145"/>
      <c r="P713" s="105"/>
      <c r="Q713" s="105"/>
      <c r="R713" s="111"/>
    </row>
    <row r="714" spans="1:18" x14ac:dyDescent="0.25">
      <c r="A714" s="103"/>
      <c r="B714" s="106"/>
      <c r="C714" s="106"/>
      <c r="D714" s="363"/>
      <c r="E714" s="364"/>
      <c r="F714" s="107"/>
      <c r="G714" s="108"/>
      <c r="H714" s="106"/>
      <c r="I714" s="106"/>
      <c r="J714" s="106"/>
      <c r="K714" s="106"/>
      <c r="L714" s="109"/>
      <c r="M714" s="110"/>
      <c r="N714" s="144">
        <f t="shared" si="10"/>
        <v>0</v>
      </c>
      <c r="O714" s="145"/>
      <c r="P714" s="105"/>
      <c r="Q714" s="105"/>
      <c r="R714" s="111"/>
    </row>
    <row r="715" spans="1:18" x14ac:dyDescent="0.25">
      <c r="A715" s="103"/>
      <c r="B715" s="106"/>
      <c r="C715" s="106"/>
      <c r="D715" s="363"/>
      <c r="E715" s="364"/>
      <c r="F715" s="107"/>
      <c r="G715" s="108"/>
      <c r="H715" s="106"/>
      <c r="I715" s="106"/>
      <c r="J715" s="106"/>
      <c r="K715" s="106"/>
      <c r="L715" s="109"/>
      <c r="M715" s="110"/>
      <c r="N715" s="144">
        <f t="shared" si="10"/>
        <v>0</v>
      </c>
      <c r="O715" s="145"/>
      <c r="P715" s="105"/>
      <c r="Q715" s="105"/>
      <c r="R715" s="111"/>
    </row>
    <row r="716" spans="1:18" x14ac:dyDescent="0.25">
      <c r="A716" s="103"/>
      <c r="B716" s="106"/>
      <c r="C716" s="106"/>
      <c r="D716" s="363"/>
      <c r="E716" s="364"/>
      <c r="F716" s="107"/>
      <c r="G716" s="108"/>
      <c r="H716" s="106"/>
      <c r="I716" s="106"/>
      <c r="J716" s="106"/>
      <c r="K716" s="106"/>
      <c r="L716" s="109"/>
      <c r="M716" s="110"/>
      <c r="N716" s="144">
        <f t="shared" si="10"/>
        <v>0</v>
      </c>
      <c r="O716" s="145"/>
      <c r="P716" s="105"/>
      <c r="Q716" s="105"/>
      <c r="R716" s="111"/>
    </row>
    <row r="717" spans="1:18" x14ac:dyDescent="0.25">
      <c r="A717" s="103"/>
      <c r="B717" s="106"/>
      <c r="C717" s="106"/>
      <c r="D717" s="363"/>
      <c r="E717" s="364"/>
      <c r="F717" s="107"/>
      <c r="G717" s="108"/>
      <c r="H717" s="106"/>
      <c r="I717" s="106"/>
      <c r="J717" s="106"/>
      <c r="K717" s="106"/>
      <c r="L717" s="109"/>
      <c r="M717" s="110"/>
      <c r="N717" s="144">
        <f t="shared" ref="N717:N780" si="11">SUM(F717:M717)</f>
        <v>0</v>
      </c>
      <c r="O717" s="145"/>
      <c r="P717" s="105"/>
      <c r="Q717" s="105"/>
      <c r="R717" s="111"/>
    </row>
    <row r="718" spans="1:18" x14ac:dyDescent="0.25">
      <c r="A718" s="103"/>
      <c r="B718" s="106"/>
      <c r="C718" s="106"/>
      <c r="D718" s="363"/>
      <c r="E718" s="364"/>
      <c r="F718" s="107"/>
      <c r="G718" s="108"/>
      <c r="H718" s="106"/>
      <c r="I718" s="106"/>
      <c r="J718" s="106"/>
      <c r="K718" s="106"/>
      <c r="L718" s="109"/>
      <c r="M718" s="110"/>
      <c r="N718" s="144">
        <f t="shared" si="11"/>
        <v>0</v>
      </c>
      <c r="O718" s="145"/>
      <c r="P718" s="105"/>
      <c r="Q718" s="105"/>
      <c r="R718" s="111"/>
    </row>
    <row r="719" spans="1:18" x14ac:dyDescent="0.25">
      <c r="A719" s="103"/>
      <c r="B719" s="106"/>
      <c r="C719" s="106"/>
      <c r="D719" s="363"/>
      <c r="E719" s="364"/>
      <c r="F719" s="107"/>
      <c r="G719" s="108"/>
      <c r="H719" s="106"/>
      <c r="I719" s="106"/>
      <c r="J719" s="106"/>
      <c r="K719" s="106"/>
      <c r="L719" s="109"/>
      <c r="M719" s="110"/>
      <c r="N719" s="144">
        <f t="shared" si="11"/>
        <v>0</v>
      </c>
      <c r="O719" s="145"/>
      <c r="P719" s="105"/>
      <c r="Q719" s="105"/>
      <c r="R719" s="111"/>
    </row>
    <row r="720" spans="1:18" x14ac:dyDescent="0.25">
      <c r="A720" s="103"/>
      <c r="B720" s="106"/>
      <c r="C720" s="106"/>
      <c r="D720" s="363"/>
      <c r="E720" s="364"/>
      <c r="F720" s="107"/>
      <c r="G720" s="108"/>
      <c r="H720" s="106"/>
      <c r="I720" s="106"/>
      <c r="J720" s="106"/>
      <c r="K720" s="106"/>
      <c r="L720" s="109"/>
      <c r="M720" s="110"/>
      <c r="N720" s="144">
        <f t="shared" si="11"/>
        <v>0</v>
      </c>
      <c r="O720" s="145"/>
      <c r="P720" s="105"/>
      <c r="Q720" s="105"/>
      <c r="R720" s="111"/>
    </row>
    <row r="721" spans="1:18" x14ac:dyDescent="0.25">
      <c r="A721" s="103"/>
      <c r="B721" s="106"/>
      <c r="C721" s="106"/>
      <c r="D721" s="363"/>
      <c r="E721" s="364"/>
      <c r="F721" s="107"/>
      <c r="G721" s="108"/>
      <c r="H721" s="106"/>
      <c r="I721" s="106"/>
      <c r="J721" s="106"/>
      <c r="K721" s="106"/>
      <c r="L721" s="109"/>
      <c r="M721" s="110"/>
      <c r="N721" s="144">
        <f t="shared" si="11"/>
        <v>0</v>
      </c>
      <c r="O721" s="145"/>
      <c r="P721" s="105"/>
      <c r="Q721" s="105"/>
      <c r="R721" s="111"/>
    </row>
    <row r="722" spans="1:18" x14ac:dyDescent="0.25">
      <c r="A722" s="103"/>
      <c r="B722" s="106"/>
      <c r="C722" s="106"/>
      <c r="D722" s="363"/>
      <c r="E722" s="364"/>
      <c r="F722" s="107"/>
      <c r="G722" s="108"/>
      <c r="H722" s="106"/>
      <c r="I722" s="106"/>
      <c r="J722" s="106"/>
      <c r="K722" s="106"/>
      <c r="L722" s="109"/>
      <c r="M722" s="110"/>
      <c r="N722" s="144">
        <f t="shared" si="11"/>
        <v>0</v>
      </c>
      <c r="O722" s="145"/>
      <c r="P722" s="105"/>
      <c r="Q722" s="105"/>
      <c r="R722" s="111"/>
    </row>
    <row r="723" spans="1:18" x14ac:dyDescent="0.25">
      <c r="A723" s="103"/>
      <c r="B723" s="106"/>
      <c r="C723" s="106"/>
      <c r="D723" s="363"/>
      <c r="E723" s="364"/>
      <c r="F723" s="107"/>
      <c r="G723" s="108"/>
      <c r="H723" s="106"/>
      <c r="I723" s="106"/>
      <c r="J723" s="106"/>
      <c r="K723" s="106"/>
      <c r="L723" s="109"/>
      <c r="M723" s="110"/>
      <c r="N723" s="144">
        <f t="shared" si="11"/>
        <v>0</v>
      </c>
      <c r="O723" s="145"/>
      <c r="P723" s="105"/>
      <c r="Q723" s="105"/>
      <c r="R723" s="111"/>
    </row>
    <row r="724" spans="1:18" x14ac:dyDescent="0.25">
      <c r="A724" s="103"/>
      <c r="B724" s="106"/>
      <c r="C724" s="106"/>
      <c r="D724" s="363"/>
      <c r="E724" s="364"/>
      <c r="F724" s="107"/>
      <c r="G724" s="108"/>
      <c r="H724" s="106"/>
      <c r="I724" s="106"/>
      <c r="J724" s="106"/>
      <c r="K724" s="106"/>
      <c r="L724" s="109"/>
      <c r="M724" s="110"/>
      <c r="N724" s="144">
        <f t="shared" si="11"/>
        <v>0</v>
      </c>
      <c r="O724" s="145"/>
      <c r="P724" s="105"/>
      <c r="Q724" s="105"/>
      <c r="R724" s="111"/>
    </row>
    <row r="725" spans="1:18" x14ac:dyDescent="0.25">
      <c r="A725" s="103"/>
      <c r="B725" s="106"/>
      <c r="C725" s="106"/>
      <c r="D725" s="363"/>
      <c r="E725" s="364"/>
      <c r="F725" s="107"/>
      <c r="G725" s="108"/>
      <c r="H725" s="106"/>
      <c r="I725" s="106"/>
      <c r="J725" s="106"/>
      <c r="K725" s="106"/>
      <c r="L725" s="109"/>
      <c r="M725" s="110"/>
      <c r="N725" s="144">
        <f t="shared" si="11"/>
        <v>0</v>
      </c>
      <c r="O725" s="145"/>
      <c r="P725" s="105"/>
      <c r="Q725" s="105"/>
      <c r="R725" s="111"/>
    </row>
    <row r="726" spans="1:18" x14ac:dyDescent="0.25">
      <c r="A726" s="103"/>
      <c r="B726" s="106"/>
      <c r="C726" s="106"/>
      <c r="D726" s="363"/>
      <c r="E726" s="364"/>
      <c r="F726" s="107"/>
      <c r="G726" s="108"/>
      <c r="H726" s="106"/>
      <c r="I726" s="106"/>
      <c r="J726" s="106"/>
      <c r="K726" s="106"/>
      <c r="L726" s="109"/>
      <c r="M726" s="110"/>
      <c r="N726" s="144">
        <f t="shared" si="11"/>
        <v>0</v>
      </c>
      <c r="O726" s="145"/>
      <c r="P726" s="105"/>
      <c r="Q726" s="105"/>
      <c r="R726" s="111"/>
    </row>
    <row r="727" spans="1:18" x14ac:dyDescent="0.25">
      <c r="A727" s="103"/>
      <c r="B727" s="106"/>
      <c r="C727" s="106"/>
      <c r="D727" s="363"/>
      <c r="E727" s="364"/>
      <c r="F727" s="107"/>
      <c r="G727" s="108"/>
      <c r="H727" s="106"/>
      <c r="I727" s="106"/>
      <c r="J727" s="106"/>
      <c r="K727" s="106"/>
      <c r="L727" s="109"/>
      <c r="M727" s="110"/>
      <c r="N727" s="144">
        <f t="shared" si="11"/>
        <v>0</v>
      </c>
      <c r="O727" s="145"/>
      <c r="P727" s="105"/>
      <c r="Q727" s="105"/>
      <c r="R727" s="111"/>
    </row>
    <row r="728" spans="1:18" x14ac:dyDescent="0.25">
      <c r="A728" s="103"/>
      <c r="B728" s="106"/>
      <c r="C728" s="106"/>
      <c r="D728" s="363"/>
      <c r="E728" s="364"/>
      <c r="F728" s="107"/>
      <c r="G728" s="108"/>
      <c r="H728" s="106"/>
      <c r="I728" s="106"/>
      <c r="J728" s="106"/>
      <c r="K728" s="106"/>
      <c r="L728" s="109"/>
      <c r="M728" s="110"/>
      <c r="N728" s="144">
        <f t="shared" si="11"/>
        <v>0</v>
      </c>
      <c r="O728" s="145"/>
      <c r="P728" s="105"/>
      <c r="Q728" s="105"/>
      <c r="R728" s="111"/>
    </row>
    <row r="729" spans="1:18" x14ac:dyDescent="0.25">
      <c r="A729" s="103"/>
      <c r="B729" s="106"/>
      <c r="C729" s="106"/>
      <c r="D729" s="363"/>
      <c r="E729" s="364"/>
      <c r="F729" s="107"/>
      <c r="G729" s="108"/>
      <c r="H729" s="106"/>
      <c r="I729" s="106"/>
      <c r="J729" s="106"/>
      <c r="K729" s="106"/>
      <c r="L729" s="109"/>
      <c r="M729" s="110"/>
      <c r="N729" s="144">
        <f t="shared" si="11"/>
        <v>0</v>
      </c>
      <c r="O729" s="145"/>
      <c r="P729" s="105"/>
      <c r="Q729" s="105"/>
      <c r="R729" s="111"/>
    </row>
    <row r="730" spans="1:18" x14ac:dyDescent="0.25">
      <c r="A730" s="103"/>
      <c r="B730" s="106"/>
      <c r="C730" s="106"/>
      <c r="D730" s="363"/>
      <c r="E730" s="364"/>
      <c r="F730" s="107"/>
      <c r="G730" s="108"/>
      <c r="H730" s="106"/>
      <c r="I730" s="106"/>
      <c r="J730" s="106"/>
      <c r="K730" s="106"/>
      <c r="L730" s="109"/>
      <c r="M730" s="110"/>
      <c r="N730" s="144">
        <f t="shared" si="11"/>
        <v>0</v>
      </c>
      <c r="O730" s="145"/>
      <c r="P730" s="105"/>
      <c r="Q730" s="105"/>
      <c r="R730" s="111"/>
    </row>
    <row r="731" spans="1:18" x14ac:dyDescent="0.25">
      <c r="A731" s="103"/>
      <c r="B731" s="106"/>
      <c r="C731" s="106"/>
      <c r="D731" s="363"/>
      <c r="E731" s="364"/>
      <c r="F731" s="107"/>
      <c r="G731" s="108"/>
      <c r="H731" s="106"/>
      <c r="I731" s="106"/>
      <c r="J731" s="106"/>
      <c r="K731" s="106"/>
      <c r="L731" s="109"/>
      <c r="M731" s="110"/>
      <c r="N731" s="144">
        <f t="shared" si="11"/>
        <v>0</v>
      </c>
      <c r="O731" s="145"/>
      <c r="P731" s="105"/>
      <c r="Q731" s="105"/>
      <c r="R731" s="111"/>
    </row>
    <row r="732" spans="1:18" x14ac:dyDescent="0.25">
      <c r="A732" s="103"/>
      <c r="B732" s="106"/>
      <c r="C732" s="106"/>
      <c r="D732" s="363"/>
      <c r="E732" s="364"/>
      <c r="F732" s="107"/>
      <c r="G732" s="108"/>
      <c r="H732" s="106"/>
      <c r="I732" s="106"/>
      <c r="J732" s="106"/>
      <c r="K732" s="106"/>
      <c r="L732" s="109"/>
      <c r="M732" s="110"/>
      <c r="N732" s="144">
        <f t="shared" si="11"/>
        <v>0</v>
      </c>
      <c r="O732" s="145"/>
      <c r="P732" s="105"/>
      <c r="Q732" s="105"/>
      <c r="R732" s="111"/>
    </row>
    <row r="733" spans="1:18" x14ac:dyDescent="0.25">
      <c r="A733" s="103"/>
      <c r="B733" s="106"/>
      <c r="C733" s="106"/>
      <c r="D733" s="363"/>
      <c r="E733" s="364"/>
      <c r="F733" s="107"/>
      <c r="G733" s="108"/>
      <c r="H733" s="106"/>
      <c r="I733" s="106"/>
      <c r="J733" s="106"/>
      <c r="K733" s="106"/>
      <c r="L733" s="109"/>
      <c r="M733" s="110"/>
      <c r="N733" s="144">
        <f t="shared" si="11"/>
        <v>0</v>
      </c>
      <c r="O733" s="145"/>
      <c r="P733" s="105"/>
      <c r="Q733" s="105"/>
      <c r="R733" s="111"/>
    </row>
    <row r="734" spans="1:18" x14ac:dyDescent="0.25">
      <c r="A734" s="103"/>
      <c r="B734" s="106"/>
      <c r="C734" s="106"/>
      <c r="D734" s="363"/>
      <c r="E734" s="364"/>
      <c r="F734" s="107"/>
      <c r="G734" s="108"/>
      <c r="H734" s="106"/>
      <c r="I734" s="106"/>
      <c r="J734" s="106"/>
      <c r="K734" s="106"/>
      <c r="L734" s="109"/>
      <c r="M734" s="110"/>
      <c r="N734" s="144">
        <f t="shared" si="11"/>
        <v>0</v>
      </c>
      <c r="O734" s="145"/>
      <c r="P734" s="105"/>
      <c r="Q734" s="105"/>
      <c r="R734" s="111"/>
    </row>
    <row r="735" spans="1:18" x14ac:dyDescent="0.25">
      <c r="A735" s="103"/>
      <c r="B735" s="106"/>
      <c r="C735" s="106"/>
      <c r="D735" s="363"/>
      <c r="E735" s="364"/>
      <c r="F735" s="107"/>
      <c r="G735" s="108"/>
      <c r="H735" s="106"/>
      <c r="I735" s="106"/>
      <c r="J735" s="106"/>
      <c r="K735" s="106"/>
      <c r="L735" s="109"/>
      <c r="M735" s="110"/>
      <c r="N735" s="144">
        <f t="shared" si="11"/>
        <v>0</v>
      </c>
      <c r="O735" s="145"/>
      <c r="P735" s="105"/>
      <c r="Q735" s="105"/>
      <c r="R735" s="111"/>
    </row>
    <row r="736" spans="1:18" x14ac:dyDescent="0.25">
      <c r="A736" s="103"/>
      <c r="B736" s="106"/>
      <c r="C736" s="106"/>
      <c r="D736" s="363"/>
      <c r="E736" s="364"/>
      <c r="F736" s="107"/>
      <c r="G736" s="108"/>
      <c r="H736" s="106"/>
      <c r="I736" s="106"/>
      <c r="J736" s="106"/>
      <c r="K736" s="106"/>
      <c r="L736" s="109"/>
      <c r="M736" s="110"/>
      <c r="N736" s="144">
        <f t="shared" si="11"/>
        <v>0</v>
      </c>
      <c r="O736" s="145"/>
      <c r="P736" s="105"/>
      <c r="Q736" s="105"/>
      <c r="R736" s="111"/>
    </row>
    <row r="737" spans="1:18" x14ac:dyDescent="0.25">
      <c r="A737" s="103"/>
      <c r="B737" s="106"/>
      <c r="C737" s="106"/>
      <c r="D737" s="363"/>
      <c r="E737" s="364"/>
      <c r="F737" s="107"/>
      <c r="G737" s="108"/>
      <c r="H737" s="106"/>
      <c r="I737" s="106"/>
      <c r="J737" s="106"/>
      <c r="K737" s="106"/>
      <c r="L737" s="109"/>
      <c r="M737" s="110"/>
      <c r="N737" s="144">
        <f t="shared" si="11"/>
        <v>0</v>
      </c>
      <c r="O737" s="145"/>
      <c r="P737" s="105"/>
      <c r="Q737" s="105"/>
      <c r="R737" s="111"/>
    </row>
    <row r="738" spans="1:18" x14ac:dyDescent="0.25">
      <c r="A738" s="103"/>
      <c r="B738" s="106"/>
      <c r="C738" s="106"/>
      <c r="D738" s="363"/>
      <c r="E738" s="364"/>
      <c r="F738" s="107"/>
      <c r="G738" s="108"/>
      <c r="H738" s="106"/>
      <c r="I738" s="106"/>
      <c r="J738" s="106"/>
      <c r="K738" s="106"/>
      <c r="L738" s="109"/>
      <c r="M738" s="110"/>
      <c r="N738" s="144">
        <f t="shared" si="11"/>
        <v>0</v>
      </c>
      <c r="O738" s="145"/>
      <c r="P738" s="105"/>
      <c r="Q738" s="105"/>
      <c r="R738" s="111"/>
    </row>
    <row r="739" spans="1:18" x14ac:dyDescent="0.25">
      <c r="A739" s="103"/>
      <c r="B739" s="106"/>
      <c r="C739" s="106"/>
      <c r="D739" s="363"/>
      <c r="E739" s="364"/>
      <c r="F739" s="107"/>
      <c r="G739" s="108"/>
      <c r="H739" s="106"/>
      <c r="I739" s="106"/>
      <c r="J739" s="106"/>
      <c r="K739" s="106"/>
      <c r="L739" s="109"/>
      <c r="M739" s="110"/>
      <c r="N739" s="144">
        <f t="shared" si="11"/>
        <v>0</v>
      </c>
      <c r="O739" s="145"/>
      <c r="P739" s="105"/>
      <c r="Q739" s="105"/>
      <c r="R739" s="111"/>
    </row>
    <row r="740" spans="1:18" x14ac:dyDescent="0.25">
      <c r="A740" s="103"/>
      <c r="B740" s="106"/>
      <c r="C740" s="106"/>
      <c r="D740" s="363"/>
      <c r="E740" s="364"/>
      <c r="F740" s="107"/>
      <c r="G740" s="108"/>
      <c r="H740" s="106"/>
      <c r="I740" s="106"/>
      <c r="J740" s="106"/>
      <c r="K740" s="106"/>
      <c r="L740" s="109"/>
      <c r="M740" s="110"/>
      <c r="N740" s="144">
        <f t="shared" si="11"/>
        <v>0</v>
      </c>
      <c r="O740" s="145"/>
      <c r="P740" s="105"/>
      <c r="Q740" s="105"/>
      <c r="R740" s="111"/>
    </row>
    <row r="741" spans="1:18" x14ac:dyDescent="0.25">
      <c r="A741" s="103"/>
      <c r="B741" s="106"/>
      <c r="C741" s="106"/>
      <c r="D741" s="363"/>
      <c r="E741" s="364"/>
      <c r="F741" s="107"/>
      <c r="G741" s="108"/>
      <c r="H741" s="106"/>
      <c r="I741" s="106"/>
      <c r="J741" s="106"/>
      <c r="K741" s="106"/>
      <c r="L741" s="109"/>
      <c r="M741" s="110"/>
      <c r="N741" s="144">
        <f t="shared" si="11"/>
        <v>0</v>
      </c>
      <c r="O741" s="145"/>
      <c r="P741" s="105"/>
      <c r="Q741" s="105"/>
      <c r="R741" s="111"/>
    </row>
    <row r="742" spans="1:18" x14ac:dyDescent="0.25">
      <c r="A742" s="103"/>
      <c r="B742" s="106"/>
      <c r="C742" s="106"/>
      <c r="D742" s="363"/>
      <c r="E742" s="364"/>
      <c r="F742" s="107"/>
      <c r="G742" s="108"/>
      <c r="H742" s="106"/>
      <c r="I742" s="106"/>
      <c r="J742" s="106"/>
      <c r="K742" s="106"/>
      <c r="L742" s="109"/>
      <c r="M742" s="110"/>
      <c r="N742" s="144">
        <f t="shared" si="11"/>
        <v>0</v>
      </c>
      <c r="O742" s="145"/>
      <c r="P742" s="105"/>
      <c r="Q742" s="105"/>
      <c r="R742" s="111"/>
    </row>
    <row r="743" spans="1:18" x14ac:dyDescent="0.25">
      <c r="A743" s="103"/>
      <c r="B743" s="106"/>
      <c r="C743" s="106"/>
      <c r="D743" s="363"/>
      <c r="E743" s="364"/>
      <c r="F743" s="107"/>
      <c r="G743" s="108"/>
      <c r="H743" s="106"/>
      <c r="I743" s="106"/>
      <c r="J743" s="106"/>
      <c r="K743" s="106"/>
      <c r="L743" s="109"/>
      <c r="M743" s="110"/>
      <c r="N743" s="144">
        <f t="shared" si="11"/>
        <v>0</v>
      </c>
      <c r="O743" s="145"/>
      <c r="P743" s="105"/>
      <c r="Q743" s="105"/>
      <c r="R743" s="111"/>
    </row>
    <row r="744" spans="1:18" x14ac:dyDescent="0.25">
      <c r="A744" s="103"/>
      <c r="B744" s="106"/>
      <c r="C744" s="106"/>
      <c r="D744" s="363"/>
      <c r="E744" s="364"/>
      <c r="F744" s="107"/>
      <c r="G744" s="108"/>
      <c r="H744" s="106"/>
      <c r="I744" s="106"/>
      <c r="J744" s="106"/>
      <c r="K744" s="106"/>
      <c r="L744" s="109"/>
      <c r="M744" s="110"/>
      <c r="N744" s="144">
        <f t="shared" si="11"/>
        <v>0</v>
      </c>
      <c r="O744" s="145"/>
      <c r="P744" s="105"/>
      <c r="Q744" s="105"/>
      <c r="R744" s="111"/>
    </row>
    <row r="745" spans="1:18" x14ac:dyDescent="0.25">
      <c r="A745" s="103"/>
      <c r="B745" s="106"/>
      <c r="C745" s="106"/>
      <c r="D745" s="363"/>
      <c r="E745" s="364"/>
      <c r="F745" s="107"/>
      <c r="G745" s="108"/>
      <c r="H745" s="106"/>
      <c r="I745" s="106"/>
      <c r="J745" s="106"/>
      <c r="K745" s="106"/>
      <c r="L745" s="109"/>
      <c r="M745" s="110"/>
      <c r="N745" s="144">
        <f t="shared" si="11"/>
        <v>0</v>
      </c>
      <c r="O745" s="145"/>
      <c r="P745" s="105"/>
      <c r="Q745" s="105"/>
      <c r="R745" s="111"/>
    </row>
    <row r="746" spans="1:18" x14ac:dyDescent="0.25">
      <c r="A746" s="103"/>
      <c r="B746" s="106"/>
      <c r="C746" s="106"/>
      <c r="D746" s="363"/>
      <c r="E746" s="364"/>
      <c r="F746" s="107"/>
      <c r="G746" s="108"/>
      <c r="H746" s="106"/>
      <c r="I746" s="106"/>
      <c r="J746" s="106"/>
      <c r="K746" s="106"/>
      <c r="L746" s="109"/>
      <c r="M746" s="110"/>
      <c r="N746" s="144">
        <f t="shared" si="11"/>
        <v>0</v>
      </c>
      <c r="O746" s="145"/>
      <c r="P746" s="105"/>
      <c r="Q746" s="105"/>
      <c r="R746" s="111"/>
    </row>
    <row r="747" spans="1:18" x14ac:dyDescent="0.25">
      <c r="A747" s="103"/>
      <c r="B747" s="106"/>
      <c r="C747" s="106"/>
      <c r="D747" s="363"/>
      <c r="E747" s="364"/>
      <c r="F747" s="107"/>
      <c r="G747" s="108"/>
      <c r="H747" s="106"/>
      <c r="I747" s="106"/>
      <c r="J747" s="106"/>
      <c r="K747" s="106"/>
      <c r="L747" s="109"/>
      <c r="M747" s="110"/>
      <c r="N747" s="144">
        <f t="shared" si="11"/>
        <v>0</v>
      </c>
      <c r="O747" s="145"/>
      <c r="P747" s="105"/>
      <c r="Q747" s="105"/>
      <c r="R747" s="111"/>
    </row>
    <row r="748" spans="1:18" x14ac:dyDescent="0.25">
      <c r="A748" s="103"/>
      <c r="B748" s="106"/>
      <c r="C748" s="106"/>
      <c r="D748" s="363"/>
      <c r="E748" s="364"/>
      <c r="F748" s="107"/>
      <c r="G748" s="108"/>
      <c r="H748" s="106"/>
      <c r="I748" s="106"/>
      <c r="J748" s="106"/>
      <c r="K748" s="106"/>
      <c r="L748" s="109"/>
      <c r="M748" s="110"/>
      <c r="N748" s="144">
        <f t="shared" si="11"/>
        <v>0</v>
      </c>
      <c r="O748" s="145"/>
      <c r="P748" s="105"/>
      <c r="Q748" s="105"/>
      <c r="R748" s="111"/>
    </row>
    <row r="749" spans="1:18" x14ac:dyDescent="0.25">
      <c r="A749" s="103"/>
      <c r="B749" s="106"/>
      <c r="C749" s="106"/>
      <c r="D749" s="363"/>
      <c r="E749" s="364"/>
      <c r="F749" s="107"/>
      <c r="G749" s="108"/>
      <c r="H749" s="106"/>
      <c r="I749" s="106"/>
      <c r="J749" s="106"/>
      <c r="K749" s="106"/>
      <c r="L749" s="109"/>
      <c r="M749" s="110"/>
      <c r="N749" s="144">
        <f t="shared" si="11"/>
        <v>0</v>
      </c>
      <c r="O749" s="145"/>
      <c r="P749" s="105"/>
      <c r="Q749" s="105"/>
      <c r="R749" s="111"/>
    </row>
    <row r="750" spans="1:18" x14ac:dyDescent="0.25">
      <c r="A750" s="103"/>
      <c r="B750" s="106"/>
      <c r="C750" s="106"/>
      <c r="D750" s="363"/>
      <c r="E750" s="364"/>
      <c r="F750" s="107"/>
      <c r="G750" s="108"/>
      <c r="H750" s="106"/>
      <c r="I750" s="106"/>
      <c r="J750" s="106"/>
      <c r="K750" s="106"/>
      <c r="L750" s="109"/>
      <c r="M750" s="110"/>
      <c r="N750" s="144">
        <f t="shared" si="11"/>
        <v>0</v>
      </c>
      <c r="O750" s="145"/>
      <c r="P750" s="105"/>
      <c r="Q750" s="105"/>
      <c r="R750" s="111"/>
    </row>
    <row r="751" spans="1:18" x14ac:dyDescent="0.25">
      <c r="A751" s="103"/>
      <c r="B751" s="106"/>
      <c r="C751" s="106"/>
      <c r="D751" s="363"/>
      <c r="E751" s="364"/>
      <c r="F751" s="107"/>
      <c r="G751" s="108"/>
      <c r="H751" s="106"/>
      <c r="I751" s="106"/>
      <c r="J751" s="106"/>
      <c r="K751" s="106"/>
      <c r="L751" s="109"/>
      <c r="M751" s="110"/>
      <c r="N751" s="144">
        <f t="shared" si="11"/>
        <v>0</v>
      </c>
      <c r="O751" s="145"/>
      <c r="P751" s="105"/>
      <c r="Q751" s="105"/>
      <c r="R751" s="111"/>
    </row>
    <row r="752" spans="1:18" x14ac:dyDescent="0.25">
      <c r="A752" s="103"/>
      <c r="B752" s="106"/>
      <c r="C752" s="106"/>
      <c r="D752" s="363"/>
      <c r="E752" s="364"/>
      <c r="F752" s="107"/>
      <c r="G752" s="108"/>
      <c r="H752" s="106"/>
      <c r="I752" s="106"/>
      <c r="J752" s="106"/>
      <c r="K752" s="106"/>
      <c r="L752" s="109"/>
      <c r="M752" s="110"/>
      <c r="N752" s="144">
        <f t="shared" si="11"/>
        <v>0</v>
      </c>
      <c r="O752" s="145"/>
      <c r="P752" s="105"/>
      <c r="Q752" s="105"/>
      <c r="R752" s="111"/>
    </row>
    <row r="753" spans="1:18" x14ac:dyDescent="0.25">
      <c r="A753" s="103"/>
      <c r="B753" s="106"/>
      <c r="C753" s="106"/>
      <c r="D753" s="363"/>
      <c r="E753" s="364"/>
      <c r="F753" s="107"/>
      <c r="G753" s="108"/>
      <c r="H753" s="106"/>
      <c r="I753" s="106"/>
      <c r="J753" s="106"/>
      <c r="K753" s="106"/>
      <c r="L753" s="109"/>
      <c r="M753" s="110"/>
      <c r="N753" s="144">
        <f t="shared" si="11"/>
        <v>0</v>
      </c>
      <c r="O753" s="145"/>
      <c r="P753" s="105"/>
      <c r="Q753" s="105"/>
      <c r="R753" s="111"/>
    </row>
    <row r="754" spans="1:18" x14ac:dyDescent="0.25">
      <c r="A754" s="103"/>
      <c r="B754" s="106"/>
      <c r="C754" s="106"/>
      <c r="D754" s="363"/>
      <c r="E754" s="364"/>
      <c r="F754" s="107"/>
      <c r="G754" s="108"/>
      <c r="H754" s="106"/>
      <c r="I754" s="106"/>
      <c r="J754" s="106"/>
      <c r="K754" s="106"/>
      <c r="L754" s="109"/>
      <c r="M754" s="110"/>
      <c r="N754" s="144">
        <f t="shared" si="11"/>
        <v>0</v>
      </c>
      <c r="O754" s="145"/>
      <c r="P754" s="105"/>
      <c r="Q754" s="105"/>
      <c r="R754" s="111"/>
    </row>
    <row r="755" spans="1:18" x14ac:dyDescent="0.25">
      <c r="A755" s="103"/>
      <c r="B755" s="106"/>
      <c r="C755" s="106"/>
      <c r="D755" s="363"/>
      <c r="E755" s="364"/>
      <c r="F755" s="107"/>
      <c r="G755" s="108"/>
      <c r="H755" s="106"/>
      <c r="I755" s="106"/>
      <c r="J755" s="106"/>
      <c r="K755" s="106"/>
      <c r="L755" s="109"/>
      <c r="M755" s="110"/>
      <c r="N755" s="144">
        <f t="shared" si="11"/>
        <v>0</v>
      </c>
      <c r="O755" s="145"/>
      <c r="P755" s="105"/>
      <c r="Q755" s="105"/>
      <c r="R755" s="111"/>
    </row>
    <row r="756" spans="1:18" x14ac:dyDescent="0.25">
      <c r="A756" s="103"/>
      <c r="B756" s="106"/>
      <c r="C756" s="106"/>
      <c r="D756" s="363"/>
      <c r="E756" s="364"/>
      <c r="F756" s="107"/>
      <c r="G756" s="108"/>
      <c r="H756" s="106"/>
      <c r="I756" s="106"/>
      <c r="J756" s="106"/>
      <c r="K756" s="106"/>
      <c r="L756" s="109"/>
      <c r="M756" s="110"/>
      <c r="N756" s="144">
        <f t="shared" si="11"/>
        <v>0</v>
      </c>
      <c r="O756" s="145"/>
      <c r="P756" s="105"/>
      <c r="Q756" s="105"/>
      <c r="R756" s="111"/>
    </row>
    <row r="757" spans="1:18" x14ac:dyDescent="0.25">
      <c r="A757" s="103"/>
      <c r="B757" s="106"/>
      <c r="C757" s="106"/>
      <c r="D757" s="363"/>
      <c r="E757" s="364"/>
      <c r="F757" s="107"/>
      <c r="G757" s="108"/>
      <c r="H757" s="106"/>
      <c r="I757" s="106"/>
      <c r="J757" s="106"/>
      <c r="K757" s="106"/>
      <c r="L757" s="109"/>
      <c r="M757" s="110"/>
      <c r="N757" s="144">
        <f t="shared" si="11"/>
        <v>0</v>
      </c>
      <c r="O757" s="145"/>
      <c r="P757" s="105"/>
      <c r="Q757" s="105"/>
      <c r="R757" s="111"/>
    </row>
    <row r="758" spans="1:18" x14ac:dyDescent="0.25">
      <c r="A758" s="103"/>
      <c r="B758" s="106"/>
      <c r="C758" s="106"/>
      <c r="D758" s="363"/>
      <c r="E758" s="364"/>
      <c r="F758" s="107"/>
      <c r="G758" s="108"/>
      <c r="H758" s="106"/>
      <c r="I758" s="106"/>
      <c r="J758" s="106"/>
      <c r="K758" s="106"/>
      <c r="L758" s="109"/>
      <c r="M758" s="110"/>
      <c r="N758" s="144">
        <f t="shared" si="11"/>
        <v>0</v>
      </c>
      <c r="O758" s="145"/>
      <c r="P758" s="105"/>
      <c r="Q758" s="105"/>
      <c r="R758" s="111"/>
    </row>
    <row r="759" spans="1:18" x14ac:dyDescent="0.25">
      <c r="A759" s="103"/>
      <c r="B759" s="106"/>
      <c r="C759" s="106"/>
      <c r="D759" s="363"/>
      <c r="E759" s="364"/>
      <c r="F759" s="107"/>
      <c r="G759" s="108"/>
      <c r="H759" s="106"/>
      <c r="I759" s="106"/>
      <c r="J759" s="106"/>
      <c r="K759" s="106"/>
      <c r="L759" s="109"/>
      <c r="M759" s="110"/>
      <c r="N759" s="144">
        <f t="shared" si="11"/>
        <v>0</v>
      </c>
      <c r="O759" s="145"/>
      <c r="P759" s="105"/>
      <c r="Q759" s="105"/>
      <c r="R759" s="111"/>
    </row>
    <row r="760" spans="1:18" x14ac:dyDescent="0.25">
      <c r="A760" s="103"/>
      <c r="B760" s="106"/>
      <c r="C760" s="106"/>
      <c r="D760" s="363"/>
      <c r="E760" s="364"/>
      <c r="F760" s="107"/>
      <c r="G760" s="108"/>
      <c r="H760" s="106"/>
      <c r="I760" s="106"/>
      <c r="J760" s="106"/>
      <c r="K760" s="106"/>
      <c r="L760" s="109"/>
      <c r="M760" s="110"/>
      <c r="N760" s="144">
        <f t="shared" si="11"/>
        <v>0</v>
      </c>
      <c r="O760" s="145"/>
      <c r="P760" s="105"/>
      <c r="Q760" s="105"/>
      <c r="R760" s="111"/>
    </row>
    <row r="761" spans="1:18" x14ac:dyDescent="0.25">
      <c r="A761" s="103"/>
      <c r="B761" s="106"/>
      <c r="C761" s="106"/>
      <c r="D761" s="363"/>
      <c r="E761" s="364"/>
      <c r="F761" s="107"/>
      <c r="G761" s="108"/>
      <c r="H761" s="106"/>
      <c r="I761" s="106"/>
      <c r="J761" s="106"/>
      <c r="K761" s="106"/>
      <c r="L761" s="109"/>
      <c r="M761" s="110"/>
      <c r="N761" s="144">
        <f t="shared" si="11"/>
        <v>0</v>
      </c>
      <c r="O761" s="145"/>
      <c r="P761" s="105"/>
      <c r="Q761" s="105"/>
      <c r="R761" s="111"/>
    </row>
    <row r="762" spans="1:18" x14ac:dyDescent="0.25">
      <c r="A762" s="103"/>
      <c r="B762" s="106"/>
      <c r="C762" s="106"/>
      <c r="D762" s="363"/>
      <c r="E762" s="364"/>
      <c r="F762" s="107"/>
      <c r="G762" s="108"/>
      <c r="H762" s="106"/>
      <c r="I762" s="106"/>
      <c r="J762" s="106"/>
      <c r="K762" s="106"/>
      <c r="L762" s="109"/>
      <c r="M762" s="110"/>
      <c r="N762" s="144">
        <f t="shared" si="11"/>
        <v>0</v>
      </c>
      <c r="O762" s="145"/>
      <c r="P762" s="105"/>
      <c r="Q762" s="105"/>
      <c r="R762" s="111"/>
    </row>
    <row r="763" spans="1:18" x14ac:dyDescent="0.25">
      <c r="A763" s="103"/>
      <c r="B763" s="106"/>
      <c r="C763" s="106"/>
      <c r="D763" s="363"/>
      <c r="E763" s="364"/>
      <c r="F763" s="107"/>
      <c r="G763" s="108"/>
      <c r="H763" s="106"/>
      <c r="I763" s="106"/>
      <c r="J763" s="106"/>
      <c r="K763" s="106"/>
      <c r="L763" s="109"/>
      <c r="M763" s="110"/>
      <c r="N763" s="144">
        <f t="shared" si="11"/>
        <v>0</v>
      </c>
      <c r="O763" s="145"/>
      <c r="P763" s="105"/>
      <c r="Q763" s="105"/>
      <c r="R763" s="111"/>
    </row>
    <row r="764" spans="1:18" x14ac:dyDescent="0.25">
      <c r="A764" s="103"/>
      <c r="B764" s="106"/>
      <c r="C764" s="106"/>
      <c r="D764" s="363"/>
      <c r="E764" s="364"/>
      <c r="F764" s="107"/>
      <c r="G764" s="108"/>
      <c r="H764" s="106"/>
      <c r="I764" s="106"/>
      <c r="J764" s="106"/>
      <c r="K764" s="106"/>
      <c r="L764" s="109"/>
      <c r="M764" s="110"/>
      <c r="N764" s="144">
        <f t="shared" si="11"/>
        <v>0</v>
      </c>
      <c r="O764" s="145"/>
      <c r="P764" s="105"/>
      <c r="Q764" s="105"/>
      <c r="R764" s="111"/>
    </row>
    <row r="765" spans="1:18" x14ac:dyDescent="0.25">
      <c r="A765" s="103"/>
      <c r="B765" s="106"/>
      <c r="C765" s="106"/>
      <c r="D765" s="363"/>
      <c r="E765" s="364"/>
      <c r="F765" s="107"/>
      <c r="G765" s="108"/>
      <c r="H765" s="106"/>
      <c r="I765" s="106"/>
      <c r="J765" s="106"/>
      <c r="K765" s="106"/>
      <c r="L765" s="109"/>
      <c r="M765" s="110"/>
      <c r="N765" s="144">
        <f t="shared" si="11"/>
        <v>0</v>
      </c>
      <c r="O765" s="145"/>
      <c r="P765" s="105"/>
      <c r="Q765" s="105"/>
      <c r="R765" s="111"/>
    </row>
    <row r="766" spans="1:18" x14ac:dyDescent="0.25">
      <c r="A766" s="103"/>
      <c r="B766" s="106"/>
      <c r="C766" s="106"/>
      <c r="D766" s="363"/>
      <c r="E766" s="364"/>
      <c r="F766" s="107"/>
      <c r="G766" s="108"/>
      <c r="H766" s="106"/>
      <c r="I766" s="106"/>
      <c r="J766" s="106"/>
      <c r="K766" s="106"/>
      <c r="L766" s="109"/>
      <c r="M766" s="110"/>
      <c r="N766" s="144">
        <f t="shared" si="11"/>
        <v>0</v>
      </c>
      <c r="O766" s="145"/>
      <c r="P766" s="105"/>
      <c r="Q766" s="105"/>
      <c r="R766" s="111"/>
    </row>
    <row r="767" spans="1:18" x14ac:dyDescent="0.25">
      <c r="A767" s="103"/>
      <c r="B767" s="106"/>
      <c r="C767" s="106"/>
      <c r="D767" s="363"/>
      <c r="E767" s="364"/>
      <c r="F767" s="107"/>
      <c r="G767" s="108"/>
      <c r="H767" s="106"/>
      <c r="I767" s="106"/>
      <c r="J767" s="106"/>
      <c r="K767" s="106"/>
      <c r="L767" s="109"/>
      <c r="M767" s="110"/>
      <c r="N767" s="144">
        <f t="shared" si="11"/>
        <v>0</v>
      </c>
      <c r="O767" s="145"/>
      <c r="P767" s="105"/>
      <c r="Q767" s="105"/>
      <c r="R767" s="111"/>
    </row>
    <row r="768" spans="1:18" x14ac:dyDescent="0.25">
      <c r="A768" s="103"/>
      <c r="B768" s="106"/>
      <c r="C768" s="106"/>
      <c r="D768" s="363"/>
      <c r="E768" s="364"/>
      <c r="F768" s="107"/>
      <c r="G768" s="108"/>
      <c r="H768" s="106"/>
      <c r="I768" s="106"/>
      <c r="J768" s="106"/>
      <c r="K768" s="106"/>
      <c r="L768" s="109"/>
      <c r="M768" s="110"/>
      <c r="N768" s="144">
        <f t="shared" si="11"/>
        <v>0</v>
      </c>
      <c r="O768" s="145"/>
      <c r="P768" s="105"/>
      <c r="Q768" s="105"/>
      <c r="R768" s="111"/>
    </row>
    <row r="769" spans="1:18" x14ac:dyDescent="0.25">
      <c r="A769" s="103"/>
      <c r="B769" s="106"/>
      <c r="C769" s="106"/>
      <c r="D769" s="363"/>
      <c r="E769" s="364"/>
      <c r="F769" s="107"/>
      <c r="G769" s="108"/>
      <c r="H769" s="106"/>
      <c r="I769" s="106"/>
      <c r="J769" s="106"/>
      <c r="K769" s="106"/>
      <c r="L769" s="109"/>
      <c r="M769" s="110"/>
      <c r="N769" s="144">
        <f t="shared" si="11"/>
        <v>0</v>
      </c>
      <c r="O769" s="145"/>
      <c r="P769" s="105"/>
      <c r="Q769" s="105"/>
      <c r="R769" s="111"/>
    </row>
    <row r="770" spans="1:18" x14ac:dyDescent="0.25">
      <c r="A770" s="103"/>
      <c r="B770" s="106"/>
      <c r="C770" s="106"/>
      <c r="D770" s="363"/>
      <c r="E770" s="364"/>
      <c r="F770" s="107"/>
      <c r="G770" s="108"/>
      <c r="H770" s="106"/>
      <c r="I770" s="106"/>
      <c r="J770" s="106"/>
      <c r="K770" s="106"/>
      <c r="L770" s="109"/>
      <c r="M770" s="110"/>
      <c r="N770" s="144">
        <f t="shared" si="11"/>
        <v>0</v>
      </c>
      <c r="O770" s="145"/>
      <c r="P770" s="105"/>
      <c r="Q770" s="105"/>
      <c r="R770" s="111"/>
    </row>
    <row r="771" spans="1:18" x14ac:dyDescent="0.25">
      <c r="A771" s="103"/>
      <c r="B771" s="106"/>
      <c r="C771" s="106"/>
      <c r="D771" s="363"/>
      <c r="E771" s="364"/>
      <c r="F771" s="107"/>
      <c r="G771" s="108"/>
      <c r="H771" s="106"/>
      <c r="I771" s="106"/>
      <c r="J771" s="106"/>
      <c r="K771" s="106"/>
      <c r="L771" s="109"/>
      <c r="M771" s="110"/>
      <c r="N771" s="144">
        <f t="shared" si="11"/>
        <v>0</v>
      </c>
      <c r="O771" s="145"/>
      <c r="P771" s="105"/>
      <c r="Q771" s="105"/>
      <c r="R771" s="111"/>
    </row>
    <row r="772" spans="1:18" x14ac:dyDescent="0.25">
      <c r="A772" s="103"/>
      <c r="B772" s="106"/>
      <c r="C772" s="106"/>
      <c r="D772" s="363"/>
      <c r="E772" s="364"/>
      <c r="F772" s="107"/>
      <c r="G772" s="108"/>
      <c r="H772" s="106"/>
      <c r="I772" s="106"/>
      <c r="J772" s="106"/>
      <c r="K772" s="106"/>
      <c r="L772" s="109"/>
      <c r="M772" s="110"/>
      <c r="N772" s="144">
        <f t="shared" si="11"/>
        <v>0</v>
      </c>
      <c r="O772" s="145"/>
      <c r="P772" s="105"/>
      <c r="Q772" s="105"/>
      <c r="R772" s="111"/>
    </row>
    <row r="773" spans="1:18" x14ac:dyDescent="0.25">
      <c r="A773" s="103"/>
      <c r="B773" s="106"/>
      <c r="C773" s="106"/>
      <c r="D773" s="363"/>
      <c r="E773" s="364"/>
      <c r="F773" s="107"/>
      <c r="G773" s="108"/>
      <c r="H773" s="106"/>
      <c r="I773" s="106"/>
      <c r="J773" s="106"/>
      <c r="K773" s="106"/>
      <c r="L773" s="109"/>
      <c r="M773" s="110"/>
      <c r="N773" s="144">
        <f t="shared" si="11"/>
        <v>0</v>
      </c>
      <c r="O773" s="145"/>
      <c r="P773" s="105"/>
      <c r="Q773" s="105"/>
      <c r="R773" s="111"/>
    </row>
    <row r="774" spans="1:18" x14ac:dyDescent="0.25">
      <c r="A774" s="103"/>
      <c r="B774" s="106"/>
      <c r="C774" s="106"/>
      <c r="D774" s="363"/>
      <c r="E774" s="364"/>
      <c r="F774" s="107"/>
      <c r="G774" s="108"/>
      <c r="H774" s="106"/>
      <c r="I774" s="106"/>
      <c r="J774" s="106"/>
      <c r="K774" s="106"/>
      <c r="L774" s="109"/>
      <c r="M774" s="110"/>
      <c r="N774" s="144">
        <f t="shared" si="11"/>
        <v>0</v>
      </c>
      <c r="O774" s="145"/>
      <c r="P774" s="105"/>
      <c r="Q774" s="105"/>
      <c r="R774" s="111"/>
    </row>
    <row r="775" spans="1:18" x14ac:dyDescent="0.25">
      <c r="A775" s="103"/>
      <c r="B775" s="106"/>
      <c r="C775" s="106"/>
      <c r="D775" s="363"/>
      <c r="E775" s="364"/>
      <c r="F775" s="107"/>
      <c r="G775" s="108"/>
      <c r="H775" s="106"/>
      <c r="I775" s="106"/>
      <c r="J775" s="106"/>
      <c r="K775" s="106"/>
      <c r="L775" s="109"/>
      <c r="M775" s="110"/>
      <c r="N775" s="144">
        <f t="shared" si="11"/>
        <v>0</v>
      </c>
      <c r="O775" s="145"/>
      <c r="P775" s="105"/>
      <c r="Q775" s="105"/>
      <c r="R775" s="111"/>
    </row>
    <row r="776" spans="1:18" x14ac:dyDescent="0.25">
      <c r="A776" s="103"/>
      <c r="B776" s="106"/>
      <c r="C776" s="106"/>
      <c r="D776" s="363"/>
      <c r="E776" s="364"/>
      <c r="F776" s="107"/>
      <c r="G776" s="108"/>
      <c r="H776" s="106"/>
      <c r="I776" s="106"/>
      <c r="J776" s="106"/>
      <c r="K776" s="106"/>
      <c r="L776" s="109"/>
      <c r="M776" s="110"/>
      <c r="N776" s="144">
        <f t="shared" si="11"/>
        <v>0</v>
      </c>
      <c r="O776" s="145"/>
      <c r="P776" s="105"/>
      <c r="Q776" s="105"/>
      <c r="R776" s="111"/>
    </row>
    <row r="777" spans="1:18" x14ac:dyDescent="0.25">
      <c r="A777" s="103"/>
      <c r="B777" s="106"/>
      <c r="C777" s="106"/>
      <c r="D777" s="363"/>
      <c r="E777" s="364"/>
      <c r="F777" s="107"/>
      <c r="G777" s="108"/>
      <c r="H777" s="106"/>
      <c r="I777" s="106"/>
      <c r="J777" s="106"/>
      <c r="K777" s="106"/>
      <c r="L777" s="109"/>
      <c r="M777" s="110"/>
      <c r="N777" s="144">
        <f t="shared" si="11"/>
        <v>0</v>
      </c>
      <c r="O777" s="145"/>
      <c r="P777" s="105"/>
      <c r="Q777" s="105"/>
      <c r="R777" s="111"/>
    </row>
    <row r="778" spans="1:18" x14ac:dyDescent="0.25">
      <c r="A778" s="103"/>
      <c r="B778" s="106"/>
      <c r="C778" s="106"/>
      <c r="D778" s="363"/>
      <c r="E778" s="364"/>
      <c r="F778" s="107"/>
      <c r="G778" s="108"/>
      <c r="H778" s="106"/>
      <c r="I778" s="106"/>
      <c r="J778" s="106"/>
      <c r="K778" s="106"/>
      <c r="L778" s="109"/>
      <c r="M778" s="110"/>
      <c r="N778" s="144">
        <f t="shared" si="11"/>
        <v>0</v>
      </c>
      <c r="O778" s="145"/>
      <c r="P778" s="105"/>
      <c r="Q778" s="105"/>
      <c r="R778" s="111"/>
    </row>
    <row r="779" spans="1:18" x14ac:dyDescent="0.25">
      <c r="A779" s="103"/>
      <c r="B779" s="106"/>
      <c r="C779" s="106"/>
      <c r="D779" s="363"/>
      <c r="E779" s="364"/>
      <c r="F779" s="107"/>
      <c r="G779" s="108"/>
      <c r="H779" s="106"/>
      <c r="I779" s="106"/>
      <c r="J779" s="106"/>
      <c r="K779" s="106"/>
      <c r="L779" s="109"/>
      <c r="M779" s="110"/>
      <c r="N779" s="144">
        <f t="shared" si="11"/>
        <v>0</v>
      </c>
      <c r="O779" s="145"/>
      <c r="P779" s="105"/>
      <c r="Q779" s="105"/>
      <c r="R779" s="111"/>
    </row>
    <row r="780" spans="1:18" x14ac:dyDescent="0.25">
      <c r="A780" s="103"/>
      <c r="B780" s="106"/>
      <c r="C780" s="106"/>
      <c r="D780" s="363"/>
      <c r="E780" s="364"/>
      <c r="F780" s="107"/>
      <c r="G780" s="108"/>
      <c r="H780" s="106"/>
      <c r="I780" s="106"/>
      <c r="J780" s="106"/>
      <c r="K780" s="106"/>
      <c r="L780" s="109"/>
      <c r="M780" s="110"/>
      <c r="N780" s="144">
        <f t="shared" si="11"/>
        <v>0</v>
      </c>
      <c r="O780" s="145"/>
      <c r="P780" s="105"/>
      <c r="Q780" s="105"/>
      <c r="R780" s="111"/>
    </row>
    <row r="781" spans="1:18" x14ac:dyDescent="0.25">
      <c r="A781" s="103"/>
      <c r="B781" s="106"/>
      <c r="C781" s="106"/>
      <c r="D781" s="363"/>
      <c r="E781" s="364"/>
      <c r="F781" s="107"/>
      <c r="G781" s="108"/>
      <c r="H781" s="106"/>
      <c r="I781" s="106"/>
      <c r="J781" s="106"/>
      <c r="K781" s="106"/>
      <c r="L781" s="109"/>
      <c r="M781" s="110"/>
      <c r="N781" s="144">
        <f t="shared" ref="N781:N844" si="12">SUM(F781:M781)</f>
        <v>0</v>
      </c>
      <c r="O781" s="145"/>
      <c r="P781" s="105"/>
      <c r="Q781" s="105"/>
      <c r="R781" s="111"/>
    </row>
    <row r="782" spans="1:18" x14ac:dyDescent="0.25">
      <c r="A782" s="103"/>
      <c r="B782" s="106"/>
      <c r="C782" s="106"/>
      <c r="D782" s="363"/>
      <c r="E782" s="364"/>
      <c r="F782" s="107"/>
      <c r="G782" s="108"/>
      <c r="H782" s="106"/>
      <c r="I782" s="106"/>
      <c r="J782" s="106"/>
      <c r="K782" s="106"/>
      <c r="L782" s="109"/>
      <c r="M782" s="110"/>
      <c r="N782" s="144">
        <f t="shared" si="12"/>
        <v>0</v>
      </c>
      <c r="O782" s="145"/>
      <c r="P782" s="105"/>
      <c r="Q782" s="105"/>
      <c r="R782" s="111"/>
    </row>
    <row r="783" spans="1:18" x14ac:dyDescent="0.25">
      <c r="A783" s="103"/>
      <c r="B783" s="106"/>
      <c r="C783" s="106"/>
      <c r="D783" s="363"/>
      <c r="E783" s="364"/>
      <c r="F783" s="107"/>
      <c r="G783" s="108"/>
      <c r="H783" s="106"/>
      <c r="I783" s="106"/>
      <c r="J783" s="106"/>
      <c r="K783" s="106"/>
      <c r="L783" s="109"/>
      <c r="M783" s="110"/>
      <c r="N783" s="144">
        <f t="shared" si="12"/>
        <v>0</v>
      </c>
      <c r="O783" s="145"/>
      <c r="P783" s="105"/>
      <c r="Q783" s="105"/>
      <c r="R783" s="111"/>
    </row>
    <row r="784" spans="1:18" x14ac:dyDescent="0.25">
      <c r="A784" s="103"/>
      <c r="B784" s="106"/>
      <c r="C784" s="106"/>
      <c r="D784" s="363"/>
      <c r="E784" s="364"/>
      <c r="F784" s="107"/>
      <c r="G784" s="108"/>
      <c r="H784" s="106"/>
      <c r="I784" s="106"/>
      <c r="J784" s="106"/>
      <c r="K784" s="106"/>
      <c r="L784" s="109"/>
      <c r="M784" s="110"/>
      <c r="N784" s="144">
        <f t="shared" si="12"/>
        <v>0</v>
      </c>
      <c r="O784" s="145"/>
      <c r="P784" s="105"/>
      <c r="Q784" s="105"/>
      <c r="R784" s="111"/>
    </row>
    <row r="785" spans="1:18" x14ac:dyDescent="0.25">
      <c r="A785" s="103"/>
      <c r="B785" s="106"/>
      <c r="C785" s="106"/>
      <c r="D785" s="363"/>
      <c r="E785" s="364"/>
      <c r="F785" s="107"/>
      <c r="G785" s="108"/>
      <c r="H785" s="106"/>
      <c r="I785" s="106"/>
      <c r="J785" s="106"/>
      <c r="K785" s="106"/>
      <c r="L785" s="109"/>
      <c r="M785" s="110"/>
      <c r="N785" s="144">
        <f t="shared" si="12"/>
        <v>0</v>
      </c>
      <c r="O785" s="145"/>
      <c r="P785" s="105"/>
      <c r="Q785" s="105"/>
      <c r="R785" s="111"/>
    </row>
    <row r="786" spans="1:18" x14ac:dyDescent="0.25">
      <c r="A786" s="103"/>
      <c r="B786" s="106"/>
      <c r="C786" s="106"/>
      <c r="D786" s="363"/>
      <c r="E786" s="364"/>
      <c r="F786" s="107"/>
      <c r="G786" s="108"/>
      <c r="H786" s="106"/>
      <c r="I786" s="106"/>
      <c r="J786" s="106"/>
      <c r="K786" s="106"/>
      <c r="L786" s="109"/>
      <c r="M786" s="110"/>
      <c r="N786" s="144">
        <f t="shared" si="12"/>
        <v>0</v>
      </c>
      <c r="O786" s="145"/>
      <c r="P786" s="105"/>
      <c r="Q786" s="105"/>
      <c r="R786" s="111"/>
    </row>
    <row r="787" spans="1:18" x14ac:dyDescent="0.25">
      <c r="A787" s="103"/>
      <c r="B787" s="106"/>
      <c r="C787" s="106"/>
      <c r="D787" s="363"/>
      <c r="E787" s="364"/>
      <c r="F787" s="107"/>
      <c r="G787" s="108"/>
      <c r="H787" s="106"/>
      <c r="I787" s="106"/>
      <c r="J787" s="106"/>
      <c r="K787" s="106"/>
      <c r="L787" s="109"/>
      <c r="M787" s="110"/>
      <c r="N787" s="144">
        <f t="shared" si="12"/>
        <v>0</v>
      </c>
      <c r="O787" s="145"/>
      <c r="P787" s="105"/>
      <c r="Q787" s="105"/>
      <c r="R787" s="111"/>
    </row>
    <row r="788" spans="1:18" x14ac:dyDescent="0.25">
      <c r="A788" s="103"/>
      <c r="B788" s="106"/>
      <c r="C788" s="106"/>
      <c r="D788" s="363"/>
      <c r="E788" s="364"/>
      <c r="F788" s="107"/>
      <c r="G788" s="108"/>
      <c r="H788" s="106"/>
      <c r="I788" s="106"/>
      <c r="J788" s="106"/>
      <c r="K788" s="106"/>
      <c r="L788" s="109"/>
      <c r="M788" s="110"/>
      <c r="N788" s="144">
        <f t="shared" si="12"/>
        <v>0</v>
      </c>
      <c r="O788" s="145"/>
      <c r="P788" s="105"/>
      <c r="Q788" s="105"/>
      <c r="R788" s="111"/>
    </row>
    <row r="789" spans="1:18" x14ac:dyDescent="0.25">
      <c r="A789" s="103"/>
      <c r="B789" s="106"/>
      <c r="C789" s="106"/>
      <c r="D789" s="363"/>
      <c r="E789" s="364"/>
      <c r="F789" s="107"/>
      <c r="G789" s="108"/>
      <c r="H789" s="106"/>
      <c r="I789" s="106"/>
      <c r="J789" s="106"/>
      <c r="K789" s="106"/>
      <c r="L789" s="109"/>
      <c r="M789" s="110"/>
      <c r="N789" s="144">
        <f t="shared" si="12"/>
        <v>0</v>
      </c>
      <c r="O789" s="145"/>
      <c r="P789" s="105"/>
      <c r="Q789" s="105"/>
      <c r="R789" s="111"/>
    </row>
    <row r="790" spans="1:18" x14ac:dyDescent="0.25">
      <c r="A790" s="103"/>
      <c r="B790" s="106"/>
      <c r="C790" s="106"/>
      <c r="D790" s="363"/>
      <c r="E790" s="364"/>
      <c r="F790" s="107"/>
      <c r="G790" s="108"/>
      <c r="H790" s="106"/>
      <c r="I790" s="106"/>
      <c r="J790" s="106"/>
      <c r="K790" s="106"/>
      <c r="L790" s="109"/>
      <c r="M790" s="110"/>
      <c r="N790" s="144">
        <f t="shared" si="12"/>
        <v>0</v>
      </c>
      <c r="O790" s="145"/>
      <c r="P790" s="105"/>
      <c r="Q790" s="105"/>
      <c r="R790" s="111"/>
    </row>
    <row r="791" spans="1:18" x14ac:dyDescent="0.25">
      <c r="A791" s="103"/>
      <c r="B791" s="106"/>
      <c r="C791" s="106"/>
      <c r="D791" s="363"/>
      <c r="E791" s="364"/>
      <c r="F791" s="107"/>
      <c r="G791" s="108"/>
      <c r="H791" s="106"/>
      <c r="I791" s="106"/>
      <c r="J791" s="106"/>
      <c r="K791" s="106"/>
      <c r="L791" s="109"/>
      <c r="M791" s="110"/>
      <c r="N791" s="144">
        <f t="shared" si="12"/>
        <v>0</v>
      </c>
      <c r="O791" s="145"/>
      <c r="P791" s="105"/>
      <c r="Q791" s="105"/>
      <c r="R791" s="111"/>
    </row>
    <row r="792" spans="1:18" x14ac:dyDescent="0.25">
      <c r="A792" s="103"/>
      <c r="B792" s="106"/>
      <c r="C792" s="106"/>
      <c r="D792" s="363"/>
      <c r="E792" s="364"/>
      <c r="F792" s="107"/>
      <c r="G792" s="108"/>
      <c r="H792" s="106"/>
      <c r="I792" s="106"/>
      <c r="J792" s="106"/>
      <c r="K792" s="106"/>
      <c r="L792" s="109"/>
      <c r="M792" s="110"/>
      <c r="N792" s="144">
        <f t="shared" si="12"/>
        <v>0</v>
      </c>
      <c r="O792" s="145"/>
      <c r="P792" s="105"/>
      <c r="Q792" s="105"/>
      <c r="R792" s="111"/>
    </row>
    <row r="793" spans="1:18" x14ac:dyDescent="0.25">
      <c r="A793" s="103"/>
      <c r="B793" s="106"/>
      <c r="C793" s="106"/>
      <c r="D793" s="363"/>
      <c r="E793" s="364"/>
      <c r="F793" s="107"/>
      <c r="G793" s="108"/>
      <c r="H793" s="106"/>
      <c r="I793" s="106"/>
      <c r="J793" s="106"/>
      <c r="K793" s="106"/>
      <c r="L793" s="109"/>
      <c r="M793" s="110"/>
      <c r="N793" s="144">
        <f t="shared" si="12"/>
        <v>0</v>
      </c>
      <c r="O793" s="145"/>
      <c r="P793" s="105"/>
      <c r="Q793" s="105"/>
      <c r="R793" s="111"/>
    </row>
    <row r="794" spans="1:18" x14ac:dyDescent="0.25">
      <c r="A794" s="103"/>
      <c r="B794" s="106"/>
      <c r="C794" s="106"/>
      <c r="D794" s="363"/>
      <c r="E794" s="364"/>
      <c r="F794" s="107"/>
      <c r="G794" s="108"/>
      <c r="H794" s="106"/>
      <c r="I794" s="106"/>
      <c r="J794" s="106"/>
      <c r="K794" s="106"/>
      <c r="L794" s="109"/>
      <c r="M794" s="110"/>
      <c r="N794" s="144">
        <f t="shared" si="12"/>
        <v>0</v>
      </c>
      <c r="O794" s="145"/>
      <c r="P794" s="105"/>
      <c r="Q794" s="105"/>
      <c r="R794" s="111"/>
    </row>
    <row r="795" spans="1:18" x14ac:dyDescent="0.25">
      <c r="A795" s="103"/>
      <c r="B795" s="106"/>
      <c r="C795" s="106"/>
      <c r="D795" s="363"/>
      <c r="E795" s="364"/>
      <c r="F795" s="107"/>
      <c r="G795" s="108"/>
      <c r="H795" s="106"/>
      <c r="I795" s="106"/>
      <c r="J795" s="106"/>
      <c r="K795" s="106"/>
      <c r="L795" s="109"/>
      <c r="M795" s="110"/>
      <c r="N795" s="144">
        <f t="shared" si="12"/>
        <v>0</v>
      </c>
      <c r="O795" s="145"/>
      <c r="P795" s="105"/>
      <c r="Q795" s="105"/>
      <c r="R795" s="111"/>
    </row>
    <row r="796" spans="1:18" x14ac:dyDescent="0.25">
      <c r="A796" s="103"/>
      <c r="B796" s="106"/>
      <c r="C796" s="106"/>
      <c r="D796" s="363"/>
      <c r="E796" s="364"/>
      <c r="F796" s="107"/>
      <c r="G796" s="108"/>
      <c r="H796" s="106"/>
      <c r="I796" s="106"/>
      <c r="J796" s="106"/>
      <c r="K796" s="106"/>
      <c r="L796" s="109"/>
      <c r="M796" s="110"/>
      <c r="N796" s="144">
        <f t="shared" si="12"/>
        <v>0</v>
      </c>
      <c r="O796" s="145"/>
      <c r="P796" s="105"/>
      <c r="Q796" s="105"/>
      <c r="R796" s="111"/>
    </row>
    <row r="797" spans="1:18" x14ac:dyDescent="0.25">
      <c r="A797" s="103"/>
      <c r="B797" s="106"/>
      <c r="C797" s="106"/>
      <c r="D797" s="363"/>
      <c r="E797" s="364"/>
      <c r="F797" s="107"/>
      <c r="G797" s="108"/>
      <c r="H797" s="106"/>
      <c r="I797" s="106"/>
      <c r="J797" s="106"/>
      <c r="K797" s="106"/>
      <c r="L797" s="109"/>
      <c r="M797" s="110"/>
      <c r="N797" s="144">
        <f t="shared" si="12"/>
        <v>0</v>
      </c>
      <c r="O797" s="145"/>
      <c r="P797" s="105"/>
      <c r="Q797" s="105"/>
      <c r="R797" s="111"/>
    </row>
    <row r="798" spans="1:18" x14ac:dyDescent="0.25">
      <c r="A798" s="103"/>
      <c r="B798" s="106"/>
      <c r="C798" s="106"/>
      <c r="D798" s="363"/>
      <c r="E798" s="364"/>
      <c r="F798" s="107"/>
      <c r="G798" s="108"/>
      <c r="H798" s="106"/>
      <c r="I798" s="106"/>
      <c r="J798" s="106"/>
      <c r="K798" s="106"/>
      <c r="L798" s="109"/>
      <c r="M798" s="110"/>
      <c r="N798" s="144">
        <f t="shared" si="12"/>
        <v>0</v>
      </c>
      <c r="O798" s="145"/>
      <c r="P798" s="105"/>
      <c r="Q798" s="105"/>
      <c r="R798" s="111"/>
    </row>
    <row r="799" spans="1:18" x14ac:dyDescent="0.25">
      <c r="A799" s="103"/>
      <c r="B799" s="106"/>
      <c r="C799" s="106"/>
      <c r="D799" s="363"/>
      <c r="E799" s="364"/>
      <c r="F799" s="107"/>
      <c r="G799" s="108"/>
      <c r="H799" s="106"/>
      <c r="I799" s="106"/>
      <c r="J799" s="106"/>
      <c r="K799" s="106"/>
      <c r="L799" s="109"/>
      <c r="M799" s="110"/>
      <c r="N799" s="144">
        <f t="shared" si="12"/>
        <v>0</v>
      </c>
      <c r="O799" s="145"/>
      <c r="P799" s="105"/>
      <c r="Q799" s="105"/>
      <c r="R799" s="111"/>
    </row>
    <row r="800" spans="1:18" x14ac:dyDescent="0.25">
      <c r="A800" s="103"/>
      <c r="B800" s="106"/>
      <c r="C800" s="106"/>
      <c r="D800" s="363"/>
      <c r="E800" s="364"/>
      <c r="F800" s="107"/>
      <c r="G800" s="108"/>
      <c r="H800" s="106"/>
      <c r="I800" s="106"/>
      <c r="J800" s="106"/>
      <c r="K800" s="106"/>
      <c r="L800" s="109"/>
      <c r="M800" s="110"/>
      <c r="N800" s="144">
        <f t="shared" si="12"/>
        <v>0</v>
      </c>
      <c r="O800" s="145"/>
      <c r="P800" s="105"/>
      <c r="Q800" s="105"/>
      <c r="R800" s="111"/>
    </row>
    <row r="801" spans="1:18" x14ac:dyDescent="0.25">
      <c r="A801" s="103"/>
      <c r="B801" s="106"/>
      <c r="C801" s="106"/>
      <c r="D801" s="363"/>
      <c r="E801" s="364"/>
      <c r="F801" s="107"/>
      <c r="G801" s="108"/>
      <c r="H801" s="106"/>
      <c r="I801" s="106"/>
      <c r="J801" s="106"/>
      <c r="K801" s="106"/>
      <c r="L801" s="109"/>
      <c r="M801" s="110"/>
      <c r="N801" s="144">
        <f t="shared" si="12"/>
        <v>0</v>
      </c>
      <c r="O801" s="145"/>
      <c r="P801" s="105"/>
      <c r="Q801" s="105"/>
      <c r="R801" s="111"/>
    </row>
    <row r="802" spans="1:18" x14ac:dyDescent="0.25">
      <c r="A802" s="103"/>
      <c r="B802" s="106"/>
      <c r="C802" s="106"/>
      <c r="D802" s="363"/>
      <c r="E802" s="364"/>
      <c r="F802" s="107"/>
      <c r="G802" s="108"/>
      <c r="H802" s="106"/>
      <c r="I802" s="106"/>
      <c r="J802" s="106"/>
      <c r="K802" s="106"/>
      <c r="L802" s="109"/>
      <c r="M802" s="110"/>
      <c r="N802" s="144">
        <f t="shared" si="12"/>
        <v>0</v>
      </c>
      <c r="O802" s="145"/>
      <c r="P802" s="105"/>
      <c r="Q802" s="105"/>
      <c r="R802" s="111"/>
    </row>
    <row r="803" spans="1:18" x14ac:dyDescent="0.25">
      <c r="A803" s="103"/>
      <c r="B803" s="106"/>
      <c r="C803" s="106"/>
      <c r="D803" s="363"/>
      <c r="E803" s="364"/>
      <c r="F803" s="107"/>
      <c r="G803" s="108"/>
      <c r="H803" s="106"/>
      <c r="I803" s="106"/>
      <c r="J803" s="106"/>
      <c r="K803" s="106"/>
      <c r="L803" s="109"/>
      <c r="M803" s="110"/>
      <c r="N803" s="144">
        <f t="shared" si="12"/>
        <v>0</v>
      </c>
      <c r="O803" s="145"/>
      <c r="P803" s="105"/>
      <c r="Q803" s="105"/>
      <c r="R803" s="111"/>
    </row>
    <row r="804" spans="1:18" x14ac:dyDescent="0.25">
      <c r="A804" s="103"/>
      <c r="B804" s="106"/>
      <c r="C804" s="106"/>
      <c r="D804" s="363"/>
      <c r="E804" s="364"/>
      <c r="F804" s="107"/>
      <c r="G804" s="108"/>
      <c r="H804" s="106"/>
      <c r="I804" s="106"/>
      <c r="J804" s="106"/>
      <c r="K804" s="106"/>
      <c r="L804" s="109"/>
      <c r="M804" s="110"/>
      <c r="N804" s="144">
        <f t="shared" si="12"/>
        <v>0</v>
      </c>
      <c r="O804" s="145"/>
      <c r="P804" s="105"/>
      <c r="Q804" s="105"/>
      <c r="R804" s="111"/>
    </row>
    <row r="805" spans="1:18" x14ac:dyDescent="0.25">
      <c r="A805" s="103"/>
      <c r="B805" s="106"/>
      <c r="C805" s="106"/>
      <c r="D805" s="363"/>
      <c r="E805" s="364"/>
      <c r="F805" s="107"/>
      <c r="G805" s="108"/>
      <c r="H805" s="106"/>
      <c r="I805" s="106"/>
      <c r="J805" s="106"/>
      <c r="K805" s="106"/>
      <c r="L805" s="109"/>
      <c r="M805" s="110"/>
      <c r="N805" s="144">
        <f t="shared" si="12"/>
        <v>0</v>
      </c>
      <c r="O805" s="145"/>
      <c r="P805" s="105"/>
      <c r="Q805" s="105"/>
      <c r="R805" s="111"/>
    </row>
    <row r="806" spans="1:18" x14ac:dyDescent="0.25">
      <c r="A806" s="103"/>
      <c r="B806" s="106"/>
      <c r="C806" s="106"/>
      <c r="D806" s="363"/>
      <c r="E806" s="364"/>
      <c r="F806" s="107"/>
      <c r="G806" s="108"/>
      <c r="H806" s="106"/>
      <c r="I806" s="106"/>
      <c r="J806" s="106"/>
      <c r="K806" s="106"/>
      <c r="L806" s="109"/>
      <c r="M806" s="110"/>
      <c r="N806" s="144">
        <f t="shared" si="12"/>
        <v>0</v>
      </c>
      <c r="O806" s="145"/>
      <c r="P806" s="105"/>
      <c r="Q806" s="105"/>
      <c r="R806" s="111"/>
    </row>
    <row r="807" spans="1:18" x14ac:dyDescent="0.25">
      <c r="A807" s="103"/>
      <c r="B807" s="106"/>
      <c r="C807" s="106"/>
      <c r="D807" s="363"/>
      <c r="E807" s="364"/>
      <c r="F807" s="107"/>
      <c r="G807" s="108"/>
      <c r="H807" s="106"/>
      <c r="I807" s="106"/>
      <c r="J807" s="106"/>
      <c r="K807" s="106"/>
      <c r="L807" s="109"/>
      <c r="M807" s="110"/>
      <c r="N807" s="144">
        <f t="shared" si="12"/>
        <v>0</v>
      </c>
      <c r="O807" s="145"/>
      <c r="P807" s="105"/>
      <c r="Q807" s="105"/>
      <c r="R807" s="111"/>
    </row>
    <row r="808" spans="1:18" x14ac:dyDescent="0.25">
      <c r="A808" s="103"/>
      <c r="B808" s="106"/>
      <c r="C808" s="106"/>
      <c r="D808" s="363"/>
      <c r="E808" s="364"/>
      <c r="F808" s="107"/>
      <c r="G808" s="108"/>
      <c r="H808" s="106"/>
      <c r="I808" s="106"/>
      <c r="J808" s="106"/>
      <c r="K808" s="106"/>
      <c r="L808" s="109"/>
      <c r="M808" s="110"/>
      <c r="N808" s="144">
        <f t="shared" si="12"/>
        <v>0</v>
      </c>
      <c r="O808" s="145"/>
      <c r="P808" s="105"/>
      <c r="Q808" s="105"/>
      <c r="R808" s="111"/>
    </row>
    <row r="809" spans="1:18" x14ac:dyDescent="0.25">
      <c r="A809" s="103"/>
      <c r="B809" s="106"/>
      <c r="C809" s="106"/>
      <c r="D809" s="363"/>
      <c r="E809" s="364"/>
      <c r="F809" s="107"/>
      <c r="G809" s="108"/>
      <c r="H809" s="106"/>
      <c r="I809" s="106"/>
      <c r="J809" s="106"/>
      <c r="K809" s="106"/>
      <c r="L809" s="109"/>
      <c r="M809" s="110"/>
      <c r="N809" s="144">
        <f t="shared" si="12"/>
        <v>0</v>
      </c>
      <c r="O809" s="145"/>
      <c r="P809" s="105"/>
      <c r="Q809" s="105"/>
      <c r="R809" s="111"/>
    </row>
    <row r="810" spans="1:18" x14ac:dyDescent="0.25">
      <c r="A810" s="103"/>
      <c r="B810" s="106"/>
      <c r="C810" s="106"/>
      <c r="D810" s="363"/>
      <c r="E810" s="364"/>
      <c r="F810" s="107"/>
      <c r="G810" s="108"/>
      <c r="H810" s="106"/>
      <c r="I810" s="106"/>
      <c r="J810" s="106"/>
      <c r="K810" s="106"/>
      <c r="L810" s="109"/>
      <c r="M810" s="110"/>
      <c r="N810" s="144">
        <f t="shared" si="12"/>
        <v>0</v>
      </c>
      <c r="O810" s="145"/>
      <c r="P810" s="105"/>
      <c r="Q810" s="105"/>
      <c r="R810" s="111"/>
    </row>
    <row r="811" spans="1:18" x14ac:dyDescent="0.25">
      <c r="A811" s="103"/>
      <c r="B811" s="106"/>
      <c r="C811" s="106"/>
      <c r="D811" s="363"/>
      <c r="E811" s="364"/>
      <c r="F811" s="107"/>
      <c r="G811" s="108"/>
      <c r="H811" s="106"/>
      <c r="I811" s="106"/>
      <c r="J811" s="106"/>
      <c r="K811" s="106"/>
      <c r="L811" s="109"/>
      <c r="M811" s="110"/>
      <c r="N811" s="144">
        <f t="shared" si="12"/>
        <v>0</v>
      </c>
      <c r="O811" s="145"/>
      <c r="P811" s="105"/>
      <c r="Q811" s="105"/>
      <c r="R811" s="111"/>
    </row>
    <row r="812" spans="1:18" x14ac:dyDescent="0.25">
      <c r="A812" s="103"/>
      <c r="B812" s="106"/>
      <c r="C812" s="106"/>
      <c r="D812" s="363"/>
      <c r="E812" s="364"/>
      <c r="F812" s="107"/>
      <c r="G812" s="108"/>
      <c r="H812" s="106"/>
      <c r="I812" s="106"/>
      <c r="J812" s="106"/>
      <c r="K812" s="106"/>
      <c r="L812" s="109"/>
      <c r="M812" s="110"/>
      <c r="N812" s="144">
        <f t="shared" si="12"/>
        <v>0</v>
      </c>
      <c r="O812" s="145"/>
      <c r="P812" s="105"/>
      <c r="Q812" s="105"/>
      <c r="R812" s="111"/>
    </row>
    <row r="813" spans="1:18" x14ac:dyDescent="0.25">
      <c r="A813" s="103"/>
      <c r="B813" s="106"/>
      <c r="C813" s="106"/>
      <c r="D813" s="363"/>
      <c r="E813" s="364"/>
      <c r="F813" s="107"/>
      <c r="G813" s="108"/>
      <c r="H813" s="106"/>
      <c r="I813" s="106"/>
      <c r="J813" s="106"/>
      <c r="K813" s="106"/>
      <c r="L813" s="109"/>
      <c r="M813" s="110"/>
      <c r="N813" s="144">
        <f t="shared" si="12"/>
        <v>0</v>
      </c>
      <c r="O813" s="145"/>
      <c r="P813" s="105"/>
      <c r="Q813" s="105"/>
      <c r="R813" s="111"/>
    </row>
    <row r="814" spans="1:18" x14ac:dyDescent="0.25">
      <c r="A814" s="103"/>
      <c r="B814" s="106"/>
      <c r="C814" s="106"/>
      <c r="D814" s="363"/>
      <c r="E814" s="364"/>
      <c r="F814" s="107"/>
      <c r="G814" s="108"/>
      <c r="H814" s="106"/>
      <c r="I814" s="106"/>
      <c r="J814" s="106"/>
      <c r="K814" s="106"/>
      <c r="L814" s="109"/>
      <c r="M814" s="110"/>
      <c r="N814" s="144">
        <f t="shared" si="12"/>
        <v>0</v>
      </c>
      <c r="O814" s="145"/>
      <c r="P814" s="105"/>
      <c r="Q814" s="105"/>
      <c r="R814" s="111"/>
    </row>
    <row r="815" spans="1:18" x14ac:dyDescent="0.25">
      <c r="A815" s="103"/>
      <c r="B815" s="106"/>
      <c r="C815" s="106"/>
      <c r="D815" s="363"/>
      <c r="E815" s="364"/>
      <c r="F815" s="107"/>
      <c r="G815" s="108"/>
      <c r="H815" s="106"/>
      <c r="I815" s="106"/>
      <c r="J815" s="106"/>
      <c r="K815" s="106"/>
      <c r="L815" s="109"/>
      <c r="M815" s="110"/>
      <c r="N815" s="144">
        <f t="shared" si="12"/>
        <v>0</v>
      </c>
      <c r="O815" s="145"/>
      <c r="P815" s="105"/>
      <c r="Q815" s="105"/>
      <c r="R815" s="111"/>
    </row>
    <row r="816" spans="1:18" x14ac:dyDescent="0.25">
      <c r="A816" s="103"/>
      <c r="B816" s="106"/>
      <c r="C816" s="106"/>
      <c r="D816" s="363"/>
      <c r="E816" s="364"/>
      <c r="F816" s="107"/>
      <c r="G816" s="108"/>
      <c r="H816" s="106"/>
      <c r="I816" s="106"/>
      <c r="J816" s="106"/>
      <c r="K816" s="106"/>
      <c r="L816" s="109"/>
      <c r="M816" s="110"/>
      <c r="N816" s="144">
        <f t="shared" si="12"/>
        <v>0</v>
      </c>
      <c r="O816" s="145"/>
      <c r="P816" s="105"/>
      <c r="Q816" s="105"/>
      <c r="R816" s="111"/>
    </row>
    <row r="817" spans="1:18" x14ac:dyDescent="0.25">
      <c r="A817" s="103"/>
      <c r="B817" s="106"/>
      <c r="C817" s="106"/>
      <c r="D817" s="363"/>
      <c r="E817" s="364"/>
      <c r="F817" s="107"/>
      <c r="G817" s="108"/>
      <c r="H817" s="106"/>
      <c r="I817" s="106"/>
      <c r="J817" s="106"/>
      <c r="K817" s="106"/>
      <c r="L817" s="109"/>
      <c r="M817" s="110"/>
      <c r="N817" s="144">
        <f t="shared" si="12"/>
        <v>0</v>
      </c>
      <c r="O817" s="145"/>
      <c r="P817" s="105"/>
      <c r="Q817" s="105"/>
      <c r="R817" s="111"/>
    </row>
    <row r="818" spans="1:18" x14ac:dyDescent="0.25">
      <c r="A818" s="103"/>
      <c r="B818" s="106"/>
      <c r="C818" s="106"/>
      <c r="D818" s="363"/>
      <c r="E818" s="364"/>
      <c r="F818" s="107"/>
      <c r="G818" s="108"/>
      <c r="H818" s="106"/>
      <c r="I818" s="106"/>
      <c r="J818" s="106"/>
      <c r="K818" s="106"/>
      <c r="L818" s="109"/>
      <c r="M818" s="110"/>
      <c r="N818" s="144">
        <f t="shared" si="12"/>
        <v>0</v>
      </c>
      <c r="O818" s="145"/>
      <c r="P818" s="105"/>
      <c r="Q818" s="105"/>
      <c r="R818" s="111"/>
    </row>
    <row r="819" spans="1:18" x14ac:dyDescent="0.25">
      <c r="A819" s="103"/>
      <c r="B819" s="106"/>
      <c r="C819" s="106"/>
      <c r="D819" s="363"/>
      <c r="E819" s="364"/>
      <c r="F819" s="107"/>
      <c r="G819" s="108"/>
      <c r="H819" s="106"/>
      <c r="I819" s="106"/>
      <c r="J819" s="106"/>
      <c r="K819" s="106"/>
      <c r="L819" s="109"/>
      <c r="M819" s="110"/>
      <c r="N819" s="144">
        <f t="shared" si="12"/>
        <v>0</v>
      </c>
      <c r="O819" s="145"/>
      <c r="P819" s="105"/>
      <c r="Q819" s="105"/>
      <c r="R819" s="111"/>
    </row>
    <row r="820" spans="1:18" x14ac:dyDescent="0.25">
      <c r="A820" s="103"/>
      <c r="B820" s="106"/>
      <c r="C820" s="106"/>
      <c r="D820" s="363"/>
      <c r="E820" s="364"/>
      <c r="F820" s="107"/>
      <c r="G820" s="108"/>
      <c r="H820" s="106"/>
      <c r="I820" s="106"/>
      <c r="J820" s="106"/>
      <c r="K820" s="106"/>
      <c r="L820" s="109"/>
      <c r="M820" s="110"/>
      <c r="N820" s="144">
        <f t="shared" si="12"/>
        <v>0</v>
      </c>
      <c r="O820" s="145"/>
      <c r="P820" s="105"/>
      <c r="Q820" s="105"/>
      <c r="R820" s="111"/>
    </row>
    <row r="821" spans="1:18" x14ac:dyDescent="0.25">
      <c r="A821" s="103"/>
      <c r="B821" s="106"/>
      <c r="C821" s="106"/>
      <c r="D821" s="363"/>
      <c r="E821" s="364"/>
      <c r="F821" s="107"/>
      <c r="G821" s="108"/>
      <c r="H821" s="106"/>
      <c r="I821" s="106"/>
      <c r="J821" s="106"/>
      <c r="K821" s="106"/>
      <c r="L821" s="109"/>
      <c r="M821" s="110"/>
      <c r="N821" s="144">
        <f t="shared" si="12"/>
        <v>0</v>
      </c>
      <c r="O821" s="145"/>
      <c r="P821" s="105"/>
      <c r="Q821" s="105"/>
      <c r="R821" s="111"/>
    </row>
    <row r="822" spans="1:18" x14ac:dyDescent="0.25">
      <c r="A822" s="103"/>
      <c r="B822" s="106"/>
      <c r="C822" s="106"/>
      <c r="D822" s="363"/>
      <c r="E822" s="364"/>
      <c r="F822" s="107"/>
      <c r="G822" s="108"/>
      <c r="H822" s="106"/>
      <c r="I822" s="106"/>
      <c r="J822" s="106"/>
      <c r="K822" s="106"/>
      <c r="L822" s="109"/>
      <c r="M822" s="110"/>
      <c r="N822" s="144">
        <f t="shared" si="12"/>
        <v>0</v>
      </c>
      <c r="O822" s="145"/>
      <c r="P822" s="105"/>
      <c r="Q822" s="105"/>
      <c r="R822" s="111"/>
    </row>
    <row r="823" spans="1:18" x14ac:dyDescent="0.25">
      <c r="A823" s="103"/>
      <c r="B823" s="106"/>
      <c r="C823" s="106"/>
      <c r="D823" s="363"/>
      <c r="E823" s="364"/>
      <c r="F823" s="107"/>
      <c r="G823" s="108"/>
      <c r="H823" s="106"/>
      <c r="I823" s="106"/>
      <c r="J823" s="106"/>
      <c r="K823" s="106"/>
      <c r="L823" s="109"/>
      <c r="M823" s="110"/>
      <c r="N823" s="144">
        <f t="shared" si="12"/>
        <v>0</v>
      </c>
      <c r="O823" s="145"/>
      <c r="P823" s="105"/>
      <c r="Q823" s="105"/>
      <c r="R823" s="111"/>
    </row>
    <row r="824" spans="1:18" x14ac:dyDescent="0.25">
      <c r="A824" s="103"/>
      <c r="B824" s="106"/>
      <c r="C824" s="106"/>
      <c r="D824" s="363"/>
      <c r="E824" s="364"/>
      <c r="F824" s="107"/>
      <c r="G824" s="108"/>
      <c r="H824" s="106"/>
      <c r="I824" s="106"/>
      <c r="J824" s="106"/>
      <c r="K824" s="106"/>
      <c r="L824" s="109"/>
      <c r="M824" s="110"/>
      <c r="N824" s="144">
        <f t="shared" si="12"/>
        <v>0</v>
      </c>
      <c r="O824" s="145"/>
      <c r="P824" s="105"/>
      <c r="Q824" s="105"/>
      <c r="R824" s="111"/>
    </row>
    <row r="825" spans="1:18" x14ac:dyDescent="0.25">
      <c r="A825" s="103"/>
      <c r="B825" s="106"/>
      <c r="C825" s="106"/>
      <c r="D825" s="363"/>
      <c r="E825" s="364"/>
      <c r="F825" s="107"/>
      <c r="G825" s="108"/>
      <c r="H825" s="106"/>
      <c r="I825" s="106"/>
      <c r="J825" s="106"/>
      <c r="K825" s="106"/>
      <c r="L825" s="109"/>
      <c r="M825" s="110"/>
      <c r="N825" s="144">
        <f t="shared" si="12"/>
        <v>0</v>
      </c>
      <c r="O825" s="145"/>
      <c r="P825" s="105"/>
      <c r="Q825" s="105"/>
      <c r="R825" s="111"/>
    </row>
    <row r="826" spans="1:18" x14ac:dyDescent="0.25">
      <c r="A826" s="103"/>
      <c r="B826" s="106"/>
      <c r="C826" s="106"/>
      <c r="D826" s="363"/>
      <c r="E826" s="364"/>
      <c r="F826" s="107"/>
      <c r="G826" s="108"/>
      <c r="H826" s="106"/>
      <c r="I826" s="106"/>
      <c r="J826" s="106"/>
      <c r="K826" s="106"/>
      <c r="L826" s="109"/>
      <c r="M826" s="110"/>
      <c r="N826" s="144">
        <f t="shared" si="12"/>
        <v>0</v>
      </c>
      <c r="O826" s="145"/>
      <c r="P826" s="105"/>
      <c r="Q826" s="105"/>
      <c r="R826" s="111"/>
    </row>
    <row r="827" spans="1:18" x14ac:dyDescent="0.25">
      <c r="A827" s="103"/>
      <c r="B827" s="106"/>
      <c r="C827" s="106"/>
      <c r="D827" s="363"/>
      <c r="E827" s="364"/>
      <c r="F827" s="107"/>
      <c r="G827" s="108"/>
      <c r="H827" s="106"/>
      <c r="I827" s="106"/>
      <c r="J827" s="106"/>
      <c r="K827" s="106"/>
      <c r="L827" s="109"/>
      <c r="M827" s="110"/>
      <c r="N827" s="144">
        <f t="shared" si="12"/>
        <v>0</v>
      </c>
      <c r="O827" s="145"/>
      <c r="P827" s="105"/>
      <c r="Q827" s="105"/>
      <c r="R827" s="111"/>
    </row>
    <row r="828" spans="1:18" x14ac:dyDescent="0.25">
      <c r="A828" s="103"/>
      <c r="B828" s="106"/>
      <c r="C828" s="106"/>
      <c r="D828" s="363"/>
      <c r="E828" s="364"/>
      <c r="F828" s="107"/>
      <c r="G828" s="108"/>
      <c r="H828" s="106"/>
      <c r="I828" s="106"/>
      <c r="J828" s="106"/>
      <c r="K828" s="106"/>
      <c r="L828" s="109"/>
      <c r="M828" s="110"/>
      <c r="N828" s="144">
        <f t="shared" si="12"/>
        <v>0</v>
      </c>
      <c r="O828" s="145"/>
      <c r="P828" s="105"/>
      <c r="Q828" s="105"/>
      <c r="R828" s="111"/>
    </row>
    <row r="829" spans="1:18" x14ac:dyDescent="0.25">
      <c r="A829" s="103"/>
      <c r="B829" s="106"/>
      <c r="C829" s="106"/>
      <c r="D829" s="363"/>
      <c r="E829" s="364"/>
      <c r="F829" s="107"/>
      <c r="G829" s="108"/>
      <c r="H829" s="106"/>
      <c r="I829" s="106"/>
      <c r="J829" s="106"/>
      <c r="K829" s="106"/>
      <c r="L829" s="109"/>
      <c r="M829" s="110"/>
      <c r="N829" s="144">
        <f t="shared" si="12"/>
        <v>0</v>
      </c>
      <c r="O829" s="145"/>
      <c r="P829" s="105"/>
      <c r="Q829" s="105"/>
      <c r="R829" s="111"/>
    </row>
    <row r="830" spans="1:18" x14ac:dyDescent="0.25">
      <c r="A830" s="103"/>
      <c r="B830" s="106"/>
      <c r="C830" s="106"/>
      <c r="D830" s="363"/>
      <c r="E830" s="364"/>
      <c r="F830" s="107"/>
      <c r="G830" s="108"/>
      <c r="H830" s="106"/>
      <c r="I830" s="106"/>
      <c r="J830" s="106"/>
      <c r="K830" s="106"/>
      <c r="L830" s="109"/>
      <c r="M830" s="110"/>
      <c r="N830" s="144">
        <f t="shared" si="12"/>
        <v>0</v>
      </c>
      <c r="O830" s="145"/>
      <c r="P830" s="105"/>
      <c r="Q830" s="105"/>
      <c r="R830" s="111"/>
    </row>
    <row r="831" spans="1:18" x14ac:dyDescent="0.25">
      <c r="A831" s="103"/>
      <c r="B831" s="106"/>
      <c r="C831" s="106"/>
      <c r="D831" s="363"/>
      <c r="E831" s="364"/>
      <c r="F831" s="107"/>
      <c r="G831" s="108"/>
      <c r="H831" s="106"/>
      <c r="I831" s="106"/>
      <c r="J831" s="106"/>
      <c r="K831" s="106"/>
      <c r="L831" s="109"/>
      <c r="M831" s="110"/>
      <c r="N831" s="144">
        <f t="shared" si="12"/>
        <v>0</v>
      </c>
      <c r="O831" s="145"/>
      <c r="P831" s="105"/>
      <c r="Q831" s="105"/>
      <c r="R831" s="111"/>
    </row>
    <row r="832" spans="1:18" x14ac:dyDescent="0.25">
      <c r="A832" s="103"/>
      <c r="B832" s="106"/>
      <c r="C832" s="106"/>
      <c r="D832" s="363"/>
      <c r="E832" s="364"/>
      <c r="F832" s="107"/>
      <c r="G832" s="108"/>
      <c r="H832" s="106"/>
      <c r="I832" s="106"/>
      <c r="J832" s="106"/>
      <c r="K832" s="106"/>
      <c r="L832" s="109"/>
      <c r="M832" s="110"/>
      <c r="N832" s="144">
        <f t="shared" si="12"/>
        <v>0</v>
      </c>
      <c r="O832" s="145"/>
      <c r="P832" s="105"/>
      <c r="Q832" s="105"/>
      <c r="R832" s="111"/>
    </row>
    <row r="833" spans="1:18" x14ac:dyDescent="0.25">
      <c r="A833" s="103"/>
      <c r="B833" s="106"/>
      <c r="C833" s="106"/>
      <c r="D833" s="363"/>
      <c r="E833" s="364"/>
      <c r="F833" s="107"/>
      <c r="G833" s="108"/>
      <c r="H833" s="106"/>
      <c r="I833" s="106"/>
      <c r="J833" s="106"/>
      <c r="K833" s="106"/>
      <c r="L833" s="109"/>
      <c r="M833" s="110"/>
      <c r="N833" s="144">
        <f t="shared" si="12"/>
        <v>0</v>
      </c>
      <c r="O833" s="145"/>
      <c r="P833" s="105"/>
      <c r="Q833" s="105"/>
      <c r="R833" s="111"/>
    </row>
    <row r="834" spans="1:18" x14ac:dyDescent="0.25">
      <c r="A834" s="103"/>
      <c r="B834" s="106"/>
      <c r="C834" s="106"/>
      <c r="D834" s="363"/>
      <c r="E834" s="364"/>
      <c r="F834" s="107"/>
      <c r="G834" s="108"/>
      <c r="H834" s="106"/>
      <c r="I834" s="106"/>
      <c r="J834" s="106"/>
      <c r="K834" s="106"/>
      <c r="L834" s="109"/>
      <c r="M834" s="110"/>
      <c r="N834" s="144">
        <f t="shared" si="12"/>
        <v>0</v>
      </c>
      <c r="O834" s="145"/>
      <c r="P834" s="105"/>
      <c r="Q834" s="105"/>
      <c r="R834" s="111"/>
    </row>
    <row r="835" spans="1:18" x14ac:dyDescent="0.25">
      <c r="A835" s="103"/>
      <c r="B835" s="106"/>
      <c r="C835" s="106"/>
      <c r="D835" s="363"/>
      <c r="E835" s="364"/>
      <c r="F835" s="107"/>
      <c r="G835" s="108"/>
      <c r="H835" s="106"/>
      <c r="I835" s="106"/>
      <c r="J835" s="106"/>
      <c r="K835" s="106"/>
      <c r="L835" s="109"/>
      <c r="M835" s="110"/>
      <c r="N835" s="144">
        <f t="shared" si="12"/>
        <v>0</v>
      </c>
      <c r="O835" s="145"/>
      <c r="P835" s="105"/>
      <c r="Q835" s="105"/>
      <c r="R835" s="111"/>
    </row>
    <row r="836" spans="1:18" x14ac:dyDescent="0.25">
      <c r="A836" s="103"/>
      <c r="B836" s="106"/>
      <c r="C836" s="106"/>
      <c r="D836" s="363"/>
      <c r="E836" s="364"/>
      <c r="F836" s="107"/>
      <c r="G836" s="108"/>
      <c r="H836" s="106"/>
      <c r="I836" s="106"/>
      <c r="J836" s="106"/>
      <c r="K836" s="106"/>
      <c r="L836" s="109"/>
      <c r="M836" s="110"/>
      <c r="N836" s="144">
        <f t="shared" si="12"/>
        <v>0</v>
      </c>
      <c r="O836" s="145"/>
      <c r="P836" s="105"/>
      <c r="Q836" s="105"/>
      <c r="R836" s="111"/>
    </row>
    <row r="837" spans="1:18" x14ac:dyDescent="0.25">
      <c r="A837" s="103"/>
      <c r="B837" s="106"/>
      <c r="C837" s="106"/>
      <c r="D837" s="363"/>
      <c r="E837" s="364"/>
      <c r="F837" s="107"/>
      <c r="G837" s="108"/>
      <c r="H837" s="106"/>
      <c r="I837" s="106"/>
      <c r="J837" s="106"/>
      <c r="K837" s="106"/>
      <c r="L837" s="109"/>
      <c r="M837" s="110"/>
      <c r="N837" s="144">
        <f t="shared" si="12"/>
        <v>0</v>
      </c>
      <c r="O837" s="145"/>
      <c r="P837" s="105"/>
      <c r="Q837" s="105"/>
      <c r="R837" s="111"/>
    </row>
    <row r="838" spans="1:18" x14ac:dyDescent="0.25">
      <c r="A838" s="103"/>
      <c r="B838" s="106"/>
      <c r="C838" s="106"/>
      <c r="D838" s="363"/>
      <c r="E838" s="364"/>
      <c r="F838" s="107"/>
      <c r="G838" s="108"/>
      <c r="H838" s="106"/>
      <c r="I838" s="106"/>
      <c r="J838" s="106"/>
      <c r="K838" s="106"/>
      <c r="L838" s="109"/>
      <c r="M838" s="110"/>
      <c r="N838" s="144">
        <f t="shared" si="12"/>
        <v>0</v>
      </c>
      <c r="O838" s="145"/>
      <c r="P838" s="105"/>
      <c r="Q838" s="105"/>
      <c r="R838" s="111"/>
    </row>
    <row r="839" spans="1:18" x14ac:dyDescent="0.25">
      <c r="A839" s="103"/>
      <c r="B839" s="106"/>
      <c r="C839" s="106"/>
      <c r="D839" s="363"/>
      <c r="E839" s="364"/>
      <c r="F839" s="107"/>
      <c r="G839" s="108"/>
      <c r="H839" s="106"/>
      <c r="I839" s="106"/>
      <c r="J839" s="106"/>
      <c r="K839" s="106"/>
      <c r="L839" s="109"/>
      <c r="M839" s="110"/>
      <c r="N839" s="144">
        <f t="shared" si="12"/>
        <v>0</v>
      </c>
      <c r="O839" s="145"/>
      <c r="P839" s="105"/>
      <c r="Q839" s="105"/>
      <c r="R839" s="111"/>
    </row>
    <row r="840" spans="1:18" x14ac:dyDescent="0.25">
      <c r="A840" s="103"/>
      <c r="B840" s="106"/>
      <c r="C840" s="106"/>
      <c r="D840" s="363"/>
      <c r="E840" s="364"/>
      <c r="F840" s="107"/>
      <c r="G840" s="108"/>
      <c r="H840" s="106"/>
      <c r="I840" s="106"/>
      <c r="J840" s="106"/>
      <c r="K840" s="106"/>
      <c r="L840" s="109"/>
      <c r="M840" s="110"/>
      <c r="N840" s="144">
        <f t="shared" si="12"/>
        <v>0</v>
      </c>
      <c r="O840" s="145"/>
      <c r="P840" s="105"/>
      <c r="Q840" s="105"/>
      <c r="R840" s="111"/>
    </row>
    <row r="841" spans="1:18" x14ac:dyDescent="0.25">
      <c r="A841" s="103"/>
      <c r="B841" s="106"/>
      <c r="C841" s="106"/>
      <c r="D841" s="363"/>
      <c r="E841" s="364"/>
      <c r="F841" s="107"/>
      <c r="G841" s="108"/>
      <c r="H841" s="106"/>
      <c r="I841" s="106"/>
      <c r="J841" s="106"/>
      <c r="K841" s="106"/>
      <c r="L841" s="109"/>
      <c r="M841" s="110"/>
      <c r="N841" s="144">
        <f t="shared" si="12"/>
        <v>0</v>
      </c>
      <c r="O841" s="145"/>
      <c r="P841" s="105"/>
      <c r="Q841" s="105"/>
      <c r="R841" s="111"/>
    </row>
    <row r="842" spans="1:18" x14ac:dyDescent="0.25">
      <c r="A842" s="103"/>
      <c r="B842" s="106"/>
      <c r="C842" s="106"/>
      <c r="D842" s="363"/>
      <c r="E842" s="364"/>
      <c r="F842" s="107"/>
      <c r="G842" s="108"/>
      <c r="H842" s="106"/>
      <c r="I842" s="106"/>
      <c r="J842" s="106"/>
      <c r="K842" s="106"/>
      <c r="L842" s="109"/>
      <c r="M842" s="110"/>
      <c r="N842" s="144">
        <f t="shared" si="12"/>
        <v>0</v>
      </c>
      <c r="O842" s="145"/>
      <c r="P842" s="105"/>
      <c r="Q842" s="105"/>
      <c r="R842" s="111"/>
    </row>
    <row r="843" spans="1:18" x14ac:dyDescent="0.25">
      <c r="A843" s="103"/>
      <c r="B843" s="106"/>
      <c r="C843" s="106"/>
      <c r="D843" s="363"/>
      <c r="E843" s="364"/>
      <c r="F843" s="107"/>
      <c r="G843" s="108"/>
      <c r="H843" s="106"/>
      <c r="I843" s="106"/>
      <c r="J843" s="106"/>
      <c r="K843" s="106"/>
      <c r="L843" s="109"/>
      <c r="M843" s="110"/>
      <c r="N843" s="144">
        <f t="shared" si="12"/>
        <v>0</v>
      </c>
      <c r="O843" s="145"/>
      <c r="P843" s="105"/>
      <c r="Q843" s="105"/>
      <c r="R843" s="111"/>
    </row>
    <row r="844" spans="1:18" x14ac:dyDescent="0.25">
      <c r="A844" s="103"/>
      <c r="B844" s="106"/>
      <c r="C844" s="106"/>
      <c r="D844" s="363"/>
      <c r="E844" s="364"/>
      <c r="F844" s="107"/>
      <c r="G844" s="108"/>
      <c r="H844" s="106"/>
      <c r="I844" s="106"/>
      <c r="J844" s="106"/>
      <c r="K844" s="106"/>
      <c r="L844" s="109"/>
      <c r="M844" s="110"/>
      <c r="N844" s="144">
        <f t="shared" si="12"/>
        <v>0</v>
      </c>
      <c r="O844" s="145"/>
      <c r="P844" s="105"/>
      <c r="Q844" s="105"/>
      <c r="R844" s="111"/>
    </row>
    <row r="845" spans="1:18" x14ac:dyDescent="0.25">
      <c r="A845" s="103"/>
      <c r="B845" s="106"/>
      <c r="C845" s="106"/>
      <c r="D845" s="363"/>
      <c r="E845" s="364"/>
      <c r="F845" s="107"/>
      <c r="G845" s="108"/>
      <c r="H845" s="106"/>
      <c r="I845" s="106"/>
      <c r="J845" s="106"/>
      <c r="K845" s="106"/>
      <c r="L845" s="109"/>
      <c r="M845" s="110"/>
      <c r="N845" s="144">
        <f t="shared" ref="N845:N908" si="13">SUM(F845:M845)</f>
        <v>0</v>
      </c>
      <c r="O845" s="145"/>
      <c r="P845" s="105"/>
      <c r="Q845" s="105"/>
      <c r="R845" s="111"/>
    </row>
    <row r="846" spans="1:18" x14ac:dyDescent="0.25">
      <c r="A846" s="103"/>
      <c r="B846" s="106"/>
      <c r="C846" s="106"/>
      <c r="D846" s="363"/>
      <c r="E846" s="364"/>
      <c r="F846" s="107"/>
      <c r="G846" s="108"/>
      <c r="H846" s="106"/>
      <c r="I846" s="106"/>
      <c r="J846" s="106"/>
      <c r="K846" s="106"/>
      <c r="L846" s="109"/>
      <c r="M846" s="110"/>
      <c r="N846" s="144">
        <f t="shared" si="13"/>
        <v>0</v>
      </c>
      <c r="O846" s="145"/>
      <c r="P846" s="105"/>
      <c r="Q846" s="105"/>
      <c r="R846" s="111"/>
    </row>
    <row r="847" spans="1:18" x14ac:dyDescent="0.25">
      <c r="A847" s="103"/>
      <c r="B847" s="106"/>
      <c r="C847" s="106"/>
      <c r="D847" s="363"/>
      <c r="E847" s="364"/>
      <c r="F847" s="107"/>
      <c r="G847" s="108"/>
      <c r="H847" s="106"/>
      <c r="I847" s="106"/>
      <c r="J847" s="106"/>
      <c r="K847" s="106"/>
      <c r="L847" s="109"/>
      <c r="M847" s="110"/>
      <c r="N847" s="144">
        <f t="shared" si="13"/>
        <v>0</v>
      </c>
      <c r="O847" s="145"/>
      <c r="P847" s="105"/>
      <c r="Q847" s="105"/>
      <c r="R847" s="111"/>
    </row>
    <row r="848" spans="1:18" x14ac:dyDescent="0.25">
      <c r="A848" s="103"/>
      <c r="B848" s="106"/>
      <c r="C848" s="106"/>
      <c r="D848" s="363"/>
      <c r="E848" s="364"/>
      <c r="F848" s="107"/>
      <c r="G848" s="108"/>
      <c r="H848" s="106"/>
      <c r="I848" s="106"/>
      <c r="J848" s="106"/>
      <c r="K848" s="106"/>
      <c r="L848" s="109"/>
      <c r="M848" s="110"/>
      <c r="N848" s="144">
        <f t="shared" si="13"/>
        <v>0</v>
      </c>
      <c r="O848" s="145"/>
      <c r="P848" s="105"/>
      <c r="Q848" s="105"/>
      <c r="R848" s="111"/>
    </row>
    <row r="849" spans="1:18" x14ac:dyDescent="0.25">
      <c r="A849" s="103"/>
      <c r="B849" s="106"/>
      <c r="C849" s="106"/>
      <c r="D849" s="363"/>
      <c r="E849" s="364"/>
      <c r="F849" s="107"/>
      <c r="G849" s="108"/>
      <c r="H849" s="106"/>
      <c r="I849" s="106"/>
      <c r="J849" s="106"/>
      <c r="K849" s="106"/>
      <c r="L849" s="109"/>
      <c r="M849" s="110"/>
      <c r="N849" s="144">
        <f t="shared" si="13"/>
        <v>0</v>
      </c>
      <c r="O849" s="145"/>
      <c r="P849" s="105"/>
      <c r="Q849" s="105"/>
      <c r="R849" s="111"/>
    </row>
    <row r="850" spans="1:18" x14ac:dyDescent="0.25">
      <c r="A850" s="103"/>
      <c r="B850" s="106"/>
      <c r="C850" s="106"/>
      <c r="D850" s="363"/>
      <c r="E850" s="364"/>
      <c r="F850" s="107"/>
      <c r="G850" s="108"/>
      <c r="H850" s="106"/>
      <c r="I850" s="106"/>
      <c r="J850" s="106"/>
      <c r="K850" s="106"/>
      <c r="L850" s="109"/>
      <c r="M850" s="110"/>
      <c r="N850" s="144">
        <f t="shared" si="13"/>
        <v>0</v>
      </c>
      <c r="O850" s="145"/>
      <c r="P850" s="105"/>
      <c r="Q850" s="105"/>
      <c r="R850" s="111"/>
    </row>
    <row r="851" spans="1:18" x14ac:dyDescent="0.25">
      <c r="A851" s="103"/>
      <c r="B851" s="106"/>
      <c r="C851" s="106"/>
      <c r="D851" s="363"/>
      <c r="E851" s="364"/>
      <c r="F851" s="107"/>
      <c r="G851" s="108"/>
      <c r="H851" s="106"/>
      <c r="I851" s="106"/>
      <c r="J851" s="106"/>
      <c r="K851" s="106"/>
      <c r="L851" s="109"/>
      <c r="M851" s="110"/>
      <c r="N851" s="144">
        <f t="shared" si="13"/>
        <v>0</v>
      </c>
      <c r="O851" s="145"/>
      <c r="P851" s="105"/>
      <c r="Q851" s="105"/>
      <c r="R851" s="111"/>
    </row>
    <row r="852" spans="1:18" x14ac:dyDescent="0.25">
      <c r="A852" s="103"/>
      <c r="B852" s="106"/>
      <c r="C852" s="106"/>
      <c r="D852" s="363"/>
      <c r="E852" s="364"/>
      <c r="F852" s="107"/>
      <c r="G852" s="108"/>
      <c r="H852" s="106"/>
      <c r="I852" s="106"/>
      <c r="J852" s="106"/>
      <c r="K852" s="106"/>
      <c r="L852" s="109"/>
      <c r="M852" s="110"/>
      <c r="N852" s="144">
        <f t="shared" si="13"/>
        <v>0</v>
      </c>
      <c r="O852" s="145"/>
      <c r="P852" s="105"/>
      <c r="Q852" s="105"/>
      <c r="R852" s="111"/>
    </row>
    <row r="853" spans="1:18" x14ac:dyDescent="0.25">
      <c r="A853" s="103"/>
      <c r="B853" s="106"/>
      <c r="C853" s="106"/>
      <c r="D853" s="363"/>
      <c r="E853" s="364"/>
      <c r="F853" s="107"/>
      <c r="G853" s="108"/>
      <c r="H853" s="106"/>
      <c r="I853" s="106"/>
      <c r="J853" s="106"/>
      <c r="K853" s="106"/>
      <c r="L853" s="109"/>
      <c r="M853" s="110"/>
      <c r="N853" s="144">
        <f t="shared" si="13"/>
        <v>0</v>
      </c>
      <c r="O853" s="145"/>
      <c r="P853" s="105"/>
      <c r="Q853" s="105"/>
      <c r="R853" s="111"/>
    </row>
    <row r="854" spans="1:18" x14ac:dyDescent="0.25">
      <c r="A854" s="103"/>
      <c r="B854" s="106"/>
      <c r="C854" s="106"/>
      <c r="D854" s="363"/>
      <c r="E854" s="364"/>
      <c r="F854" s="107"/>
      <c r="G854" s="108"/>
      <c r="H854" s="106"/>
      <c r="I854" s="106"/>
      <c r="J854" s="106"/>
      <c r="K854" s="106"/>
      <c r="L854" s="109"/>
      <c r="M854" s="110"/>
      <c r="N854" s="144">
        <f t="shared" si="13"/>
        <v>0</v>
      </c>
      <c r="O854" s="145"/>
      <c r="P854" s="105"/>
      <c r="Q854" s="105"/>
      <c r="R854" s="111"/>
    </row>
    <row r="855" spans="1:18" x14ac:dyDescent="0.25">
      <c r="A855" s="103"/>
      <c r="B855" s="106"/>
      <c r="C855" s="106"/>
      <c r="D855" s="363"/>
      <c r="E855" s="364"/>
      <c r="F855" s="107"/>
      <c r="G855" s="108"/>
      <c r="H855" s="106"/>
      <c r="I855" s="106"/>
      <c r="J855" s="106"/>
      <c r="K855" s="106"/>
      <c r="L855" s="109"/>
      <c r="M855" s="110"/>
      <c r="N855" s="144">
        <f t="shared" si="13"/>
        <v>0</v>
      </c>
      <c r="O855" s="145"/>
      <c r="P855" s="105"/>
      <c r="Q855" s="105"/>
      <c r="R855" s="111"/>
    </row>
    <row r="856" spans="1:18" x14ac:dyDescent="0.25">
      <c r="A856" s="103"/>
      <c r="B856" s="106"/>
      <c r="C856" s="106"/>
      <c r="D856" s="363"/>
      <c r="E856" s="364"/>
      <c r="F856" s="107"/>
      <c r="G856" s="108"/>
      <c r="H856" s="106"/>
      <c r="I856" s="106"/>
      <c r="J856" s="106"/>
      <c r="K856" s="106"/>
      <c r="L856" s="109"/>
      <c r="M856" s="110"/>
      <c r="N856" s="144">
        <f t="shared" si="13"/>
        <v>0</v>
      </c>
      <c r="O856" s="145"/>
      <c r="P856" s="105"/>
      <c r="Q856" s="105"/>
      <c r="R856" s="111"/>
    </row>
    <row r="857" spans="1:18" x14ac:dyDescent="0.25">
      <c r="A857" s="103"/>
      <c r="B857" s="106"/>
      <c r="C857" s="106"/>
      <c r="D857" s="363"/>
      <c r="E857" s="364"/>
      <c r="F857" s="107"/>
      <c r="G857" s="108"/>
      <c r="H857" s="106"/>
      <c r="I857" s="106"/>
      <c r="J857" s="106"/>
      <c r="K857" s="106"/>
      <c r="L857" s="109"/>
      <c r="M857" s="110"/>
      <c r="N857" s="144">
        <f t="shared" si="13"/>
        <v>0</v>
      </c>
      <c r="O857" s="145"/>
      <c r="P857" s="105"/>
      <c r="Q857" s="105"/>
      <c r="R857" s="111"/>
    </row>
    <row r="858" spans="1:18" x14ac:dyDescent="0.25">
      <c r="A858" s="103"/>
      <c r="B858" s="106"/>
      <c r="C858" s="106"/>
      <c r="D858" s="363"/>
      <c r="E858" s="364"/>
      <c r="F858" s="107"/>
      <c r="G858" s="108"/>
      <c r="H858" s="106"/>
      <c r="I858" s="106"/>
      <c r="J858" s="106"/>
      <c r="K858" s="106"/>
      <c r="L858" s="109"/>
      <c r="M858" s="110"/>
      <c r="N858" s="144">
        <f t="shared" si="13"/>
        <v>0</v>
      </c>
      <c r="O858" s="145"/>
      <c r="P858" s="105"/>
      <c r="Q858" s="105"/>
      <c r="R858" s="111"/>
    </row>
    <row r="859" spans="1:18" x14ac:dyDescent="0.25">
      <c r="A859" s="103"/>
      <c r="B859" s="106"/>
      <c r="C859" s="106"/>
      <c r="D859" s="363"/>
      <c r="E859" s="364"/>
      <c r="F859" s="107"/>
      <c r="G859" s="108"/>
      <c r="H859" s="106"/>
      <c r="I859" s="106"/>
      <c r="J859" s="106"/>
      <c r="K859" s="106"/>
      <c r="L859" s="109"/>
      <c r="M859" s="110"/>
      <c r="N859" s="144">
        <f t="shared" si="13"/>
        <v>0</v>
      </c>
      <c r="O859" s="145"/>
      <c r="P859" s="105"/>
      <c r="Q859" s="105"/>
      <c r="R859" s="111"/>
    </row>
    <row r="860" spans="1:18" x14ac:dyDescent="0.25">
      <c r="A860" s="103"/>
      <c r="B860" s="106"/>
      <c r="C860" s="106"/>
      <c r="D860" s="363"/>
      <c r="E860" s="364"/>
      <c r="F860" s="107"/>
      <c r="G860" s="108"/>
      <c r="H860" s="106"/>
      <c r="I860" s="106"/>
      <c r="J860" s="106"/>
      <c r="K860" s="106"/>
      <c r="L860" s="109"/>
      <c r="M860" s="110"/>
      <c r="N860" s="144">
        <f t="shared" si="13"/>
        <v>0</v>
      </c>
      <c r="O860" s="145"/>
      <c r="P860" s="105"/>
      <c r="Q860" s="105"/>
      <c r="R860" s="111"/>
    </row>
    <row r="861" spans="1:18" x14ac:dyDescent="0.25">
      <c r="A861" s="103"/>
      <c r="B861" s="106"/>
      <c r="C861" s="106"/>
      <c r="D861" s="363"/>
      <c r="E861" s="364"/>
      <c r="F861" s="107"/>
      <c r="G861" s="108"/>
      <c r="H861" s="106"/>
      <c r="I861" s="106"/>
      <c r="J861" s="106"/>
      <c r="K861" s="106"/>
      <c r="L861" s="109"/>
      <c r="M861" s="110"/>
      <c r="N861" s="144">
        <f t="shared" si="13"/>
        <v>0</v>
      </c>
      <c r="O861" s="145"/>
      <c r="P861" s="105"/>
      <c r="Q861" s="105"/>
      <c r="R861" s="111"/>
    </row>
    <row r="862" spans="1:18" x14ac:dyDescent="0.25">
      <c r="A862" s="103"/>
      <c r="B862" s="106"/>
      <c r="C862" s="106"/>
      <c r="D862" s="363"/>
      <c r="E862" s="364"/>
      <c r="F862" s="107"/>
      <c r="G862" s="108"/>
      <c r="H862" s="106"/>
      <c r="I862" s="106"/>
      <c r="J862" s="106"/>
      <c r="K862" s="106"/>
      <c r="L862" s="109"/>
      <c r="M862" s="110"/>
      <c r="N862" s="144">
        <f t="shared" si="13"/>
        <v>0</v>
      </c>
      <c r="O862" s="145"/>
      <c r="P862" s="105"/>
      <c r="Q862" s="105"/>
      <c r="R862" s="111"/>
    </row>
    <row r="863" spans="1:18" x14ac:dyDescent="0.25">
      <c r="A863" s="103"/>
      <c r="B863" s="106"/>
      <c r="C863" s="106"/>
      <c r="D863" s="363"/>
      <c r="E863" s="364"/>
      <c r="F863" s="107"/>
      <c r="G863" s="108"/>
      <c r="H863" s="106"/>
      <c r="I863" s="106"/>
      <c r="J863" s="106"/>
      <c r="K863" s="106"/>
      <c r="L863" s="109"/>
      <c r="M863" s="110"/>
      <c r="N863" s="144">
        <f t="shared" si="13"/>
        <v>0</v>
      </c>
      <c r="O863" s="145"/>
      <c r="P863" s="105"/>
      <c r="Q863" s="105"/>
      <c r="R863" s="111"/>
    </row>
    <row r="864" spans="1:18" x14ac:dyDescent="0.25">
      <c r="A864" s="103"/>
      <c r="B864" s="106"/>
      <c r="C864" s="106"/>
      <c r="D864" s="363"/>
      <c r="E864" s="364"/>
      <c r="F864" s="107"/>
      <c r="G864" s="108"/>
      <c r="H864" s="106"/>
      <c r="I864" s="106"/>
      <c r="J864" s="106"/>
      <c r="K864" s="106"/>
      <c r="L864" s="109"/>
      <c r="M864" s="110"/>
      <c r="N864" s="144">
        <f t="shared" si="13"/>
        <v>0</v>
      </c>
      <c r="O864" s="145"/>
      <c r="P864" s="105"/>
      <c r="Q864" s="105"/>
      <c r="R864" s="111"/>
    </row>
    <row r="865" spans="1:18" x14ac:dyDescent="0.25">
      <c r="A865" s="103"/>
      <c r="B865" s="106"/>
      <c r="C865" s="106"/>
      <c r="D865" s="363"/>
      <c r="E865" s="364"/>
      <c r="F865" s="107"/>
      <c r="G865" s="108"/>
      <c r="H865" s="106"/>
      <c r="I865" s="106"/>
      <c r="J865" s="106"/>
      <c r="K865" s="106"/>
      <c r="L865" s="109"/>
      <c r="M865" s="110"/>
      <c r="N865" s="144">
        <f t="shared" si="13"/>
        <v>0</v>
      </c>
      <c r="O865" s="145"/>
      <c r="P865" s="105"/>
      <c r="Q865" s="105"/>
      <c r="R865" s="111"/>
    </row>
    <row r="866" spans="1:18" x14ac:dyDescent="0.25">
      <c r="A866" s="103"/>
      <c r="B866" s="106"/>
      <c r="C866" s="106"/>
      <c r="D866" s="363"/>
      <c r="E866" s="364"/>
      <c r="F866" s="107"/>
      <c r="G866" s="108"/>
      <c r="H866" s="106"/>
      <c r="I866" s="106"/>
      <c r="J866" s="106"/>
      <c r="K866" s="106"/>
      <c r="L866" s="109"/>
      <c r="M866" s="110"/>
      <c r="N866" s="144">
        <f t="shared" si="13"/>
        <v>0</v>
      </c>
      <c r="O866" s="145"/>
      <c r="P866" s="105"/>
      <c r="Q866" s="105"/>
      <c r="R866" s="111"/>
    </row>
    <row r="867" spans="1:18" x14ac:dyDescent="0.25">
      <c r="A867" s="103"/>
      <c r="B867" s="106"/>
      <c r="C867" s="106"/>
      <c r="D867" s="363"/>
      <c r="E867" s="364"/>
      <c r="F867" s="107"/>
      <c r="G867" s="108"/>
      <c r="H867" s="106"/>
      <c r="I867" s="106"/>
      <c r="J867" s="106"/>
      <c r="K867" s="106"/>
      <c r="L867" s="109"/>
      <c r="M867" s="110"/>
      <c r="N867" s="144">
        <f t="shared" si="13"/>
        <v>0</v>
      </c>
      <c r="O867" s="145"/>
      <c r="P867" s="105"/>
      <c r="Q867" s="105"/>
      <c r="R867" s="111"/>
    </row>
    <row r="868" spans="1:18" x14ac:dyDescent="0.25">
      <c r="A868" s="103"/>
      <c r="B868" s="106"/>
      <c r="C868" s="106"/>
      <c r="D868" s="363"/>
      <c r="E868" s="364"/>
      <c r="F868" s="107"/>
      <c r="G868" s="108"/>
      <c r="H868" s="106"/>
      <c r="I868" s="106"/>
      <c r="J868" s="106"/>
      <c r="K868" s="106"/>
      <c r="L868" s="109"/>
      <c r="M868" s="110"/>
      <c r="N868" s="144">
        <f t="shared" si="13"/>
        <v>0</v>
      </c>
      <c r="O868" s="145"/>
      <c r="P868" s="105"/>
      <c r="Q868" s="105"/>
      <c r="R868" s="111"/>
    </row>
    <row r="869" spans="1:18" x14ac:dyDescent="0.25">
      <c r="A869" s="103"/>
      <c r="B869" s="106"/>
      <c r="C869" s="106"/>
      <c r="D869" s="363"/>
      <c r="E869" s="364"/>
      <c r="F869" s="107"/>
      <c r="G869" s="108"/>
      <c r="H869" s="106"/>
      <c r="I869" s="106"/>
      <c r="J869" s="106"/>
      <c r="K869" s="106"/>
      <c r="L869" s="109"/>
      <c r="M869" s="110"/>
      <c r="N869" s="144">
        <f t="shared" si="13"/>
        <v>0</v>
      </c>
      <c r="O869" s="145"/>
      <c r="P869" s="105"/>
      <c r="Q869" s="105"/>
      <c r="R869" s="111"/>
    </row>
    <row r="870" spans="1:18" x14ac:dyDescent="0.25">
      <c r="A870" s="103"/>
      <c r="B870" s="106"/>
      <c r="C870" s="106"/>
      <c r="D870" s="363"/>
      <c r="E870" s="364"/>
      <c r="F870" s="107"/>
      <c r="G870" s="108"/>
      <c r="H870" s="106"/>
      <c r="I870" s="106"/>
      <c r="J870" s="106"/>
      <c r="K870" s="106"/>
      <c r="L870" s="109"/>
      <c r="M870" s="110"/>
      <c r="N870" s="144">
        <f t="shared" si="13"/>
        <v>0</v>
      </c>
      <c r="O870" s="145"/>
      <c r="P870" s="105"/>
      <c r="Q870" s="105"/>
      <c r="R870" s="111"/>
    </row>
    <row r="871" spans="1:18" x14ac:dyDescent="0.25">
      <c r="A871" s="103"/>
      <c r="B871" s="106"/>
      <c r="C871" s="106"/>
      <c r="D871" s="363"/>
      <c r="E871" s="364"/>
      <c r="F871" s="107"/>
      <c r="G871" s="108"/>
      <c r="H871" s="106"/>
      <c r="I871" s="106"/>
      <c r="J871" s="106"/>
      <c r="K871" s="106"/>
      <c r="L871" s="109"/>
      <c r="M871" s="110"/>
      <c r="N871" s="144">
        <f t="shared" si="13"/>
        <v>0</v>
      </c>
      <c r="O871" s="145"/>
      <c r="P871" s="105"/>
      <c r="Q871" s="105"/>
      <c r="R871" s="111"/>
    </row>
    <row r="872" spans="1:18" x14ac:dyDescent="0.25">
      <c r="A872" s="103"/>
      <c r="B872" s="106"/>
      <c r="C872" s="106"/>
      <c r="D872" s="363"/>
      <c r="E872" s="364"/>
      <c r="F872" s="107"/>
      <c r="G872" s="108"/>
      <c r="H872" s="106"/>
      <c r="I872" s="106"/>
      <c r="J872" s="106"/>
      <c r="K872" s="106"/>
      <c r="L872" s="109"/>
      <c r="M872" s="110"/>
      <c r="N872" s="144">
        <f t="shared" si="13"/>
        <v>0</v>
      </c>
      <c r="O872" s="145"/>
      <c r="P872" s="105"/>
      <c r="Q872" s="105"/>
      <c r="R872" s="111"/>
    </row>
    <row r="873" spans="1:18" x14ac:dyDescent="0.25">
      <c r="A873" s="103"/>
      <c r="B873" s="106"/>
      <c r="C873" s="106"/>
      <c r="D873" s="363"/>
      <c r="E873" s="364"/>
      <c r="F873" s="107"/>
      <c r="G873" s="108"/>
      <c r="H873" s="106"/>
      <c r="I873" s="106"/>
      <c r="J873" s="106"/>
      <c r="K873" s="106"/>
      <c r="L873" s="109"/>
      <c r="M873" s="110"/>
      <c r="N873" s="144">
        <f t="shared" si="13"/>
        <v>0</v>
      </c>
      <c r="O873" s="145"/>
      <c r="P873" s="105"/>
      <c r="Q873" s="105"/>
      <c r="R873" s="111"/>
    </row>
    <row r="874" spans="1:18" x14ac:dyDescent="0.25">
      <c r="A874" s="103"/>
      <c r="B874" s="106"/>
      <c r="C874" s="106"/>
      <c r="D874" s="363"/>
      <c r="E874" s="364"/>
      <c r="F874" s="107"/>
      <c r="G874" s="108"/>
      <c r="H874" s="106"/>
      <c r="I874" s="106"/>
      <c r="J874" s="106"/>
      <c r="K874" s="106"/>
      <c r="L874" s="109"/>
      <c r="M874" s="110"/>
      <c r="N874" s="144">
        <f t="shared" si="13"/>
        <v>0</v>
      </c>
      <c r="O874" s="145"/>
      <c r="P874" s="105"/>
      <c r="Q874" s="105"/>
      <c r="R874" s="111"/>
    </row>
    <row r="875" spans="1:18" x14ac:dyDescent="0.25">
      <c r="A875" s="103"/>
      <c r="B875" s="106"/>
      <c r="C875" s="106"/>
      <c r="D875" s="363"/>
      <c r="E875" s="364"/>
      <c r="F875" s="107"/>
      <c r="G875" s="108"/>
      <c r="H875" s="106"/>
      <c r="I875" s="106"/>
      <c r="J875" s="106"/>
      <c r="K875" s="106"/>
      <c r="L875" s="109"/>
      <c r="M875" s="110"/>
      <c r="N875" s="144">
        <f t="shared" si="13"/>
        <v>0</v>
      </c>
      <c r="O875" s="145"/>
      <c r="P875" s="105"/>
      <c r="Q875" s="105"/>
      <c r="R875" s="111"/>
    </row>
    <row r="876" spans="1:18" x14ac:dyDescent="0.25">
      <c r="A876" s="103"/>
      <c r="B876" s="106"/>
      <c r="C876" s="106"/>
      <c r="D876" s="363"/>
      <c r="E876" s="364"/>
      <c r="F876" s="107"/>
      <c r="G876" s="108"/>
      <c r="H876" s="106"/>
      <c r="I876" s="106"/>
      <c r="J876" s="106"/>
      <c r="K876" s="106"/>
      <c r="L876" s="109"/>
      <c r="M876" s="110"/>
      <c r="N876" s="144">
        <f t="shared" si="13"/>
        <v>0</v>
      </c>
      <c r="O876" s="145"/>
      <c r="P876" s="105"/>
      <c r="Q876" s="105"/>
      <c r="R876" s="111"/>
    </row>
    <row r="877" spans="1:18" x14ac:dyDescent="0.25">
      <c r="A877" s="103"/>
      <c r="B877" s="106"/>
      <c r="C877" s="106"/>
      <c r="D877" s="363"/>
      <c r="E877" s="364"/>
      <c r="F877" s="107"/>
      <c r="G877" s="108"/>
      <c r="H877" s="106"/>
      <c r="I877" s="106"/>
      <c r="J877" s="106"/>
      <c r="K877" s="106"/>
      <c r="L877" s="109"/>
      <c r="M877" s="110"/>
      <c r="N877" s="144">
        <f t="shared" si="13"/>
        <v>0</v>
      </c>
      <c r="O877" s="145"/>
      <c r="P877" s="105"/>
      <c r="Q877" s="105"/>
      <c r="R877" s="111"/>
    </row>
    <row r="878" spans="1:18" x14ac:dyDescent="0.25">
      <c r="A878" s="103"/>
      <c r="B878" s="106"/>
      <c r="C878" s="106"/>
      <c r="D878" s="363"/>
      <c r="E878" s="364"/>
      <c r="F878" s="107"/>
      <c r="G878" s="108"/>
      <c r="H878" s="106"/>
      <c r="I878" s="106"/>
      <c r="J878" s="106"/>
      <c r="K878" s="106"/>
      <c r="L878" s="109"/>
      <c r="M878" s="110"/>
      <c r="N878" s="144">
        <f t="shared" si="13"/>
        <v>0</v>
      </c>
      <c r="O878" s="145"/>
      <c r="P878" s="105"/>
      <c r="Q878" s="105"/>
      <c r="R878" s="111"/>
    </row>
    <row r="879" spans="1:18" x14ac:dyDescent="0.25">
      <c r="A879" s="103"/>
      <c r="B879" s="106"/>
      <c r="C879" s="106"/>
      <c r="D879" s="363"/>
      <c r="E879" s="364"/>
      <c r="F879" s="107"/>
      <c r="G879" s="108"/>
      <c r="H879" s="106"/>
      <c r="I879" s="106"/>
      <c r="J879" s="106"/>
      <c r="K879" s="106"/>
      <c r="L879" s="109"/>
      <c r="M879" s="110"/>
      <c r="N879" s="144">
        <f t="shared" si="13"/>
        <v>0</v>
      </c>
      <c r="O879" s="145"/>
      <c r="P879" s="105"/>
      <c r="Q879" s="105"/>
      <c r="R879" s="111"/>
    </row>
    <row r="880" spans="1:18" x14ac:dyDescent="0.25">
      <c r="A880" s="103"/>
      <c r="B880" s="106"/>
      <c r="C880" s="106"/>
      <c r="D880" s="363"/>
      <c r="E880" s="364"/>
      <c r="F880" s="107"/>
      <c r="G880" s="108"/>
      <c r="H880" s="106"/>
      <c r="I880" s="106"/>
      <c r="J880" s="106"/>
      <c r="K880" s="106"/>
      <c r="L880" s="109"/>
      <c r="M880" s="110"/>
      <c r="N880" s="144">
        <f t="shared" si="13"/>
        <v>0</v>
      </c>
      <c r="O880" s="145"/>
      <c r="P880" s="105"/>
      <c r="Q880" s="105"/>
      <c r="R880" s="111"/>
    </row>
    <row r="881" spans="1:18" x14ac:dyDescent="0.25">
      <c r="A881" s="103"/>
      <c r="B881" s="106"/>
      <c r="C881" s="106"/>
      <c r="D881" s="363"/>
      <c r="E881" s="364"/>
      <c r="F881" s="107"/>
      <c r="G881" s="108"/>
      <c r="H881" s="106"/>
      <c r="I881" s="106"/>
      <c r="J881" s="106"/>
      <c r="K881" s="106"/>
      <c r="L881" s="109"/>
      <c r="M881" s="110"/>
      <c r="N881" s="144">
        <f t="shared" si="13"/>
        <v>0</v>
      </c>
      <c r="O881" s="145"/>
      <c r="P881" s="105"/>
      <c r="Q881" s="105"/>
      <c r="R881" s="111"/>
    </row>
    <row r="882" spans="1:18" x14ac:dyDescent="0.25">
      <c r="A882" s="103"/>
      <c r="B882" s="106"/>
      <c r="C882" s="106"/>
      <c r="D882" s="363"/>
      <c r="E882" s="364"/>
      <c r="F882" s="107"/>
      <c r="G882" s="108"/>
      <c r="H882" s="106"/>
      <c r="I882" s="106"/>
      <c r="J882" s="106"/>
      <c r="K882" s="106"/>
      <c r="L882" s="109"/>
      <c r="M882" s="110"/>
      <c r="N882" s="144">
        <f t="shared" si="13"/>
        <v>0</v>
      </c>
      <c r="O882" s="145"/>
      <c r="P882" s="105"/>
      <c r="Q882" s="105"/>
      <c r="R882" s="111"/>
    </row>
    <row r="883" spans="1:18" x14ac:dyDescent="0.25">
      <c r="A883" s="103"/>
      <c r="B883" s="106"/>
      <c r="C883" s="106"/>
      <c r="D883" s="363"/>
      <c r="E883" s="364"/>
      <c r="F883" s="107"/>
      <c r="G883" s="108"/>
      <c r="H883" s="106"/>
      <c r="I883" s="106"/>
      <c r="J883" s="106"/>
      <c r="K883" s="106"/>
      <c r="L883" s="109"/>
      <c r="M883" s="110"/>
      <c r="N883" s="144">
        <f t="shared" si="13"/>
        <v>0</v>
      </c>
      <c r="O883" s="145"/>
      <c r="P883" s="105"/>
      <c r="Q883" s="105"/>
      <c r="R883" s="111"/>
    </row>
    <row r="884" spans="1:18" x14ac:dyDescent="0.25">
      <c r="A884" s="103"/>
      <c r="B884" s="106"/>
      <c r="C884" s="106"/>
      <c r="D884" s="363"/>
      <c r="E884" s="364"/>
      <c r="F884" s="107"/>
      <c r="G884" s="108"/>
      <c r="H884" s="106"/>
      <c r="I884" s="106"/>
      <c r="J884" s="106"/>
      <c r="K884" s="106"/>
      <c r="L884" s="109"/>
      <c r="M884" s="110"/>
      <c r="N884" s="144">
        <f t="shared" si="13"/>
        <v>0</v>
      </c>
      <c r="O884" s="145"/>
      <c r="P884" s="105"/>
      <c r="Q884" s="105"/>
      <c r="R884" s="111"/>
    </row>
    <row r="885" spans="1:18" x14ac:dyDescent="0.25">
      <c r="A885" s="103"/>
      <c r="B885" s="106"/>
      <c r="C885" s="106"/>
      <c r="D885" s="363"/>
      <c r="E885" s="364"/>
      <c r="F885" s="107"/>
      <c r="G885" s="108"/>
      <c r="H885" s="106"/>
      <c r="I885" s="106"/>
      <c r="J885" s="106"/>
      <c r="K885" s="106"/>
      <c r="L885" s="109"/>
      <c r="M885" s="110"/>
      <c r="N885" s="144">
        <f t="shared" si="13"/>
        <v>0</v>
      </c>
      <c r="O885" s="145"/>
      <c r="P885" s="105"/>
      <c r="Q885" s="105"/>
      <c r="R885" s="111"/>
    </row>
    <row r="886" spans="1:18" x14ac:dyDescent="0.25">
      <c r="A886" s="103"/>
      <c r="B886" s="106"/>
      <c r="C886" s="106"/>
      <c r="D886" s="363"/>
      <c r="E886" s="364"/>
      <c r="F886" s="107"/>
      <c r="G886" s="108"/>
      <c r="H886" s="106"/>
      <c r="I886" s="106"/>
      <c r="J886" s="106"/>
      <c r="K886" s="106"/>
      <c r="L886" s="109"/>
      <c r="M886" s="110"/>
      <c r="N886" s="144">
        <f t="shared" si="13"/>
        <v>0</v>
      </c>
      <c r="O886" s="145"/>
      <c r="P886" s="105"/>
      <c r="Q886" s="105"/>
      <c r="R886" s="111"/>
    </row>
    <row r="887" spans="1:18" x14ac:dyDescent="0.25">
      <c r="A887" s="103"/>
      <c r="B887" s="106"/>
      <c r="C887" s="106"/>
      <c r="D887" s="363"/>
      <c r="E887" s="364"/>
      <c r="F887" s="107"/>
      <c r="G887" s="108"/>
      <c r="H887" s="106"/>
      <c r="I887" s="106"/>
      <c r="J887" s="106"/>
      <c r="K887" s="106"/>
      <c r="L887" s="109"/>
      <c r="M887" s="110"/>
      <c r="N887" s="144">
        <f t="shared" si="13"/>
        <v>0</v>
      </c>
      <c r="O887" s="145"/>
      <c r="P887" s="105"/>
      <c r="Q887" s="105"/>
      <c r="R887" s="111"/>
    </row>
    <row r="888" spans="1:18" x14ac:dyDescent="0.25">
      <c r="A888" s="103"/>
      <c r="B888" s="106"/>
      <c r="C888" s="106"/>
      <c r="D888" s="363"/>
      <c r="E888" s="364"/>
      <c r="F888" s="107"/>
      <c r="G888" s="108"/>
      <c r="H888" s="106"/>
      <c r="I888" s="106"/>
      <c r="J888" s="106"/>
      <c r="K888" s="106"/>
      <c r="L888" s="109"/>
      <c r="M888" s="110"/>
      <c r="N888" s="144">
        <f t="shared" si="13"/>
        <v>0</v>
      </c>
      <c r="O888" s="145"/>
      <c r="P888" s="105"/>
      <c r="Q888" s="105"/>
      <c r="R888" s="111"/>
    </row>
    <row r="889" spans="1:18" x14ac:dyDescent="0.25">
      <c r="A889" s="103"/>
      <c r="B889" s="106"/>
      <c r="C889" s="106"/>
      <c r="D889" s="363"/>
      <c r="E889" s="364"/>
      <c r="F889" s="107"/>
      <c r="G889" s="108"/>
      <c r="H889" s="106"/>
      <c r="I889" s="106"/>
      <c r="J889" s="106"/>
      <c r="K889" s="106"/>
      <c r="L889" s="109"/>
      <c r="M889" s="110"/>
      <c r="N889" s="144">
        <f t="shared" si="13"/>
        <v>0</v>
      </c>
      <c r="O889" s="145"/>
      <c r="P889" s="105"/>
      <c r="Q889" s="105"/>
      <c r="R889" s="111"/>
    </row>
    <row r="890" spans="1:18" x14ac:dyDescent="0.25">
      <c r="A890" s="103"/>
      <c r="B890" s="106"/>
      <c r="C890" s="106"/>
      <c r="D890" s="363"/>
      <c r="E890" s="364"/>
      <c r="F890" s="107"/>
      <c r="G890" s="108"/>
      <c r="H890" s="106"/>
      <c r="I890" s="106"/>
      <c r="J890" s="106"/>
      <c r="K890" s="106"/>
      <c r="L890" s="109"/>
      <c r="M890" s="110"/>
      <c r="N890" s="144">
        <f t="shared" si="13"/>
        <v>0</v>
      </c>
      <c r="O890" s="145"/>
      <c r="P890" s="105"/>
      <c r="Q890" s="105"/>
      <c r="R890" s="111"/>
    </row>
    <row r="891" spans="1:18" x14ac:dyDescent="0.25">
      <c r="A891" s="103"/>
      <c r="B891" s="106"/>
      <c r="C891" s="106"/>
      <c r="D891" s="363"/>
      <c r="E891" s="364"/>
      <c r="F891" s="107"/>
      <c r="G891" s="108"/>
      <c r="H891" s="106"/>
      <c r="I891" s="106"/>
      <c r="J891" s="106"/>
      <c r="K891" s="106"/>
      <c r="L891" s="109"/>
      <c r="M891" s="110"/>
      <c r="N891" s="144">
        <f t="shared" si="13"/>
        <v>0</v>
      </c>
      <c r="O891" s="145"/>
      <c r="P891" s="105"/>
      <c r="Q891" s="105"/>
      <c r="R891" s="111"/>
    </row>
    <row r="892" spans="1:18" x14ac:dyDescent="0.25">
      <c r="A892" s="103"/>
      <c r="B892" s="106"/>
      <c r="C892" s="106"/>
      <c r="D892" s="363"/>
      <c r="E892" s="364"/>
      <c r="F892" s="107"/>
      <c r="G892" s="108"/>
      <c r="H892" s="106"/>
      <c r="I892" s="106"/>
      <c r="J892" s="106"/>
      <c r="K892" s="106"/>
      <c r="L892" s="109"/>
      <c r="M892" s="110"/>
      <c r="N892" s="144">
        <f t="shared" si="13"/>
        <v>0</v>
      </c>
      <c r="O892" s="145"/>
      <c r="P892" s="105"/>
      <c r="Q892" s="105"/>
      <c r="R892" s="111"/>
    </row>
    <row r="893" spans="1:18" x14ac:dyDescent="0.25">
      <c r="A893" s="103"/>
      <c r="B893" s="106"/>
      <c r="C893" s="106"/>
      <c r="D893" s="363"/>
      <c r="E893" s="364"/>
      <c r="F893" s="107"/>
      <c r="G893" s="108"/>
      <c r="H893" s="106"/>
      <c r="I893" s="106"/>
      <c r="J893" s="106"/>
      <c r="K893" s="106"/>
      <c r="L893" s="109"/>
      <c r="M893" s="110"/>
      <c r="N893" s="144">
        <f t="shared" si="13"/>
        <v>0</v>
      </c>
      <c r="O893" s="145"/>
      <c r="P893" s="105"/>
      <c r="Q893" s="105"/>
      <c r="R893" s="111"/>
    </row>
    <row r="894" spans="1:18" x14ac:dyDescent="0.25">
      <c r="A894" s="103"/>
      <c r="B894" s="106"/>
      <c r="C894" s="106"/>
      <c r="D894" s="363"/>
      <c r="E894" s="364"/>
      <c r="F894" s="107"/>
      <c r="G894" s="108"/>
      <c r="H894" s="106"/>
      <c r="I894" s="106"/>
      <c r="J894" s="106"/>
      <c r="K894" s="106"/>
      <c r="L894" s="109"/>
      <c r="M894" s="110"/>
      <c r="N894" s="144">
        <f t="shared" si="13"/>
        <v>0</v>
      </c>
      <c r="O894" s="145"/>
      <c r="P894" s="105"/>
      <c r="Q894" s="105"/>
      <c r="R894" s="111"/>
    </row>
    <row r="895" spans="1:18" x14ac:dyDescent="0.25">
      <c r="A895" s="103"/>
      <c r="B895" s="106"/>
      <c r="C895" s="106"/>
      <c r="D895" s="363"/>
      <c r="E895" s="364"/>
      <c r="F895" s="107"/>
      <c r="G895" s="108"/>
      <c r="H895" s="106"/>
      <c r="I895" s="106"/>
      <c r="J895" s="106"/>
      <c r="K895" s="106"/>
      <c r="L895" s="109"/>
      <c r="M895" s="110"/>
      <c r="N895" s="144">
        <f t="shared" si="13"/>
        <v>0</v>
      </c>
      <c r="O895" s="145"/>
      <c r="P895" s="105"/>
      <c r="Q895" s="105"/>
      <c r="R895" s="111"/>
    </row>
    <row r="896" spans="1:18" x14ac:dyDescent="0.25">
      <c r="A896" s="103"/>
      <c r="B896" s="106"/>
      <c r="C896" s="106"/>
      <c r="D896" s="363"/>
      <c r="E896" s="364"/>
      <c r="F896" s="107"/>
      <c r="G896" s="108"/>
      <c r="H896" s="106"/>
      <c r="I896" s="106"/>
      <c r="J896" s="106"/>
      <c r="K896" s="106"/>
      <c r="L896" s="109"/>
      <c r="M896" s="110"/>
      <c r="N896" s="144">
        <f t="shared" si="13"/>
        <v>0</v>
      </c>
      <c r="O896" s="145"/>
      <c r="P896" s="105"/>
      <c r="Q896" s="105"/>
      <c r="R896" s="111"/>
    </row>
    <row r="897" spans="1:18" x14ac:dyDescent="0.25">
      <c r="A897" s="103"/>
      <c r="B897" s="106"/>
      <c r="C897" s="106"/>
      <c r="D897" s="363"/>
      <c r="E897" s="364"/>
      <c r="F897" s="107"/>
      <c r="G897" s="108"/>
      <c r="H897" s="106"/>
      <c r="I897" s="106"/>
      <c r="J897" s="106"/>
      <c r="K897" s="106"/>
      <c r="L897" s="109"/>
      <c r="M897" s="110"/>
      <c r="N897" s="144">
        <f t="shared" si="13"/>
        <v>0</v>
      </c>
      <c r="O897" s="145"/>
      <c r="P897" s="105"/>
      <c r="Q897" s="105"/>
      <c r="R897" s="111"/>
    </row>
    <row r="898" spans="1:18" x14ac:dyDescent="0.25">
      <c r="A898" s="103"/>
      <c r="B898" s="106"/>
      <c r="C898" s="106"/>
      <c r="D898" s="363"/>
      <c r="E898" s="364"/>
      <c r="F898" s="107"/>
      <c r="G898" s="108"/>
      <c r="H898" s="106"/>
      <c r="I898" s="106"/>
      <c r="J898" s="106"/>
      <c r="K898" s="106"/>
      <c r="L898" s="109"/>
      <c r="M898" s="110"/>
      <c r="N898" s="144">
        <f t="shared" si="13"/>
        <v>0</v>
      </c>
      <c r="O898" s="145"/>
      <c r="P898" s="105"/>
      <c r="Q898" s="105"/>
      <c r="R898" s="111"/>
    </row>
    <row r="899" spans="1:18" x14ac:dyDescent="0.25">
      <c r="A899" s="103"/>
      <c r="B899" s="106"/>
      <c r="C899" s="106"/>
      <c r="D899" s="363"/>
      <c r="E899" s="364"/>
      <c r="F899" s="107"/>
      <c r="G899" s="108"/>
      <c r="H899" s="106"/>
      <c r="I899" s="106"/>
      <c r="J899" s="106"/>
      <c r="K899" s="106"/>
      <c r="L899" s="109"/>
      <c r="M899" s="110"/>
      <c r="N899" s="144">
        <f t="shared" si="13"/>
        <v>0</v>
      </c>
      <c r="O899" s="145"/>
      <c r="P899" s="105"/>
      <c r="Q899" s="105"/>
      <c r="R899" s="111"/>
    </row>
    <row r="900" spans="1:18" x14ac:dyDescent="0.25">
      <c r="A900" s="103"/>
      <c r="B900" s="106"/>
      <c r="C900" s="106"/>
      <c r="D900" s="363"/>
      <c r="E900" s="364"/>
      <c r="F900" s="107"/>
      <c r="G900" s="108"/>
      <c r="H900" s="106"/>
      <c r="I900" s="106"/>
      <c r="J900" s="106"/>
      <c r="K900" s="106"/>
      <c r="L900" s="109"/>
      <c r="M900" s="110"/>
      <c r="N900" s="144">
        <f t="shared" si="13"/>
        <v>0</v>
      </c>
      <c r="O900" s="145"/>
      <c r="P900" s="105"/>
      <c r="Q900" s="105"/>
      <c r="R900" s="111"/>
    </row>
    <row r="901" spans="1:18" x14ac:dyDescent="0.25">
      <c r="A901" s="103"/>
      <c r="B901" s="106"/>
      <c r="C901" s="106"/>
      <c r="D901" s="363"/>
      <c r="E901" s="364"/>
      <c r="F901" s="107"/>
      <c r="G901" s="108"/>
      <c r="H901" s="106"/>
      <c r="I901" s="106"/>
      <c r="J901" s="106"/>
      <c r="K901" s="106"/>
      <c r="L901" s="109"/>
      <c r="M901" s="110"/>
      <c r="N901" s="144">
        <f t="shared" si="13"/>
        <v>0</v>
      </c>
      <c r="O901" s="145"/>
      <c r="P901" s="105"/>
      <c r="Q901" s="105"/>
      <c r="R901" s="111"/>
    </row>
    <row r="902" spans="1:18" x14ac:dyDescent="0.25">
      <c r="A902" s="103"/>
      <c r="B902" s="106"/>
      <c r="C902" s="106"/>
      <c r="D902" s="363"/>
      <c r="E902" s="364"/>
      <c r="F902" s="107"/>
      <c r="G902" s="108"/>
      <c r="H902" s="106"/>
      <c r="I902" s="106"/>
      <c r="J902" s="106"/>
      <c r="K902" s="106"/>
      <c r="L902" s="109"/>
      <c r="M902" s="110"/>
      <c r="N902" s="144">
        <f t="shared" si="13"/>
        <v>0</v>
      </c>
      <c r="O902" s="145"/>
      <c r="P902" s="105"/>
      <c r="Q902" s="105"/>
      <c r="R902" s="111"/>
    </row>
    <row r="903" spans="1:18" x14ac:dyDescent="0.25">
      <c r="A903" s="103"/>
      <c r="B903" s="106"/>
      <c r="C903" s="106"/>
      <c r="D903" s="363"/>
      <c r="E903" s="364"/>
      <c r="F903" s="107"/>
      <c r="G903" s="108"/>
      <c r="H903" s="106"/>
      <c r="I903" s="106"/>
      <c r="J903" s="106"/>
      <c r="K903" s="106"/>
      <c r="L903" s="109"/>
      <c r="M903" s="110"/>
      <c r="N903" s="144">
        <f t="shared" si="13"/>
        <v>0</v>
      </c>
      <c r="O903" s="145"/>
      <c r="P903" s="105"/>
      <c r="Q903" s="105"/>
      <c r="R903" s="111"/>
    </row>
    <row r="904" spans="1:18" x14ac:dyDescent="0.25">
      <c r="A904" s="103"/>
      <c r="B904" s="106"/>
      <c r="C904" s="106"/>
      <c r="D904" s="363"/>
      <c r="E904" s="364"/>
      <c r="F904" s="107"/>
      <c r="G904" s="108"/>
      <c r="H904" s="106"/>
      <c r="I904" s="106"/>
      <c r="J904" s="106"/>
      <c r="K904" s="106"/>
      <c r="L904" s="109"/>
      <c r="M904" s="110"/>
      <c r="N904" s="144">
        <f t="shared" si="13"/>
        <v>0</v>
      </c>
      <c r="O904" s="145"/>
      <c r="P904" s="105"/>
      <c r="Q904" s="105"/>
      <c r="R904" s="111"/>
    </row>
    <row r="905" spans="1:18" x14ac:dyDescent="0.25">
      <c r="A905" s="103"/>
      <c r="B905" s="106"/>
      <c r="C905" s="106"/>
      <c r="D905" s="363"/>
      <c r="E905" s="364"/>
      <c r="F905" s="107"/>
      <c r="G905" s="108"/>
      <c r="H905" s="106"/>
      <c r="I905" s="106"/>
      <c r="J905" s="106"/>
      <c r="K905" s="106"/>
      <c r="L905" s="109"/>
      <c r="M905" s="110"/>
      <c r="N905" s="144">
        <f t="shared" si="13"/>
        <v>0</v>
      </c>
      <c r="O905" s="145"/>
      <c r="P905" s="105"/>
      <c r="Q905" s="105"/>
      <c r="R905" s="111"/>
    </row>
    <row r="906" spans="1:18" x14ac:dyDescent="0.25">
      <c r="A906" s="103"/>
      <c r="B906" s="106"/>
      <c r="C906" s="106"/>
      <c r="D906" s="363"/>
      <c r="E906" s="364"/>
      <c r="F906" s="107"/>
      <c r="G906" s="108"/>
      <c r="H906" s="106"/>
      <c r="I906" s="106"/>
      <c r="J906" s="106"/>
      <c r="K906" s="106"/>
      <c r="L906" s="109"/>
      <c r="M906" s="110"/>
      <c r="N906" s="144">
        <f t="shared" si="13"/>
        <v>0</v>
      </c>
      <c r="O906" s="145"/>
      <c r="P906" s="105"/>
      <c r="Q906" s="105"/>
      <c r="R906" s="111"/>
    </row>
    <row r="907" spans="1:18" x14ac:dyDescent="0.25">
      <c r="A907" s="103"/>
      <c r="B907" s="106"/>
      <c r="C907" s="106"/>
      <c r="D907" s="363"/>
      <c r="E907" s="364"/>
      <c r="F907" s="107"/>
      <c r="G907" s="108"/>
      <c r="H907" s="106"/>
      <c r="I907" s="106"/>
      <c r="J907" s="106"/>
      <c r="K907" s="106"/>
      <c r="L907" s="109"/>
      <c r="M907" s="110"/>
      <c r="N907" s="144">
        <f t="shared" si="13"/>
        <v>0</v>
      </c>
      <c r="O907" s="145"/>
      <c r="P907" s="105"/>
      <c r="Q907" s="105"/>
      <c r="R907" s="111"/>
    </row>
    <row r="908" spans="1:18" x14ac:dyDescent="0.25">
      <c r="A908" s="103"/>
      <c r="B908" s="106"/>
      <c r="C908" s="106"/>
      <c r="D908" s="363"/>
      <c r="E908" s="364"/>
      <c r="F908" s="107"/>
      <c r="G908" s="108"/>
      <c r="H908" s="106"/>
      <c r="I908" s="106"/>
      <c r="J908" s="106"/>
      <c r="K908" s="106"/>
      <c r="L908" s="109"/>
      <c r="M908" s="110"/>
      <c r="N908" s="144">
        <f t="shared" si="13"/>
        <v>0</v>
      </c>
      <c r="O908" s="145"/>
      <c r="P908" s="105"/>
      <c r="Q908" s="105"/>
      <c r="R908" s="111"/>
    </row>
    <row r="909" spans="1:18" x14ac:dyDescent="0.25">
      <c r="A909" s="103"/>
      <c r="B909" s="106"/>
      <c r="C909" s="106"/>
      <c r="D909" s="363"/>
      <c r="E909" s="364"/>
      <c r="F909" s="107"/>
      <c r="G909" s="108"/>
      <c r="H909" s="106"/>
      <c r="I909" s="106"/>
      <c r="J909" s="106"/>
      <c r="K909" s="106"/>
      <c r="L909" s="109"/>
      <c r="M909" s="110"/>
      <c r="N909" s="144">
        <f t="shared" ref="N909:N972" si="14">SUM(F909:M909)</f>
        <v>0</v>
      </c>
      <c r="O909" s="145"/>
      <c r="P909" s="105"/>
      <c r="Q909" s="105"/>
      <c r="R909" s="111"/>
    </row>
    <row r="910" spans="1:18" x14ac:dyDescent="0.25">
      <c r="A910" s="103"/>
      <c r="B910" s="106"/>
      <c r="C910" s="106"/>
      <c r="D910" s="363"/>
      <c r="E910" s="364"/>
      <c r="F910" s="107"/>
      <c r="G910" s="108"/>
      <c r="H910" s="106"/>
      <c r="I910" s="106"/>
      <c r="J910" s="106"/>
      <c r="K910" s="106"/>
      <c r="L910" s="109"/>
      <c r="M910" s="110"/>
      <c r="N910" s="144">
        <f t="shared" si="14"/>
        <v>0</v>
      </c>
      <c r="O910" s="145"/>
      <c r="P910" s="105"/>
      <c r="Q910" s="105"/>
      <c r="R910" s="111"/>
    </row>
    <row r="911" spans="1:18" x14ac:dyDescent="0.25">
      <c r="A911" s="103"/>
      <c r="B911" s="106"/>
      <c r="C911" s="106"/>
      <c r="D911" s="363"/>
      <c r="E911" s="364"/>
      <c r="F911" s="107"/>
      <c r="G911" s="108"/>
      <c r="H911" s="106"/>
      <c r="I911" s="106"/>
      <c r="J911" s="106"/>
      <c r="K911" s="106"/>
      <c r="L911" s="109"/>
      <c r="M911" s="110"/>
      <c r="N911" s="144">
        <f t="shared" si="14"/>
        <v>0</v>
      </c>
      <c r="O911" s="145"/>
      <c r="P911" s="105"/>
      <c r="Q911" s="105"/>
      <c r="R911" s="111"/>
    </row>
    <row r="912" spans="1:18" x14ac:dyDescent="0.25">
      <c r="A912" s="103"/>
      <c r="B912" s="106"/>
      <c r="C912" s="106"/>
      <c r="D912" s="363"/>
      <c r="E912" s="364"/>
      <c r="F912" s="107"/>
      <c r="G912" s="108"/>
      <c r="H912" s="106"/>
      <c r="I912" s="106"/>
      <c r="J912" s="106"/>
      <c r="K912" s="106"/>
      <c r="L912" s="109"/>
      <c r="M912" s="110"/>
      <c r="N912" s="144">
        <f t="shared" si="14"/>
        <v>0</v>
      </c>
      <c r="O912" s="145"/>
      <c r="P912" s="105"/>
      <c r="Q912" s="105"/>
      <c r="R912" s="111"/>
    </row>
    <row r="913" spans="1:18" x14ac:dyDescent="0.25">
      <c r="A913" s="103"/>
      <c r="B913" s="106"/>
      <c r="C913" s="106"/>
      <c r="D913" s="363"/>
      <c r="E913" s="364"/>
      <c r="F913" s="107"/>
      <c r="G913" s="108"/>
      <c r="H913" s="106"/>
      <c r="I913" s="106"/>
      <c r="J913" s="106"/>
      <c r="K913" s="106"/>
      <c r="L913" s="109"/>
      <c r="M913" s="110"/>
      <c r="N913" s="144">
        <f t="shared" si="14"/>
        <v>0</v>
      </c>
      <c r="O913" s="145"/>
      <c r="P913" s="105"/>
      <c r="Q913" s="105"/>
      <c r="R913" s="111"/>
    </row>
    <row r="914" spans="1:18" x14ac:dyDescent="0.25">
      <c r="A914" s="103"/>
      <c r="B914" s="106"/>
      <c r="C914" s="106"/>
      <c r="D914" s="363"/>
      <c r="E914" s="364"/>
      <c r="F914" s="107"/>
      <c r="G914" s="108"/>
      <c r="H914" s="106"/>
      <c r="I914" s="106"/>
      <c r="J914" s="106"/>
      <c r="K914" s="106"/>
      <c r="L914" s="109"/>
      <c r="M914" s="110"/>
      <c r="N914" s="144">
        <f t="shared" si="14"/>
        <v>0</v>
      </c>
      <c r="O914" s="145"/>
      <c r="P914" s="105"/>
      <c r="Q914" s="105"/>
      <c r="R914" s="111"/>
    </row>
    <row r="915" spans="1:18" x14ac:dyDescent="0.25">
      <c r="A915" s="103"/>
      <c r="B915" s="106"/>
      <c r="C915" s="106"/>
      <c r="D915" s="363"/>
      <c r="E915" s="364"/>
      <c r="F915" s="107"/>
      <c r="G915" s="108"/>
      <c r="H915" s="106"/>
      <c r="I915" s="106"/>
      <c r="J915" s="106"/>
      <c r="K915" s="106"/>
      <c r="L915" s="109"/>
      <c r="M915" s="110"/>
      <c r="N915" s="144">
        <f t="shared" si="14"/>
        <v>0</v>
      </c>
      <c r="O915" s="145"/>
      <c r="P915" s="105"/>
      <c r="Q915" s="105"/>
      <c r="R915" s="111"/>
    </row>
    <row r="916" spans="1:18" x14ac:dyDescent="0.25">
      <c r="A916" s="103"/>
      <c r="B916" s="106"/>
      <c r="C916" s="106"/>
      <c r="D916" s="363"/>
      <c r="E916" s="364"/>
      <c r="F916" s="107"/>
      <c r="G916" s="108"/>
      <c r="H916" s="106"/>
      <c r="I916" s="106"/>
      <c r="J916" s="106"/>
      <c r="K916" s="106"/>
      <c r="L916" s="109"/>
      <c r="M916" s="110"/>
      <c r="N916" s="144">
        <f t="shared" si="14"/>
        <v>0</v>
      </c>
      <c r="O916" s="145"/>
      <c r="P916" s="105"/>
      <c r="Q916" s="105"/>
      <c r="R916" s="111"/>
    </row>
    <row r="917" spans="1:18" x14ac:dyDescent="0.25">
      <c r="A917" s="103"/>
      <c r="B917" s="106"/>
      <c r="C917" s="106"/>
      <c r="D917" s="363"/>
      <c r="E917" s="364"/>
      <c r="F917" s="107"/>
      <c r="G917" s="108"/>
      <c r="H917" s="106"/>
      <c r="I917" s="106"/>
      <c r="J917" s="106"/>
      <c r="K917" s="106"/>
      <c r="L917" s="109"/>
      <c r="M917" s="110"/>
      <c r="N917" s="144">
        <f t="shared" si="14"/>
        <v>0</v>
      </c>
      <c r="O917" s="145"/>
      <c r="P917" s="105"/>
      <c r="Q917" s="105"/>
      <c r="R917" s="111"/>
    </row>
    <row r="918" spans="1:18" x14ac:dyDescent="0.25">
      <c r="A918" s="103"/>
      <c r="B918" s="106"/>
      <c r="C918" s="106"/>
      <c r="D918" s="363"/>
      <c r="E918" s="364"/>
      <c r="F918" s="107"/>
      <c r="G918" s="108"/>
      <c r="H918" s="106"/>
      <c r="I918" s="106"/>
      <c r="J918" s="106"/>
      <c r="K918" s="106"/>
      <c r="L918" s="109"/>
      <c r="M918" s="110"/>
      <c r="N918" s="144">
        <f t="shared" si="14"/>
        <v>0</v>
      </c>
      <c r="O918" s="145"/>
      <c r="P918" s="105"/>
      <c r="Q918" s="105"/>
      <c r="R918" s="111"/>
    </row>
    <row r="919" spans="1:18" x14ac:dyDescent="0.25">
      <c r="A919" s="103"/>
      <c r="B919" s="106"/>
      <c r="C919" s="106"/>
      <c r="D919" s="363"/>
      <c r="E919" s="364"/>
      <c r="F919" s="107"/>
      <c r="G919" s="108"/>
      <c r="H919" s="106"/>
      <c r="I919" s="106"/>
      <c r="J919" s="106"/>
      <c r="K919" s="106"/>
      <c r="L919" s="109"/>
      <c r="M919" s="110"/>
      <c r="N919" s="144">
        <f t="shared" si="14"/>
        <v>0</v>
      </c>
      <c r="O919" s="145"/>
      <c r="P919" s="105"/>
      <c r="Q919" s="105"/>
      <c r="R919" s="111"/>
    </row>
    <row r="920" spans="1:18" x14ac:dyDescent="0.25">
      <c r="A920" s="103"/>
      <c r="B920" s="106"/>
      <c r="C920" s="106"/>
      <c r="D920" s="363"/>
      <c r="E920" s="364"/>
      <c r="F920" s="107"/>
      <c r="G920" s="108"/>
      <c r="H920" s="106"/>
      <c r="I920" s="106"/>
      <c r="J920" s="106"/>
      <c r="K920" s="106"/>
      <c r="L920" s="109"/>
      <c r="M920" s="110"/>
      <c r="N920" s="144">
        <f t="shared" si="14"/>
        <v>0</v>
      </c>
      <c r="O920" s="145"/>
      <c r="P920" s="105"/>
      <c r="Q920" s="105"/>
      <c r="R920" s="111"/>
    </row>
    <row r="921" spans="1:18" x14ac:dyDescent="0.25">
      <c r="A921" s="103"/>
      <c r="B921" s="106"/>
      <c r="C921" s="106"/>
      <c r="D921" s="363"/>
      <c r="E921" s="364"/>
      <c r="F921" s="107"/>
      <c r="G921" s="108"/>
      <c r="H921" s="106"/>
      <c r="I921" s="106"/>
      <c r="J921" s="106"/>
      <c r="K921" s="106"/>
      <c r="L921" s="109"/>
      <c r="M921" s="110"/>
      <c r="N921" s="144">
        <f t="shared" si="14"/>
        <v>0</v>
      </c>
      <c r="O921" s="145"/>
      <c r="P921" s="105"/>
      <c r="Q921" s="105"/>
      <c r="R921" s="111"/>
    </row>
    <row r="922" spans="1:18" x14ac:dyDescent="0.25">
      <c r="A922" s="103"/>
      <c r="B922" s="106"/>
      <c r="C922" s="106"/>
      <c r="D922" s="363"/>
      <c r="E922" s="364"/>
      <c r="F922" s="107"/>
      <c r="G922" s="108"/>
      <c r="H922" s="106"/>
      <c r="I922" s="106"/>
      <c r="J922" s="106"/>
      <c r="K922" s="106"/>
      <c r="L922" s="109"/>
      <c r="M922" s="110"/>
      <c r="N922" s="144">
        <f t="shared" si="14"/>
        <v>0</v>
      </c>
      <c r="O922" s="145"/>
      <c r="P922" s="105"/>
      <c r="Q922" s="105"/>
      <c r="R922" s="111"/>
    </row>
    <row r="923" spans="1:18" x14ac:dyDescent="0.25">
      <c r="A923" s="103"/>
      <c r="B923" s="106"/>
      <c r="C923" s="106"/>
      <c r="D923" s="363"/>
      <c r="E923" s="364"/>
      <c r="F923" s="107"/>
      <c r="G923" s="108"/>
      <c r="H923" s="106"/>
      <c r="I923" s="106"/>
      <c r="J923" s="106"/>
      <c r="K923" s="106"/>
      <c r="L923" s="109"/>
      <c r="M923" s="110"/>
      <c r="N923" s="144">
        <f t="shared" si="14"/>
        <v>0</v>
      </c>
      <c r="O923" s="145"/>
      <c r="P923" s="105"/>
      <c r="Q923" s="105"/>
      <c r="R923" s="111"/>
    </row>
    <row r="924" spans="1:18" x14ac:dyDescent="0.25">
      <c r="A924" s="103"/>
      <c r="B924" s="106"/>
      <c r="C924" s="106"/>
      <c r="D924" s="363"/>
      <c r="E924" s="364"/>
      <c r="F924" s="107"/>
      <c r="G924" s="108"/>
      <c r="H924" s="106"/>
      <c r="I924" s="106"/>
      <c r="J924" s="106"/>
      <c r="K924" s="106"/>
      <c r="L924" s="109"/>
      <c r="M924" s="110"/>
      <c r="N924" s="144">
        <f t="shared" si="14"/>
        <v>0</v>
      </c>
      <c r="O924" s="145"/>
      <c r="P924" s="105"/>
      <c r="Q924" s="105"/>
      <c r="R924" s="111"/>
    </row>
    <row r="925" spans="1:18" x14ac:dyDescent="0.25">
      <c r="A925" s="103"/>
      <c r="B925" s="106"/>
      <c r="C925" s="106"/>
      <c r="D925" s="363"/>
      <c r="E925" s="364"/>
      <c r="F925" s="107"/>
      <c r="G925" s="108"/>
      <c r="H925" s="106"/>
      <c r="I925" s="106"/>
      <c r="J925" s="106"/>
      <c r="K925" s="106"/>
      <c r="L925" s="109"/>
      <c r="M925" s="110"/>
      <c r="N925" s="144">
        <f t="shared" si="14"/>
        <v>0</v>
      </c>
      <c r="O925" s="145"/>
      <c r="P925" s="105"/>
      <c r="Q925" s="105"/>
      <c r="R925" s="111"/>
    </row>
    <row r="926" spans="1:18" x14ac:dyDescent="0.25">
      <c r="A926" s="103"/>
      <c r="B926" s="106"/>
      <c r="C926" s="106"/>
      <c r="D926" s="363"/>
      <c r="E926" s="364"/>
      <c r="F926" s="107"/>
      <c r="G926" s="108"/>
      <c r="H926" s="106"/>
      <c r="I926" s="106"/>
      <c r="J926" s="106"/>
      <c r="K926" s="106"/>
      <c r="L926" s="109"/>
      <c r="M926" s="110"/>
      <c r="N926" s="144">
        <f t="shared" si="14"/>
        <v>0</v>
      </c>
      <c r="O926" s="145"/>
      <c r="P926" s="105"/>
      <c r="Q926" s="105"/>
      <c r="R926" s="111"/>
    </row>
    <row r="927" spans="1:18" x14ac:dyDescent="0.25">
      <c r="A927" s="103"/>
      <c r="B927" s="106"/>
      <c r="C927" s="106"/>
      <c r="D927" s="363"/>
      <c r="E927" s="364"/>
      <c r="F927" s="107"/>
      <c r="G927" s="108"/>
      <c r="H927" s="106"/>
      <c r="I927" s="106"/>
      <c r="J927" s="106"/>
      <c r="K927" s="106"/>
      <c r="L927" s="109"/>
      <c r="M927" s="110"/>
      <c r="N927" s="144">
        <f t="shared" si="14"/>
        <v>0</v>
      </c>
      <c r="O927" s="145"/>
      <c r="P927" s="105"/>
      <c r="Q927" s="105"/>
      <c r="R927" s="111"/>
    </row>
    <row r="928" spans="1:18" x14ac:dyDescent="0.25">
      <c r="A928" s="103"/>
      <c r="B928" s="106"/>
      <c r="C928" s="106"/>
      <c r="D928" s="363"/>
      <c r="E928" s="364"/>
      <c r="F928" s="107"/>
      <c r="G928" s="108"/>
      <c r="H928" s="106"/>
      <c r="I928" s="106"/>
      <c r="J928" s="106"/>
      <c r="K928" s="106"/>
      <c r="L928" s="109"/>
      <c r="M928" s="110"/>
      <c r="N928" s="144">
        <f t="shared" si="14"/>
        <v>0</v>
      </c>
      <c r="O928" s="145"/>
      <c r="P928" s="105"/>
      <c r="Q928" s="105"/>
      <c r="R928" s="111"/>
    </row>
    <row r="929" spans="1:18" x14ac:dyDescent="0.25">
      <c r="A929" s="103"/>
      <c r="B929" s="106"/>
      <c r="C929" s="106"/>
      <c r="D929" s="363"/>
      <c r="E929" s="364"/>
      <c r="F929" s="107"/>
      <c r="G929" s="108"/>
      <c r="H929" s="106"/>
      <c r="I929" s="106"/>
      <c r="J929" s="106"/>
      <c r="K929" s="106"/>
      <c r="L929" s="109"/>
      <c r="M929" s="110"/>
      <c r="N929" s="144">
        <f t="shared" si="14"/>
        <v>0</v>
      </c>
      <c r="O929" s="145"/>
      <c r="P929" s="105"/>
      <c r="Q929" s="105"/>
      <c r="R929" s="111"/>
    </row>
    <row r="930" spans="1:18" x14ac:dyDescent="0.25">
      <c r="A930" s="103"/>
      <c r="B930" s="106"/>
      <c r="C930" s="106"/>
      <c r="D930" s="363"/>
      <c r="E930" s="364"/>
      <c r="F930" s="107"/>
      <c r="G930" s="108"/>
      <c r="H930" s="106"/>
      <c r="I930" s="106"/>
      <c r="J930" s="106"/>
      <c r="K930" s="106"/>
      <c r="L930" s="109"/>
      <c r="M930" s="110"/>
      <c r="N930" s="144">
        <f t="shared" si="14"/>
        <v>0</v>
      </c>
      <c r="O930" s="145"/>
      <c r="P930" s="105"/>
      <c r="Q930" s="105"/>
      <c r="R930" s="111"/>
    </row>
    <row r="931" spans="1:18" x14ac:dyDescent="0.25">
      <c r="A931" s="103"/>
      <c r="B931" s="106"/>
      <c r="C931" s="106"/>
      <c r="D931" s="363"/>
      <c r="E931" s="364"/>
      <c r="F931" s="107"/>
      <c r="G931" s="108"/>
      <c r="H931" s="106"/>
      <c r="I931" s="106"/>
      <c r="J931" s="106"/>
      <c r="K931" s="106"/>
      <c r="L931" s="109"/>
      <c r="M931" s="110"/>
      <c r="N931" s="144">
        <f t="shared" si="14"/>
        <v>0</v>
      </c>
      <c r="O931" s="145"/>
      <c r="P931" s="105"/>
      <c r="Q931" s="105"/>
      <c r="R931" s="111"/>
    </row>
    <row r="932" spans="1:18" x14ac:dyDescent="0.25">
      <c r="A932" s="103"/>
      <c r="B932" s="106"/>
      <c r="C932" s="106"/>
      <c r="D932" s="363"/>
      <c r="E932" s="364"/>
      <c r="F932" s="107"/>
      <c r="G932" s="108"/>
      <c r="H932" s="106"/>
      <c r="I932" s="106"/>
      <c r="J932" s="106"/>
      <c r="K932" s="106"/>
      <c r="L932" s="109"/>
      <c r="M932" s="110"/>
      <c r="N932" s="144">
        <f t="shared" si="14"/>
        <v>0</v>
      </c>
      <c r="O932" s="145"/>
      <c r="P932" s="105"/>
      <c r="Q932" s="105"/>
      <c r="R932" s="111"/>
    </row>
    <row r="933" spans="1:18" x14ac:dyDescent="0.25">
      <c r="A933" s="103"/>
      <c r="B933" s="106"/>
      <c r="C933" s="106"/>
      <c r="D933" s="363"/>
      <c r="E933" s="364"/>
      <c r="F933" s="107"/>
      <c r="G933" s="108"/>
      <c r="H933" s="106"/>
      <c r="I933" s="106"/>
      <c r="J933" s="106"/>
      <c r="K933" s="106"/>
      <c r="L933" s="109"/>
      <c r="M933" s="110"/>
      <c r="N933" s="144">
        <f t="shared" si="14"/>
        <v>0</v>
      </c>
      <c r="O933" s="145"/>
      <c r="P933" s="105"/>
      <c r="Q933" s="105"/>
      <c r="R933" s="111"/>
    </row>
    <row r="934" spans="1:18" x14ac:dyDescent="0.25">
      <c r="A934" s="103"/>
      <c r="B934" s="106"/>
      <c r="C934" s="106"/>
      <c r="D934" s="363"/>
      <c r="E934" s="364"/>
      <c r="F934" s="107"/>
      <c r="G934" s="108"/>
      <c r="H934" s="106"/>
      <c r="I934" s="106"/>
      <c r="J934" s="106"/>
      <c r="K934" s="106"/>
      <c r="L934" s="109"/>
      <c r="M934" s="110"/>
      <c r="N934" s="144">
        <f t="shared" si="14"/>
        <v>0</v>
      </c>
      <c r="O934" s="145"/>
      <c r="P934" s="105"/>
      <c r="Q934" s="105"/>
      <c r="R934" s="111"/>
    </row>
    <row r="935" spans="1:18" x14ac:dyDescent="0.25">
      <c r="A935" s="103"/>
      <c r="B935" s="106"/>
      <c r="C935" s="106"/>
      <c r="D935" s="363"/>
      <c r="E935" s="364"/>
      <c r="F935" s="107"/>
      <c r="G935" s="108"/>
      <c r="H935" s="106"/>
      <c r="I935" s="106"/>
      <c r="J935" s="106"/>
      <c r="K935" s="106"/>
      <c r="L935" s="109"/>
      <c r="M935" s="110"/>
      <c r="N935" s="144">
        <f t="shared" si="14"/>
        <v>0</v>
      </c>
      <c r="O935" s="145"/>
      <c r="P935" s="105"/>
      <c r="Q935" s="105"/>
      <c r="R935" s="111"/>
    </row>
    <row r="936" spans="1:18" x14ac:dyDescent="0.25">
      <c r="A936" s="103"/>
      <c r="B936" s="106"/>
      <c r="C936" s="106"/>
      <c r="D936" s="363"/>
      <c r="E936" s="364"/>
      <c r="F936" s="107"/>
      <c r="G936" s="108"/>
      <c r="H936" s="106"/>
      <c r="I936" s="106"/>
      <c r="J936" s="106"/>
      <c r="K936" s="106"/>
      <c r="L936" s="109"/>
      <c r="M936" s="110"/>
      <c r="N936" s="144">
        <f t="shared" si="14"/>
        <v>0</v>
      </c>
      <c r="O936" s="145"/>
      <c r="P936" s="105"/>
      <c r="Q936" s="105"/>
      <c r="R936" s="111"/>
    </row>
    <row r="937" spans="1:18" x14ac:dyDescent="0.25">
      <c r="A937" s="103"/>
      <c r="B937" s="106"/>
      <c r="C937" s="106"/>
      <c r="D937" s="363"/>
      <c r="E937" s="364"/>
      <c r="F937" s="107"/>
      <c r="G937" s="108"/>
      <c r="H937" s="106"/>
      <c r="I937" s="106"/>
      <c r="J937" s="106"/>
      <c r="K937" s="106"/>
      <c r="L937" s="109"/>
      <c r="M937" s="110"/>
      <c r="N937" s="144">
        <f t="shared" si="14"/>
        <v>0</v>
      </c>
      <c r="O937" s="145"/>
      <c r="P937" s="105"/>
      <c r="Q937" s="105"/>
      <c r="R937" s="111"/>
    </row>
    <row r="938" spans="1:18" x14ac:dyDescent="0.25">
      <c r="A938" s="103"/>
      <c r="B938" s="106"/>
      <c r="C938" s="106"/>
      <c r="D938" s="363"/>
      <c r="E938" s="364"/>
      <c r="F938" s="107"/>
      <c r="G938" s="108"/>
      <c r="H938" s="106"/>
      <c r="I938" s="106"/>
      <c r="J938" s="106"/>
      <c r="K938" s="106"/>
      <c r="L938" s="109"/>
      <c r="M938" s="110"/>
      <c r="N938" s="144">
        <f t="shared" si="14"/>
        <v>0</v>
      </c>
      <c r="O938" s="145"/>
      <c r="P938" s="105"/>
      <c r="Q938" s="105"/>
      <c r="R938" s="111"/>
    </row>
    <row r="939" spans="1:18" x14ac:dyDescent="0.25">
      <c r="A939" s="103"/>
      <c r="B939" s="106"/>
      <c r="C939" s="106"/>
      <c r="D939" s="363"/>
      <c r="E939" s="364"/>
      <c r="F939" s="107"/>
      <c r="G939" s="108"/>
      <c r="H939" s="106"/>
      <c r="I939" s="106"/>
      <c r="J939" s="106"/>
      <c r="K939" s="106"/>
      <c r="L939" s="109"/>
      <c r="M939" s="110"/>
      <c r="N939" s="144">
        <f t="shared" si="14"/>
        <v>0</v>
      </c>
      <c r="O939" s="145"/>
      <c r="P939" s="105"/>
      <c r="Q939" s="105"/>
      <c r="R939" s="111"/>
    </row>
    <row r="940" spans="1:18" x14ac:dyDescent="0.25">
      <c r="A940" s="103"/>
      <c r="B940" s="106"/>
      <c r="C940" s="106"/>
      <c r="D940" s="363"/>
      <c r="E940" s="364"/>
      <c r="F940" s="107"/>
      <c r="G940" s="108"/>
      <c r="H940" s="106"/>
      <c r="I940" s="106"/>
      <c r="J940" s="106"/>
      <c r="K940" s="106"/>
      <c r="L940" s="109"/>
      <c r="M940" s="110"/>
      <c r="N940" s="144">
        <f t="shared" si="14"/>
        <v>0</v>
      </c>
      <c r="O940" s="145"/>
      <c r="P940" s="105"/>
      <c r="Q940" s="105"/>
      <c r="R940" s="111"/>
    </row>
    <row r="941" spans="1:18" x14ac:dyDescent="0.25">
      <c r="A941" s="103"/>
      <c r="B941" s="106"/>
      <c r="C941" s="106"/>
      <c r="D941" s="363"/>
      <c r="E941" s="364"/>
      <c r="F941" s="107"/>
      <c r="G941" s="108"/>
      <c r="H941" s="106"/>
      <c r="I941" s="106"/>
      <c r="J941" s="106"/>
      <c r="K941" s="106"/>
      <c r="L941" s="109"/>
      <c r="M941" s="110"/>
      <c r="N941" s="144">
        <f t="shared" si="14"/>
        <v>0</v>
      </c>
      <c r="O941" s="145"/>
      <c r="P941" s="105"/>
      <c r="Q941" s="105"/>
      <c r="R941" s="111"/>
    </row>
    <row r="942" spans="1:18" x14ac:dyDescent="0.25">
      <c r="A942" s="103"/>
      <c r="B942" s="106"/>
      <c r="C942" s="106"/>
      <c r="D942" s="363"/>
      <c r="E942" s="364"/>
      <c r="F942" s="107"/>
      <c r="G942" s="108"/>
      <c r="H942" s="106"/>
      <c r="I942" s="106"/>
      <c r="J942" s="106"/>
      <c r="K942" s="106"/>
      <c r="L942" s="109"/>
      <c r="M942" s="110"/>
      <c r="N942" s="144">
        <f t="shared" si="14"/>
        <v>0</v>
      </c>
      <c r="O942" s="145"/>
      <c r="P942" s="105"/>
      <c r="Q942" s="105"/>
      <c r="R942" s="111"/>
    </row>
    <row r="943" spans="1:18" x14ac:dyDescent="0.25">
      <c r="A943" s="103"/>
      <c r="B943" s="106"/>
      <c r="C943" s="106"/>
      <c r="D943" s="363"/>
      <c r="E943" s="364"/>
      <c r="F943" s="107"/>
      <c r="G943" s="108"/>
      <c r="H943" s="106"/>
      <c r="I943" s="106"/>
      <c r="J943" s="106"/>
      <c r="K943" s="106"/>
      <c r="L943" s="109"/>
      <c r="M943" s="110"/>
      <c r="N943" s="144">
        <f t="shared" si="14"/>
        <v>0</v>
      </c>
      <c r="O943" s="145"/>
      <c r="P943" s="105"/>
      <c r="Q943" s="105"/>
      <c r="R943" s="111"/>
    </row>
    <row r="944" spans="1:18" x14ac:dyDescent="0.25">
      <c r="A944" s="103"/>
      <c r="B944" s="106"/>
      <c r="C944" s="106"/>
      <c r="D944" s="363"/>
      <c r="E944" s="364"/>
      <c r="F944" s="107"/>
      <c r="G944" s="108"/>
      <c r="H944" s="106"/>
      <c r="I944" s="106"/>
      <c r="J944" s="106"/>
      <c r="K944" s="106"/>
      <c r="L944" s="109"/>
      <c r="M944" s="110"/>
      <c r="N944" s="144">
        <f t="shared" si="14"/>
        <v>0</v>
      </c>
      <c r="O944" s="145"/>
      <c r="P944" s="105"/>
      <c r="Q944" s="105"/>
      <c r="R944" s="111"/>
    </row>
    <row r="945" spans="1:18" x14ac:dyDescent="0.25">
      <c r="A945" s="103"/>
      <c r="B945" s="106"/>
      <c r="C945" s="106"/>
      <c r="D945" s="363"/>
      <c r="E945" s="364"/>
      <c r="F945" s="107"/>
      <c r="G945" s="108"/>
      <c r="H945" s="106"/>
      <c r="I945" s="106"/>
      <c r="J945" s="106"/>
      <c r="K945" s="106"/>
      <c r="L945" s="109"/>
      <c r="M945" s="110"/>
      <c r="N945" s="144">
        <f t="shared" si="14"/>
        <v>0</v>
      </c>
      <c r="O945" s="145"/>
      <c r="P945" s="105"/>
      <c r="Q945" s="105"/>
      <c r="R945" s="111"/>
    </row>
    <row r="946" spans="1:18" x14ac:dyDescent="0.25">
      <c r="A946" s="103"/>
      <c r="B946" s="106"/>
      <c r="C946" s="106"/>
      <c r="D946" s="363"/>
      <c r="E946" s="364"/>
      <c r="F946" s="107"/>
      <c r="G946" s="108"/>
      <c r="H946" s="106"/>
      <c r="I946" s="106"/>
      <c r="J946" s="106"/>
      <c r="K946" s="106"/>
      <c r="L946" s="109"/>
      <c r="M946" s="110"/>
      <c r="N946" s="144">
        <f t="shared" si="14"/>
        <v>0</v>
      </c>
      <c r="O946" s="145"/>
      <c r="P946" s="105"/>
      <c r="Q946" s="105"/>
      <c r="R946" s="111"/>
    </row>
    <row r="947" spans="1:18" x14ac:dyDescent="0.25">
      <c r="A947" s="103"/>
      <c r="B947" s="106"/>
      <c r="C947" s="106"/>
      <c r="D947" s="363"/>
      <c r="E947" s="364"/>
      <c r="F947" s="107"/>
      <c r="G947" s="108"/>
      <c r="H947" s="106"/>
      <c r="I947" s="106"/>
      <c r="J947" s="106"/>
      <c r="K947" s="106"/>
      <c r="L947" s="109"/>
      <c r="M947" s="110"/>
      <c r="N947" s="144">
        <f t="shared" si="14"/>
        <v>0</v>
      </c>
      <c r="O947" s="145"/>
      <c r="P947" s="105"/>
      <c r="Q947" s="105"/>
      <c r="R947" s="111"/>
    </row>
    <row r="948" spans="1:18" x14ac:dyDescent="0.25">
      <c r="A948" s="103"/>
      <c r="B948" s="106"/>
      <c r="C948" s="106"/>
      <c r="D948" s="363"/>
      <c r="E948" s="364"/>
      <c r="F948" s="107"/>
      <c r="G948" s="108"/>
      <c r="H948" s="106"/>
      <c r="I948" s="106"/>
      <c r="J948" s="106"/>
      <c r="K948" s="106"/>
      <c r="L948" s="109"/>
      <c r="M948" s="110"/>
      <c r="N948" s="144">
        <f t="shared" si="14"/>
        <v>0</v>
      </c>
      <c r="O948" s="145"/>
      <c r="P948" s="105"/>
      <c r="Q948" s="105"/>
      <c r="R948" s="111"/>
    </row>
    <row r="949" spans="1:18" x14ac:dyDescent="0.25">
      <c r="A949" s="103"/>
      <c r="B949" s="106"/>
      <c r="C949" s="106"/>
      <c r="D949" s="363"/>
      <c r="E949" s="364"/>
      <c r="F949" s="107"/>
      <c r="G949" s="108"/>
      <c r="H949" s="106"/>
      <c r="I949" s="106"/>
      <c r="J949" s="106"/>
      <c r="K949" s="106"/>
      <c r="L949" s="109"/>
      <c r="M949" s="110"/>
      <c r="N949" s="144">
        <f t="shared" si="14"/>
        <v>0</v>
      </c>
      <c r="O949" s="145"/>
      <c r="P949" s="105"/>
      <c r="Q949" s="105"/>
      <c r="R949" s="111"/>
    </row>
    <row r="950" spans="1:18" x14ac:dyDescent="0.25">
      <c r="A950" s="103"/>
      <c r="B950" s="106"/>
      <c r="C950" s="106"/>
      <c r="D950" s="363"/>
      <c r="E950" s="364"/>
      <c r="F950" s="107"/>
      <c r="G950" s="108"/>
      <c r="H950" s="106"/>
      <c r="I950" s="106"/>
      <c r="J950" s="106"/>
      <c r="K950" s="106"/>
      <c r="L950" s="109"/>
      <c r="M950" s="110"/>
      <c r="N950" s="144">
        <f t="shared" si="14"/>
        <v>0</v>
      </c>
      <c r="O950" s="145"/>
      <c r="P950" s="105"/>
      <c r="Q950" s="105"/>
      <c r="R950" s="111"/>
    </row>
    <row r="951" spans="1:18" x14ac:dyDescent="0.25">
      <c r="A951" s="103"/>
      <c r="B951" s="106"/>
      <c r="C951" s="106"/>
      <c r="D951" s="363"/>
      <c r="E951" s="364"/>
      <c r="F951" s="107"/>
      <c r="G951" s="108"/>
      <c r="H951" s="106"/>
      <c r="I951" s="106"/>
      <c r="J951" s="106"/>
      <c r="K951" s="106"/>
      <c r="L951" s="109"/>
      <c r="M951" s="110"/>
      <c r="N951" s="144">
        <f t="shared" si="14"/>
        <v>0</v>
      </c>
      <c r="O951" s="145"/>
      <c r="P951" s="105"/>
      <c r="Q951" s="105"/>
      <c r="R951" s="111"/>
    </row>
    <row r="952" spans="1:18" x14ac:dyDescent="0.25">
      <c r="A952" s="103"/>
      <c r="B952" s="106"/>
      <c r="C952" s="106"/>
      <c r="D952" s="363"/>
      <c r="E952" s="364"/>
      <c r="F952" s="107"/>
      <c r="G952" s="108"/>
      <c r="H952" s="106"/>
      <c r="I952" s="106"/>
      <c r="J952" s="106"/>
      <c r="K952" s="106"/>
      <c r="L952" s="109"/>
      <c r="M952" s="110"/>
      <c r="N952" s="144">
        <f t="shared" si="14"/>
        <v>0</v>
      </c>
      <c r="O952" s="145"/>
      <c r="P952" s="105"/>
      <c r="Q952" s="105"/>
      <c r="R952" s="111"/>
    </row>
    <row r="953" spans="1:18" x14ac:dyDescent="0.25">
      <c r="A953" s="103"/>
      <c r="B953" s="106"/>
      <c r="C953" s="106"/>
      <c r="D953" s="363"/>
      <c r="E953" s="364"/>
      <c r="F953" s="107"/>
      <c r="G953" s="108"/>
      <c r="H953" s="106"/>
      <c r="I953" s="106"/>
      <c r="J953" s="106"/>
      <c r="K953" s="106"/>
      <c r="L953" s="109"/>
      <c r="M953" s="110"/>
      <c r="N953" s="144">
        <f t="shared" si="14"/>
        <v>0</v>
      </c>
      <c r="O953" s="145"/>
      <c r="P953" s="105"/>
      <c r="Q953" s="105"/>
      <c r="R953" s="111"/>
    </row>
    <row r="954" spans="1:18" x14ac:dyDescent="0.25">
      <c r="A954" s="103"/>
      <c r="B954" s="106"/>
      <c r="C954" s="106"/>
      <c r="D954" s="363"/>
      <c r="E954" s="364"/>
      <c r="F954" s="107"/>
      <c r="G954" s="108"/>
      <c r="H954" s="106"/>
      <c r="I954" s="106"/>
      <c r="J954" s="106"/>
      <c r="K954" s="106"/>
      <c r="L954" s="109"/>
      <c r="M954" s="110"/>
      <c r="N954" s="144">
        <f t="shared" si="14"/>
        <v>0</v>
      </c>
      <c r="O954" s="145"/>
      <c r="P954" s="105"/>
      <c r="Q954" s="105"/>
      <c r="R954" s="111"/>
    </row>
    <row r="955" spans="1:18" x14ac:dyDescent="0.25">
      <c r="A955" s="103"/>
      <c r="B955" s="106"/>
      <c r="C955" s="106"/>
      <c r="D955" s="363"/>
      <c r="E955" s="364"/>
      <c r="F955" s="107"/>
      <c r="G955" s="108"/>
      <c r="H955" s="106"/>
      <c r="I955" s="106"/>
      <c r="J955" s="106"/>
      <c r="K955" s="106"/>
      <c r="L955" s="109"/>
      <c r="M955" s="110"/>
      <c r="N955" s="144">
        <f t="shared" si="14"/>
        <v>0</v>
      </c>
      <c r="O955" s="145"/>
      <c r="P955" s="105"/>
      <c r="Q955" s="105"/>
      <c r="R955" s="111"/>
    </row>
    <row r="956" spans="1:18" x14ac:dyDescent="0.25">
      <c r="A956" s="103"/>
      <c r="B956" s="106"/>
      <c r="C956" s="106"/>
      <c r="D956" s="363"/>
      <c r="E956" s="364"/>
      <c r="F956" s="107"/>
      <c r="G956" s="108"/>
      <c r="H956" s="106"/>
      <c r="I956" s="106"/>
      <c r="J956" s="106"/>
      <c r="K956" s="106"/>
      <c r="L956" s="109"/>
      <c r="M956" s="110"/>
      <c r="N956" s="144">
        <f t="shared" si="14"/>
        <v>0</v>
      </c>
      <c r="O956" s="145"/>
      <c r="P956" s="105"/>
      <c r="Q956" s="105"/>
      <c r="R956" s="111"/>
    </row>
    <row r="957" spans="1:18" x14ac:dyDescent="0.25">
      <c r="A957" s="103"/>
      <c r="B957" s="106"/>
      <c r="C957" s="106"/>
      <c r="D957" s="363"/>
      <c r="E957" s="364"/>
      <c r="F957" s="107"/>
      <c r="G957" s="108"/>
      <c r="H957" s="106"/>
      <c r="I957" s="106"/>
      <c r="J957" s="106"/>
      <c r="K957" s="106"/>
      <c r="L957" s="109"/>
      <c r="M957" s="110"/>
      <c r="N957" s="144">
        <f t="shared" si="14"/>
        <v>0</v>
      </c>
      <c r="O957" s="145"/>
      <c r="P957" s="105"/>
      <c r="Q957" s="105"/>
      <c r="R957" s="111"/>
    </row>
    <row r="958" spans="1:18" x14ac:dyDescent="0.25">
      <c r="A958" s="103"/>
      <c r="B958" s="106"/>
      <c r="C958" s="106"/>
      <c r="D958" s="363"/>
      <c r="E958" s="364"/>
      <c r="F958" s="107"/>
      <c r="G958" s="108"/>
      <c r="H958" s="106"/>
      <c r="I958" s="106"/>
      <c r="J958" s="106"/>
      <c r="K958" s="106"/>
      <c r="L958" s="109"/>
      <c r="M958" s="110"/>
      <c r="N958" s="144">
        <f t="shared" si="14"/>
        <v>0</v>
      </c>
      <c r="O958" s="145"/>
      <c r="P958" s="105"/>
      <c r="Q958" s="105"/>
      <c r="R958" s="111"/>
    </row>
    <row r="959" spans="1:18" x14ac:dyDescent="0.25">
      <c r="A959" s="103"/>
      <c r="B959" s="106"/>
      <c r="C959" s="106"/>
      <c r="D959" s="363"/>
      <c r="E959" s="364"/>
      <c r="F959" s="107"/>
      <c r="G959" s="108"/>
      <c r="H959" s="106"/>
      <c r="I959" s="106"/>
      <c r="J959" s="106"/>
      <c r="K959" s="106"/>
      <c r="L959" s="109"/>
      <c r="M959" s="110"/>
      <c r="N959" s="144">
        <f t="shared" si="14"/>
        <v>0</v>
      </c>
      <c r="O959" s="145"/>
      <c r="P959" s="105"/>
      <c r="Q959" s="105"/>
      <c r="R959" s="111"/>
    </row>
    <row r="960" spans="1:18" x14ac:dyDescent="0.25">
      <c r="A960" s="103"/>
      <c r="B960" s="106"/>
      <c r="C960" s="106"/>
      <c r="D960" s="363"/>
      <c r="E960" s="364"/>
      <c r="F960" s="107"/>
      <c r="G960" s="108"/>
      <c r="H960" s="106"/>
      <c r="I960" s="106"/>
      <c r="J960" s="106"/>
      <c r="K960" s="106"/>
      <c r="L960" s="109"/>
      <c r="M960" s="110"/>
      <c r="N960" s="144">
        <f t="shared" si="14"/>
        <v>0</v>
      </c>
      <c r="O960" s="145"/>
      <c r="P960" s="105"/>
      <c r="Q960" s="105"/>
      <c r="R960" s="111"/>
    </row>
    <row r="961" spans="1:18" x14ac:dyDescent="0.25">
      <c r="A961" s="103"/>
      <c r="B961" s="106"/>
      <c r="C961" s="106"/>
      <c r="D961" s="363"/>
      <c r="E961" s="364"/>
      <c r="F961" s="107"/>
      <c r="G961" s="108"/>
      <c r="H961" s="106"/>
      <c r="I961" s="106"/>
      <c r="J961" s="106"/>
      <c r="K961" s="106"/>
      <c r="L961" s="109"/>
      <c r="M961" s="110"/>
      <c r="N961" s="144">
        <f t="shared" si="14"/>
        <v>0</v>
      </c>
      <c r="O961" s="145"/>
      <c r="P961" s="105"/>
      <c r="Q961" s="105"/>
      <c r="R961" s="111"/>
    </row>
    <row r="962" spans="1:18" x14ac:dyDescent="0.25">
      <c r="A962" s="103"/>
      <c r="B962" s="106"/>
      <c r="C962" s="106"/>
      <c r="D962" s="363"/>
      <c r="E962" s="364"/>
      <c r="F962" s="107"/>
      <c r="G962" s="108"/>
      <c r="H962" s="106"/>
      <c r="I962" s="106"/>
      <c r="J962" s="106"/>
      <c r="K962" s="106"/>
      <c r="L962" s="109"/>
      <c r="M962" s="110"/>
      <c r="N962" s="144">
        <f t="shared" si="14"/>
        <v>0</v>
      </c>
      <c r="O962" s="145"/>
      <c r="P962" s="105"/>
      <c r="Q962" s="105"/>
      <c r="R962" s="111"/>
    </row>
    <row r="963" spans="1:18" x14ac:dyDescent="0.25">
      <c r="A963" s="103"/>
      <c r="B963" s="106"/>
      <c r="C963" s="106"/>
      <c r="D963" s="363"/>
      <c r="E963" s="364"/>
      <c r="F963" s="107"/>
      <c r="G963" s="108"/>
      <c r="H963" s="106"/>
      <c r="I963" s="106"/>
      <c r="J963" s="106"/>
      <c r="K963" s="106"/>
      <c r="L963" s="109"/>
      <c r="M963" s="110"/>
      <c r="N963" s="144">
        <f t="shared" si="14"/>
        <v>0</v>
      </c>
      <c r="O963" s="145"/>
      <c r="P963" s="105"/>
      <c r="Q963" s="105"/>
      <c r="R963" s="111"/>
    </row>
    <row r="964" spans="1:18" x14ac:dyDescent="0.25">
      <c r="A964" s="103"/>
      <c r="B964" s="106"/>
      <c r="C964" s="106"/>
      <c r="D964" s="363"/>
      <c r="E964" s="364"/>
      <c r="F964" s="107"/>
      <c r="G964" s="108"/>
      <c r="H964" s="106"/>
      <c r="I964" s="106"/>
      <c r="J964" s="106"/>
      <c r="K964" s="106"/>
      <c r="L964" s="109"/>
      <c r="M964" s="110"/>
      <c r="N964" s="144">
        <f t="shared" si="14"/>
        <v>0</v>
      </c>
      <c r="O964" s="145"/>
      <c r="P964" s="105"/>
      <c r="Q964" s="105"/>
      <c r="R964" s="111"/>
    </row>
    <row r="965" spans="1:18" x14ac:dyDescent="0.25">
      <c r="A965" s="103"/>
      <c r="B965" s="106"/>
      <c r="C965" s="106"/>
      <c r="D965" s="363"/>
      <c r="E965" s="364"/>
      <c r="F965" s="107"/>
      <c r="G965" s="108"/>
      <c r="H965" s="106"/>
      <c r="I965" s="106"/>
      <c r="J965" s="106"/>
      <c r="K965" s="106"/>
      <c r="L965" s="109"/>
      <c r="M965" s="110"/>
      <c r="N965" s="144">
        <f t="shared" si="14"/>
        <v>0</v>
      </c>
      <c r="O965" s="145"/>
      <c r="P965" s="105"/>
      <c r="Q965" s="105"/>
      <c r="R965" s="111"/>
    </row>
    <row r="966" spans="1:18" x14ac:dyDescent="0.25">
      <c r="A966" s="103"/>
      <c r="B966" s="106"/>
      <c r="C966" s="106"/>
      <c r="D966" s="363"/>
      <c r="E966" s="364"/>
      <c r="F966" s="107"/>
      <c r="G966" s="108"/>
      <c r="H966" s="106"/>
      <c r="I966" s="106"/>
      <c r="J966" s="106"/>
      <c r="K966" s="106"/>
      <c r="L966" s="109"/>
      <c r="M966" s="110"/>
      <c r="N966" s="144">
        <f t="shared" si="14"/>
        <v>0</v>
      </c>
      <c r="O966" s="145"/>
      <c r="P966" s="105"/>
      <c r="Q966" s="105"/>
      <c r="R966" s="111"/>
    </row>
    <row r="967" spans="1:18" x14ac:dyDescent="0.25">
      <c r="A967" s="103"/>
      <c r="B967" s="106"/>
      <c r="C967" s="106"/>
      <c r="D967" s="363"/>
      <c r="E967" s="364"/>
      <c r="F967" s="107"/>
      <c r="G967" s="108"/>
      <c r="H967" s="106"/>
      <c r="I967" s="106"/>
      <c r="J967" s="106"/>
      <c r="K967" s="106"/>
      <c r="L967" s="109"/>
      <c r="M967" s="110"/>
      <c r="N967" s="144">
        <f t="shared" si="14"/>
        <v>0</v>
      </c>
      <c r="O967" s="145"/>
      <c r="P967" s="105"/>
      <c r="Q967" s="105"/>
      <c r="R967" s="111"/>
    </row>
    <row r="968" spans="1:18" x14ac:dyDescent="0.25">
      <c r="A968" s="103"/>
      <c r="B968" s="106"/>
      <c r="C968" s="106"/>
      <c r="D968" s="363"/>
      <c r="E968" s="364"/>
      <c r="F968" s="107"/>
      <c r="G968" s="108"/>
      <c r="H968" s="106"/>
      <c r="I968" s="106"/>
      <c r="J968" s="106"/>
      <c r="K968" s="106"/>
      <c r="L968" s="109"/>
      <c r="M968" s="110"/>
      <c r="N968" s="144">
        <f t="shared" si="14"/>
        <v>0</v>
      </c>
      <c r="O968" s="145"/>
      <c r="P968" s="105"/>
      <c r="Q968" s="105"/>
      <c r="R968" s="111"/>
    </row>
    <row r="969" spans="1:18" x14ac:dyDescent="0.25">
      <c r="A969" s="103"/>
      <c r="B969" s="106"/>
      <c r="C969" s="106"/>
      <c r="D969" s="363"/>
      <c r="E969" s="364"/>
      <c r="F969" s="107"/>
      <c r="G969" s="108"/>
      <c r="H969" s="106"/>
      <c r="I969" s="106"/>
      <c r="J969" s="106"/>
      <c r="K969" s="106"/>
      <c r="L969" s="109"/>
      <c r="M969" s="110"/>
      <c r="N969" s="144">
        <f t="shared" si="14"/>
        <v>0</v>
      </c>
      <c r="O969" s="145"/>
      <c r="P969" s="105"/>
      <c r="Q969" s="105"/>
      <c r="R969" s="111"/>
    </row>
    <row r="970" spans="1:18" x14ac:dyDescent="0.25">
      <c r="A970" s="103"/>
      <c r="B970" s="106"/>
      <c r="C970" s="106"/>
      <c r="D970" s="363"/>
      <c r="E970" s="364"/>
      <c r="F970" s="107"/>
      <c r="G970" s="108"/>
      <c r="H970" s="106"/>
      <c r="I970" s="106"/>
      <c r="J970" s="106"/>
      <c r="K970" s="106"/>
      <c r="L970" s="109"/>
      <c r="M970" s="110"/>
      <c r="N970" s="144">
        <f t="shared" si="14"/>
        <v>0</v>
      </c>
      <c r="O970" s="145"/>
      <c r="P970" s="105"/>
      <c r="Q970" s="105"/>
      <c r="R970" s="111"/>
    </row>
    <row r="971" spans="1:18" x14ac:dyDescent="0.25">
      <c r="A971" s="103"/>
      <c r="B971" s="106"/>
      <c r="C971" s="106"/>
      <c r="D971" s="363"/>
      <c r="E971" s="364"/>
      <c r="F971" s="107"/>
      <c r="G971" s="108"/>
      <c r="H971" s="106"/>
      <c r="I971" s="106"/>
      <c r="J971" s="106"/>
      <c r="K971" s="106"/>
      <c r="L971" s="109"/>
      <c r="M971" s="110"/>
      <c r="N971" s="144">
        <f t="shared" si="14"/>
        <v>0</v>
      </c>
      <c r="O971" s="145"/>
      <c r="P971" s="105"/>
      <c r="Q971" s="105"/>
      <c r="R971" s="111"/>
    </row>
    <row r="972" spans="1:18" x14ac:dyDescent="0.25">
      <c r="A972" s="103"/>
      <c r="B972" s="106"/>
      <c r="C972" s="106"/>
      <c r="D972" s="363"/>
      <c r="E972" s="364"/>
      <c r="F972" s="107"/>
      <c r="G972" s="108"/>
      <c r="H972" s="106"/>
      <c r="I972" s="106"/>
      <c r="J972" s="106"/>
      <c r="K972" s="106"/>
      <c r="L972" s="109"/>
      <c r="M972" s="110"/>
      <c r="N972" s="144">
        <f t="shared" si="14"/>
        <v>0</v>
      </c>
      <c r="O972" s="145"/>
      <c r="P972" s="105"/>
      <c r="Q972" s="105"/>
      <c r="R972" s="111"/>
    </row>
    <row r="973" spans="1:18" x14ac:dyDescent="0.25">
      <c r="A973" s="103"/>
      <c r="B973" s="106"/>
      <c r="C973" s="106"/>
      <c r="D973" s="363"/>
      <c r="E973" s="364"/>
      <c r="F973" s="107"/>
      <c r="G973" s="108"/>
      <c r="H973" s="106"/>
      <c r="I973" s="106"/>
      <c r="J973" s="106"/>
      <c r="K973" s="106"/>
      <c r="L973" s="109"/>
      <c r="M973" s="110"/>
      <c r="N973" s="144">
        <f t="shared" ref="N973:N1006" si="15">SUM(F973:M973)</f>
        <v>0</v>
      </c>
      <c r="O973" s="145"/>
      <c r="P973" s="105"/>
      <c r="Q973" s="105"/>
      <c r="R973" s="111"/>
    </row>
    <row r="974" spans="1:18" x14ac:dyDescent="0.25">
      <c r="A974" s="103"/>
      <c r="B974" s="106"/>
      <c r="C974" s="106"/>
      <c r="D974" s="363"/>
      <c r="E974" s="364"/>
      <c r="F974" s="107"/>
      <c r="G974" s="108"/>
      <c r="H974" s="106"/>
      <c r="I974" s="106"/>
      <c r="J974" s="106"/>
      <c r="K974" s="106"/>
      <c r="L974" s="109"/>
      <c r="M974" s="110"/>
      <c r="N974" s="144">
        <f t="shared" si="15"/>
        <v>0</v>
      </c>
      <c r="O974" s="145"/>
      <c r="P974" s="105"/>
      <c r="Q974" s="105"/>
      <c r="R974" s="111"/>
    </row>
    <row r="975" spans="1:18" x14ac:dyDescent="0.25">
      <c r="A975" s="103"/>
      <c r="B975" s="106"/>
      <c r="C975" s="106"/>
      <c r="D975" s="363"/>
      <c r="E975" s="364"/>
      <c r="F975" s="107"/>
      <c r="G975" s="108"/>
      <c r="H975" s="106"/>
      <c r="I975" s="106"/>
      <c r="J975" s="106"/>
      <c r="K975" s="106"/>
      <c r="L975" s="109"/>
      <c r="M975" s="110"/>
      <c r="N975" s="144">
        <f t="shared" si="15"/>
        <v>0</v>
      </c>
      <c r="O975" s="145"/>
      <c r="P975" s="105"/>
      <c r="Q975" s="105"/>
      <c r="R975" s="111"/>
    </row>
    <row r="976" spans="1:18" x14ac:dyDescent="0.25">
      <c r="A976" s="103"/>
      <c r="B976" s="106"/>
      <c r="C976" s="106"/>
      <c r="D976" s="363"/>
      <c r="E976" s="364"/>
      <c r="F976" s="107"/>
      <c r="G976" s="108"/>
      <c r="H976" s="106"/>
      <c r="I976" s="106"/>
      <c r="J976" s="106"/>
      <c r="K976" s="106"/>
      <c r="L976" s="109"/>
      <c r="M976" s="110"/>
      <c r="N976" s="144">
        <f t="shared" si="15"/>
        <v>0</v>
      </c>
      <c r="O976" s="145"/>
      <c r="P976" s="105"/>
      <c r="Q976" s="105"/>
      <c r="R976" s="111"/>
    </row>
    <row r="977" spans="1:18" x14ac:dyDescent="0.25">
      <c r="A977" s="103"/>
      <c r="B977" s="106"/>
      <c r="C977" s="106"/>
      <c r="D977" s="363"/>
      <c r="E977" s="364"/>
      <c r="F977" s="107"/>
      <c r="G977" s="108"/>
      <c r="H977" s="106"/>
      <c r="I977" s="106"/>
      <c r="J977" s="106"/>
      <c r="K977" s="106"/>
      <c r="L977" s="109"/>
      <c r="M977" s="110"/>
      <c r="N977" s="144">
        <f t="shared" si="15"/>
        <v>0</v>
      </c>
      <c r="O977" s="145"/>
      <c r="P977" s="105"/>
      <c r="Q977" s="105"/>
      <c r="R977" s="111"/>
    </row>
    <row r="978" spans="1:18" x14ac:dyDescent="0.25">
      <c r="A978" s="103"/>
      <c r="B978" s="106"/>
      <c r="C978" s="106"/>
      <c r="D978" s="363"/>
      <c r="E978" s="364"/>
      <c r="F978" s="107"/>
      <c r="G978" s="108"/>
      <c r="H978" s="106"/>
      <c r="I978" s="106"/>
      <c r="J978" s="106"/>
      <c r="K978" s="106"/>
      <c r="L978" s="109"/>
      <c r="M978" s="110"/>
      <c r="N978" s="144">
        <f t="shared" si="15"/>
        <v>0</v>
      </c>
      <c r="O978" s="145"/>
      <c r="P978" s="105"/>
      <c r="Q978" s="105"/>
      <c r="R978" s="111"/>
    </row>
    <row r="979" spans="1:18" x14ac:dyDescent="0.25">
      <c r="A979" s="103"/>
      <c r="B979" s="106"/>
      <c r="C979" s="106"/>
      <c r="D979" s="363"/>
      <c r="E979" s="364"/>
      <c r="F979" s="107"/>
      <c r="G979" s="108"/>
      <c r="H979" s="106"/>
      <c r="I979" s="106"/>
      <c r="J979" s="106"/>
      <c r="K979" s="106"/>
      <c r="L979" s="109"/>
      <c r="M979" s="110"/>
      <c r="N979" s="144">
        <f t="shared" si="15"/>
        <v>0</v>
      </c>
      <c r="O979" s="145"/>
      <c r="P979" s="105"/>
      <c r="Q979" s="105"/>
      <c r="R979" s="111"/>
    </row>
    <row r="980" spans="1:18" x14ac:dyDescent="0.25">
      <c r="A980" s="103"/>
      <c r="B980" s="106"/>
      <c r="C980" s="106"/>
      <c r="D980" s="363"/>
      <c r="E980" s="364"/>
      <c r="F980" s="107"/>
      <c r="G980" s="108"/>
      <c r="H980" s="106"/>
      <c r="I980" s="106"/>
      <c r="J980" s="106"/>
      <c r="K980" s="106"/>
      <c r="L980" s="109"/>
      <c r="M980" s="110"/>
      <c r="N980" s="144">
        <f t="shared" si="15"/>
        <v>0</v>
      </c>
      <c r="O980" s="145"/>
      <c r="P980" s="105"/>
      <c r="Q980" s="105"/>
      <c r="R980" s="111"/>
    </row>
    <row r="981" spans="1:18" x14ac:dyDescent="0.25">
      <c r="A981" s="103"/>
      <c r="B981" s="106"/>
      <c r="C981" s="106"/>
      <c r="D981" s="363"/>
      <c r="E981" s="364"/>
      <c r="F981" s="107"/>
      <c r="G981" s="108"/>
      <c r="H981" s="106"/>
      <c r="I981" s="106"/>
      <c r="J981" s="106"/>
      <c r="K981" s="106"/>
      <c r="L981" s="109"/>
      <c r="M981" s="110"/>
      <c r="N981" s="144">
        <f t="shared" si="15"/>
        <v>0</v>
      </c>
      <c r="O981" s="145"/>
      <c r="P981" s="105"/>
      <c r="Q981" s="105"/>
      <c r="R981" s="111"/>
    </row>
    <row r="982" spans="1:18" x14ac:dyDescent="0.25">
      <c r="A982" s="103"/>
      <c r="B982" s="106"/>
      <c r="C982" s="106"/>
      <c r="D982" s="363"/>
      <c r="E982" s="364"/>
      <c r="F982" s="107"/>
      <c r="G982" s="108"/>
      <c r="H982" s="106"/>
      <c r="I982" s="106"/>
      <c r="J982" s="106"/>
      <c r="K982" s="106"/>
      <c r="L982" s="109"/>
      <c r="M982" s="110"/>
      <c r="N982" s="144">
        <f t="shared" si="15"/>
        <v>0</v>
      </c>
      <c r="O982" s="145"/>
      <c r="P982" s="105"/>
      <c r="Q982" s="105"/>
      <c r="R982" s="111"/>
    </row>
    <row r="983" spans="1:18" x14ac:dyDescent="0.25">
      <c r="A983" s="103"/>
      <c r="B983" s="106"/>
      <c r="C983" s="106"/>
      <c r="D983" s="363"/>
      <c r="E983" s="364"/>
      <c r="F983" s="107"/>
      <c r="G983" s="108"/>
      <c r="H983" s="106"/>
      <c r="I983" s="106"/>
      <c r="J983" s="106"/>
      <c r="K983" s="106"/>
      <c r="L983" s="109"/>
      <c r="M983" s="110"/>
      <c r="N983" s="144">
        <f t="shared" si="15"/>
        <v>0</v>
      </c>
      <c r="O983" s="145"/>
      <c r="P983" s="105"/>
      <c r="Q983" s="105"/>
      <c r="R983" s="111"/>
    </row>
    <row r="984" spans="1:18" x14ac:dyDescent="0.25">
      <c r="A984" s="103"/>
      <c r="B984" s="106"/>
      <c r="C984" s="106"/>
      <c r="D984" s="363"/>
      <c r="E984" s="364"/>
      <c r="F984" s="107"/>
      <c r="G984" s="108"/>
      <c r="H984" s="106"/>
      <c r="I984" s="106"/>
      <c r="J984" s="106"/>
      <c r="K984" s="106"/>
      <c r="L984" s="109"/>
      <c r="M984" s="110"/>
      <c r="N984" s="144">
        <f t="shared" si="15"/>
        <v>0</v>
      </c>
      <c r="O984" s="145"/>
      <c r="P984" s="105"/>
      <c r="Q984" s="105"/>
      <c r="R984" s="111"/>
    </row>
    <row r="985" spans="1:18" x14ac:dyDescent="0.25">
      <c r="A985" s="103"/>
      <c r="B985" s="106"/>
      <c r="C985" s="106"/>
      <c r="D985" s="363"/>
      <c r="E985" s="364"/>
      <c r="F985" s="107"/>
      <c r="G985" s="108"/>
      <c r="H985" s="106"/>
      <c r="I985" s="106"/>
      <c r="J985" s="106"/>
      <c r="K985" s="106"/>
      <c r="L985" s="109"/>
      <c r="M985" s="110"/>
      <c r="N985" s="144">
        <f t="shared" si="15"/>
        <v>0</v>
      </c>
      <c r="O985" s="145"/>
      <c r="P985" s="105"/>
      <c r="Q985" s="105"/>
      <c r="R985" s="111"/>
    </row>
    <row r="986" spans="1:18" x14ac:dyDescent="0.25">
      <c r="A986" s="103"/>
      <c r="B986" s="106"/>
      <c r="C986" s="106"/>
      <c r="D986" s="363"/>
      <c r="E986" s="364"/>
      <c r="F986" s="107"/>
      <c r="G986" s="108"/>
      <c r="H986" s="106"/>
      <c r="I986" s="106"/>
      <c r="J986" s="106"/>
      <c r="K986" s="106"/>
      <c r="L986" s="109"/>
      <c r="M986" s="110"/>
      <c r="N986" s="144">
        <f t="shared" si="15"/>
        <v>0</v>
      </c>
      <c r="O986" s="145"/>
      <c r="P986" s="105"/>
      <c r="Q986" s="105"/>
      <c r="R986" s="111"/>
    </row>
    <row r="987" spans="1:18" x14ac:dyDescent="0.25">
      <c r="A987" s="103"/>
      <c r="B987" s="106"/>
      <c r="C987" s="106"/>
      <c r="D987" s="363"/>
      <c r="E987" s="364"/>
      <c r="F987" s="107"/>
      <c r="G987" s="108"/>
      <c r="H987" s="106"/>
      <c r="I987" s="106"/>
      <c r="J987" s="106"/>
      <c r="K987" s="106"/>
      <c r="L987" s="109"/>
      <c r="M987" s="110"/>
      <c r="N987" s="144">
        <f t="shared" si="15"/>
        <v>0</v>
      </c>
      <c r="O987" s="145"/>
      <c r="P987" s="105"/>
      <c r="Q987" s="105"/>
      <c r="R987" s="111"/>
    </row>
    <row r="988" spans="1:18" x14ac:dyDescent="0.25">
      <c r="A988" s="103"/>
      <c r="B988" s="106"/>
      <c r="C988" s="106"/>
      <c r="D988" s="363"/>
      <c r="E988" s="364"/>
      <c r="F988" s="107"/>
      <c r="G988" s="108"/>
      <c r="H988" s="106"/>
      <c r="I988" s="106"/>
      <c r="J988" s="106"/>
      <c r="K988" s="106"/>
      <c r="L988" s="109"/>
      <c r="M988" s="110"/>
      <c r="N988" s="144">
        <f t="shared" si="15"/>
        <v>0</v>
      </c>
      <c r="O988" s="145"/>
      <c r="P988" s="105"/>
      <c r="Q988" s="105"/>
      <c r="R988" s="111"/>
    </row>
    <row r="989" spans="1:18" x14ac:dyDescent="0.25">
      <c r="A989" s="103"/>
      <c r="B989" s="106"/>
      <c r="C989" s="106"/>
      <c r="D989" s="363"/>
      <c r="E989" s="364"/>
      <c r="F989" s="107"/>
      <c r="G989" s="108"/>
      <c r="H989" s="106"/>
      <c r="I989" s="106"/>
      <c r="J989" s="106"/>
      <c r="K989" s="106"/>
      <c r="L989" s="109"/>
      <c r="M989" s="110"/>
      <c r="N989" s="144">
        <f t="shared" si="15"/>
        <v>0</v>
      </c>
      <c r="O989" s="145"/>
      <c r="P989" s="105"/>
      <c r="Q989" s="105"/>
      <c r="R989" s="111"/>
    </row>
    <row r="990" spans="1:18" x14ac:dyDescent="0.25">
      <c r="A990" s="103"/>
      <c r="B990" s="106"/>
      <c r="C990" s="106"/>
      <c r="D990" s="363"/>
      <c r="E990" s="364"/>
      <c r="F990" s="107"/>
      <c r="G990" s="108"/>
      <c r="H990" s="106"/>
      <c r="I990" s="106"/>
      <c r="J990" s="106"/>
      <c r="K990" s="106"/>
      <c r="L990" s="109"/>
      <c r="M990" s="110"/>
      <c r="N990" s="144">
        <f t="shared" si="15"/>
        <v>0</v>
      </c>
      <c r="O990" s="145"/>
      <c r="P990" s="105"/>
      <c r="Q990" s="105"/>
      <c r="R990" s="111"/>
    </row>
    <row r="991" spans="1:18" x14ac:dyDescent="0.25">
      <c r="A991" s="103"/>
      <c r="B991" s="106"/>
      <c r="C991" s="106"/>
      <c r="D991" s="363"/>
      <c r="E991" s="364"/>
      <c r="F991" s="107"/>
      <c r="G991" s="108"/>
      <c r="H991" s="106"/>
      <c r="I991" s="106"/>
      <c r="J991" s="106"/>
      <c r="K991" s="106"/>
      <c r="L991" s="109"/>
      <c r="M991" s="110"/>
      <c r="N991" s="144">
        <f t="shared" si="15"/>
        <v>0</v>
      </c>
      <c r="O991" s="145"/>
      <c r="P991" s="105"/>
      <c r="Q991" s="105"/>
      <c r="R991" s="111"/>
    </row>
    <row r="992" spans="1:18" x14ac:dyDescent="0.25">
      <c r="A992" s="103"/>
      <c r="B992" s="106"/>
      <c r="C992" s="106"/>
      <c r="D992" s="363"/>
      <c r="E992" s="364"/>
      <c r="F992" s="107"/>
      <c r="G992" s="108"/>
      <c r="H992" s="106"/>
      <c r="I992" s="106"/>
      <c r="J992" s="106"/>
      <c r="K992" s="106"/>
      <c r="L992" s="109"/>
      <c r="M992" s="110"/>
      <c r="N992" s="144">
        <f t="shared" si="15"/>
        <v>0</v>
      </c>
      <c r="O992" s="145"/>
      <c r="P992" s="105"/>
      <c r="Q992" s="105"/>
      <c r="R992" s="111"/>
    </row>
    <row r="993" spans="1:18" x14ac:dyDescent="0.25">
      <c r="A993" s="103"/>
      <c r="B993" s="106"/>
      <c r="C993" s="106"/>
      <c r="D993" s="363"/>
      <c r="E993" s="364"/>
      <c r="F993" s="107"/>
      <c r="G993" s="108"/>
      <c r="H993" s="106"/>
      <c r="I993" s="106"/>
      <c r="J993" s="106"/>
      <c r="K993" s="106"/>
      <c r="L993" s="109"/>
      <c r="M993" s="110"/>
      <c r="N993" s="144">
        <f t="shared" si="15"/>
        <v>0</v>
      </c>
      <c r="O993" s="145"/>
      <c r="P993" s="105"/>
      <c r="Q993" s="105"/>
      <c r="R993" s="111"/>
    </row>
    <row r="994" spans="1:18" x14ac:dyDescent="0.25">
      <c r="A994" s="103"/>
      <c r="B994" s="106"/>
      <c r="C994" s="106"/>
      <c r="D994" s="363"/>
      <c r="E994" s="364"/>
      <c r="F994" s="107"/>
      <c r="G994" s="108"/>
      <c r="H994" s="106"/>
      <c r="I994" s="106"/>
      <c r="J994" s="106"/>
      <c r="K994" s="106"/>
      <c r="L994" s="109"/>
      <c r="M994" s="110"/>
      <c r="N994" s="144">
        <f t="shared" si="15"/>
        <v>0</v>
      </c>
      <c r="O994" s="145"/>
      <c r="P994" s="105"/>
      <c r="Q994" s="105"/>
      <c r="R994" s="111"/>
    </row>
    <row r="995" spans="1:18" x14ac:dyDescent="0.25">
      <c r="A995" s="103"/>
      <c r="B995" s="106"/>
      <c r="C995" s="106"/>
      <c r="D995" s="363"/>
      <c r="E995" s="364"/>
      <c r="F995" s="107"/>
      <c r="G995" s="108"/>
      <c r="H995" s="106"/>
      <c r="I995" s="106"/>
      <c r="J995" s="106"/>
      <c r="K995" s="106"/>
      <c r="L995" s="109"/>
      <c r="M995" s="110"/>
      <c r="N995" s="144">
        <f t="shared" si="15"/>
        <v>0</v>
      </c>
      <c r="O995" s="145"/>
      <c r="P995" s="105"/>
      <c r="Q995" s="105"/>
      <c r="R995" s="111"/>
    </row>
    <row r="996" spans="1:18" x14ac:dyDescent="0.25">
      <c r="A996" s="103"/>
      <c r="B996" s="106"/>
      <c r="C996" s="106"/>
      <c r="D996" s="363"/>
      <c r="E996" s="364"/>
      <c r="F996" s="107"/>
      <c r="G996" s="108"/>
      <c r="H996" s="106"/>
      <c r="I996" s="106"/>
      <c r="J996" s="106"/>
      <c r="K996" s="106"/>
      <c r="L996" s="109"/>
      <c r="M996" s="110"/>
      <c r="N996" s="144">
        <f t="shared" si="15"/>
        <v>0</v>
      </c>
      <c r="O996" s="145"/>
      <c r="P996" s="105"/>
      <c r="Q996" s="105"/>
      <c r="R996" s="111"/>
    </row>
    <row r="997" spans="1:18" x14ac:dyDescent="0.25">
      <c r="A997" s="103"/>
      <c r="B997" s="106"/>
      <c r="C997" s="106"/>
      <c r="D997" s="363"/>
      <c r="E997" s="364"/>
      <c r="F997" s="107"/>
      <c r="G997" s="108"/>
      <c r="H997" s="106"/>
      <c r="I997" s="106"/>
      <c r="J997" s="106"/>
      <c r="K997" s="106"/>
      <c r="L997" s="109"/>
      <c r="M997" s="110"/>
      <c r="N997" s="144">
        <f t="shared" si="15"/>
        <v>0</v>
      </c>
      <c r="O997" s="145"/>
      <c r="P997" s="105"/>
      <c r="Q997" s="105"/>
      <c r="R997" s="111"/>
    </row>
    <row r="998" spans="1:18" x14ac:dyDescent="0.25">
      <c r="A998" s="103"/>
      <c r="B998" s="106"/>
      <c r="C998" s="106"/>
      <c r="D998" s="363"/>
      <c r="E998" s="364"/>
      <c r="F998" s="107"/>
      <c r="G998" s="108"/>
      <c r="H998" s="106"/>
      <c r="I998" s="106"/>
      <c r="J998" s="106"/>
      <c r="K998" s="106"/>
      <c r="L998" s="109"/>
      <c r="M998" s="110"/>
      <c r="N998" s="144">
        <f t="shared" si="15"/>
        <v>0</v>
      </c>
      <c r="O998" s="145"/>
      <c r="P998" s="105"/>
      <c r="Q998" s="105"/>
      <c r="R998" s="111"/>
    </row>
    <row r="999" spans="1:18" x14ac:dyDescent="0.25">
      <c r="A999" s="103"/>
      <c r="B999" s="106"/>
      <c r="C999" s="106"/>
      <c r="D999" s="363"/>
      <c r="E999" s="364"/>
      <c r="F999" s="107"/>
      <c r="G999" s="108"/>
      <c r="H999" s="106"/>
      <c r="I999" s="106"/>
      <c r="J999" s="106"/>
      <c r="K999" s="106"/>
      <c r="L999" s="109"/>
      <c r="M999" s="110"/>
      <c r="N999" s="144">
        <f t="shared" si="15"/>
        <v>0</v>
      </c>
      <c r="O999" s="145"/>
      <c r="P999" s="105"/>
      <c r="Q999" s="105"/>
      <c r="R999" s="111"/>
    </row>
    <row r="1000" spans="1:18" x14ac:dyDescent="0.25">
      <c r="A1000" s="103"/>
      <c r="B1000" s="106"/>
      <c r="C1000" s="106"/>
      <c r="D1000" s="363"/>
      <c r="E1000" s="364"/>
      <c r="F1000" s="107"/>
      <c r="G1000" s="108"/>
      <c r="H1000" s="106"/>
      <c r="I1000" s="106"/>
      <c r="J1000" s="106"/>
      <c r="K1000" s="106"/>
      <c r="L1000" s="109"/>
      <c r="M1000" s="110"/>
      <c r="N1000" s="144">
        <f t="shared" si="15"/>
        <v>0</v>
      </c>
      <c r="O1000" s="145"/>
      <c r="P1000" s="105"/>
      <c r="Q1000" s="105"/>
      <c r="R1000" s="111"/>
    </row>
    <row r="1001" spans="1:18" x14ac:dyDescent="0.25">
      <c r="A1001" s="103"/>
      <c r="B1001" s="106"/>
      <c r="C1001" s="106"/>
      <c r="D1001" s="363"/>
      <c r="E1001" s="364"/>
      <c r="F1001" s="107"/>
      <c r="G1001" s="108"/>
      <c r="H1001" s="106"/>
      <c r="I1001" s="106"/>
      <c r="J1001" s="106"/>
      <c r="K1001" s="106"/>
      <c r="L1001" s="109"/>
      <c r="M1001" s="110"/>
      <c r="N1001" s="144">
        <f t="shared" si="15"/>
        <v>0</v>
      </c>
      <c r="O1001" s="145"/>
      <c r="P1001" s="105"/>
      <c r="Q1001" s="105"/>
      <c r="R1001" s="111"/>
    </row>
    <row r="1002" spans="1:18" x14ac:dyDescent="0.25">
      <c r="A1002" s="103"/>
      <c r="B1002" s="106"/>
      <c r="C1002" s="106"/>
      <c r="D1002" s="363"/>
      <c r="E1002" s="364"/>
      <c r="F1002" s="107"/>
      <c r="G1002" s="108"/>
      <c r="H1002" s="106"/>
      <c r="I1002" s="106"/>
      <c r="J1002" s="106"/>
      <c r="K1002" s="106"/>
      <c r="L1002" s="109"/>
      <c r="M1002" s="110"/>
      <c r="N1002" s="144">
        <f t="shared" si="15"/>
        <v>0</v>
      </c>
      <c r="O1002" s="145"/>
      <c r="P1002" s="105"/>
      <c r="Q1002" s="105"/>
      <c r="R1002" s="111"/>
    </row>
    <row r="1003" spans="1:18" x14ac:dyDescent="0.25">
      <c r="A1003" s="103"/>
      <c r="B1003" s="106"/>
      <c r="C1003" s="106"/>
      <c r="D1003" s="363"/>
      <c r="E1003" s="364"/>
      <c r="F1003" s="107"/>
      <c r="G1003" s="108"/>
      <c r="H1003" s="106"/>
      <c r="I1003" s="106"/>
      <c r="J1003" s="106"/>
      <c r="K1003" s="106"/>
      <c r="L1003" s="109"/>
      <c r="M1003" s="110"/>
      <c r="N1003" s="144">
        <f t="shared" si="15"/>
        <v>0</v>
      </c>
      <c r="O1003" s="145"/>
      <c r="P1003" s="105"/>
      <c r="Q1003" s="105"/>
      <c r="R1003" s="111"/>
    </row>
    <row r="1004" spans="1:18" x14ac:dyDescent="0.25">
      <c r="A1004" s="103"/>
      <c r="B1004" s="106"/>
      <c r="C1004" s="106"/>
      <c r="D1004" s="363"/>
      <c r="E1004" s="364"/>
      <c r="F1004" s="107"/>
      <c r="G1004" s="108"/>
      <c r="H1004" s="106"/>
      <c r="I1004" s="106"/>
      <c r="J1004" s="106"/>
      <c r="K1004" s="106"/>
      <c r="L1004" s="109"/>
      <c r="M1004" s="110"/>
      <c r="N1004" s="144">
        <f t="shared" si="15"/>
        <v>0</v>
      </c>
      <c r="O1004" s="145"/>
      <c r="P1004" s="105"/>
      <c r="Q1004" s="105"/>
      <c r="R1004" s="111"/>
    </row>
    <row r="1005" spans="1:18" x14ac:dyDescent="0.25">
      <c r="A1005" s="103"/>
      <c r="B1005" s="106"/>
      <c r="C1005" s="106"/>
      <c r="D1005" s="363"/>
      <c r="E1005" s="364"/>
      <c r="F1005" s="107"/>
      <c r="G1005" s="108"/>
      <c r="H1005" s="106"/>
      <c r="I1005" s="106"/>
      <c r="J1005" s="106"/>
      <c r="K1005" s="106"/>
      <c r="L1005" s="109"/>
      <c r="M1005" s="110"/>
      <c r="N1005" s="144">
        <f t="shared" si="15"/>
        <v>0</v>
      </c>
      <c r="O1005" s="145"/>
      <c r="P1005" s="105"/>
      <c r="Q1005" s="105"/>
      <c r="R1005" s="111"/>
    </row>
    <row r="1006" spans="1:18" ht="12" thickBot="1" x14ac:dyDescent="0.3">
      <c r="A1006" s="112"/>
      <c r="B1006" s="114"/>
      <c r="C1006" s="114"/>
      <c r="D1006" s="370"/>
      <c r="E1006" s="371"/>
      <c r="F1006" s="115"/>
      <c r="G1006" s="116"/>
      <c r="H1006" s="114"/>
      <c r="I1006" s="114"/>
      <c r="J1006" s="114"/>
      <c r="K1006" s="114"/>
      <c r="L1006" s="117"/>
      <c r="M1006" s="118"/>
      <c r="N1006" s="146">
        <f t="shared" si="15"/>
        <v>0</v>
      </c>
      <c r="O1006" s="147"/>
      <c r="P1006" s="113"/>
      <c r="Q1006" s="113"/>
      <c r="R1006" s="119"/>
    </row>
    <row r="1007" spans="1:18" ht="12" thickTop="1" x14ac:dyDescent="0.25">
      <c r="A1007" s="148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O1007" s="148"/>
      <c r="P1007" s="148"/>
      <c r="Q1007" s="148"/>
      <c r="R1007" s="148"/>
    </row>
    <row r="1008" spans="1:18" x14ac:dyDescent="0.25">
      <c r="A1008" s="148"/>
      <c r="B1008" s="149"/>
      <c r="C1008" s="149"/>
      <c r="D1008" s="149"/>
      <c r="E1008" s="149"/>
      <c r="F1008" s="149"/>
      <c r="G1008" s="149"/>
      <c r="H1008" s="149"/>
      <c r="I1008" s="149"/>
      <c r="J1008" s="149"/>
      <c r="K1008" s="149"/>
      <c r="L1008" s="149"/>
      <c r="M1008" s="149"/>
      <c r="O1008" s="148"/>
      <c r="P1008" s="148"/>
      <c r="Q1008" s="148"/>
      <c r="R1008" s="148"/>
    </row>
    <row r="1009" spans="1:18" x14ac:dyDescent="0.25">
      <c r="A1009" s="148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O1009" s="148"/>
      <c r="P1009" s="148"/>
      <c r="Q1009" s="148"/>
      <c r="R1009" s="148"/>
    </row>
    <row r="1010" spans="1:18" x14ac:dyDescent="0.25">
      <c r="A1010" s="148"/>
      <c r="B1010" s="149"/>
      <c r="C1010" s="149"/>
      <c r="D1010" s="149"/>
      <c r="E1010" s="149"/>
      <c r="F1010" s="149"/>
      <c r="G1010" s="149"/>
      <c r="H1010" s="149"/>
      <c r="I1010" s="149"/>
      <c r="J1010" s="149"/>
      <c r="K1010" s="149"/>
      <c r="L1010" s="149"/>
      <c r="M1010" s="149"/>
      <c r="O1010" s="148"/>
      <c r="P1010" s="148"/>
      <c r="Q1010" s="148"/>
      <c r="R1010" s="148"/>
    </row>
    <row r="1011" spans="1:18" x14ac:dyDescent="0.25">
      <c r="A1011" s="148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O1011" s="148"/>
      <c r="P1011" s="148"/>
      <c r="Q1011" s="148"/>
      <c r="R1011" s="148"/>
    </row>
    <row r="1012" spans="1:18" x14ac:dyDescent="0.25">
      <c r="A1012" s="148"/>
      <c r="B1012" s="149"/>
      <c r="C1012" s="149"/>
      <c r="D1012" s="149"/>
      <c r="E1012" s="149"/>
      <c r="F1012" s="149"/>
      <c r="G1012" s="149"/>
      <c r="H1012" s="149"/>
      <c r="I1012" s="149"/>
      <c r="J1012" s="149"/>
      <c r="K1012" s="149"/>
      <c r="L1012" s="149"/>
      <c r="M1012" s="149"/>
      <c r="O1012" s="148"/>
      <c r="P1012" s="148"/>
      <c r="Q1012" s="148"/>
      <c r="R1012" s="148"/>
    </row>
    <row r="1013" spans="1:18" x14ac:dyDescent="0.25">
      <c r="A1013" s="148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O1013" s="148"/>
      <c r="P1013" s="148"/>
      <c r="Q1013" s="148"/>
      <c r="R1013" s="148"/>
    </row>
    <row r="1014" spans="1:18" x14ac:dyDescent="0.25">
      <c r="A1014" s="148"/>
      <c r="B1014" s="149"/>
      <c r="C1014" s="149"/>
      <c r="D1014" s="149"/>
      <c r="E1014" s="149"/>
      <c r="F1014" s="149"/>
      <c r="G1014" s="149"/>
      <c r="H1014" s="149"/>
      <c r="I1014" s="149"/>
      <c r="J1014" s="149"/>
      <c r="K1014" s="149"/>
      <c r="L1014" s="149"/>
      <c r="M1014" s="149"/>
      <c r="O1014" s="148"/>
      <c r="P1014" s="148"/>
      <c r="Q1014" s="148"/>
      <c r="R1014" s="148"/>
    </row>
    <row r="1015" spans="1:18" x14ac:dyDescent="0.25">
      <c r="A1015" s="148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O1015" s="148"/>
      <c r="P1015" s="148"/>
      <c r="Q1015" s="148"/>
      <c r="R1015" s="148"/>
    </row>
    <row r="1016" spans="1:18" x14ac:dyDescent="0.25">
      <c r="A1016" s="148"/>
      <c r="B1016" s="149"/>
      <c r="C1016" s="149"/>
      <c r="D1016" s="149"/>
      <c r="E1016" s="149"/>
      <c r="F1016" s="149"/>
      <c r="G1016" s="149"/>
      <c r="H1016" s="149"/>
      <c r="I1016" s="149"/>
      <c r="J1016" s="149"/>
      <c r="K1016" s="149"/>
      <c r="L1016" s="149"/>
      <c r="M1016" s="149"/>
      <c r="O1016" s="148"/>
      <c r="P1016" s="148"/>
      <c r="Q1016" s="148"/>
      <c r="R1016" s="148"/>
    </row>
    <row r="1017" spans="1:18" x14ac:dyDescent="0.25">
      <c r="A1017" s="148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O1017" s="148"/>
      <c r="P1017" s="148"/>
      <c r="Q1017" s="148"/>
      <c r="R1017" s="148"/>
    </row>
    <row r="1018" spans="1:18" x14ac:dyDescent="0.25">
      <c r="A1018" s="148"/>
      <c r="B1018" s="149"/>
      <c r="C1018" s="149"/>
      <c r="D1018" s="149"/>
      <c r="E1018" s="149"/>
      <c r="F1018" s="149"/>
      <c r="G1018" s="149"/>
      <c r="H1018" s="149"/>
      <c r="I1018" s="149"/>
      <c r="J1018" s="149"/>
      <c r="K1018" s="149"/>
      <c r="L1018" s="149"/>
      <c r="M1018" s="149"/>
      <c r="O1018" s="148"/>
      <c r="P1018" s="148"/>
      <c r="Q1018" s="148"/>
      <c r="R1018" s="148"/>
    </row>
    <row r="1019" spans="1:18" x14ac:dyDescent="0.25">
      <c r="A1019" s="148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O1019" s="148"/>
      <c r="P1019" s="148"/>
      <c r="Q1019" s="148"/>
      <c r="R1019" s="148"/>
    </row>
    <row r="1020" spans="1:18" x14ac:dyDescent="0.25">
      <c r="A1020" s="148"/>
      <c r="B1020" s="149"/>
      <c r="C1020" s="149"/>
      <c r="D1020" s="149"/>
      <c r="E1020" s="149"/>
      <c r="F1020" s="149"/>
      <c r="G1020" s="149"/>
      <c r="H1020" s="149"/>
      <c r="I1020" s="149"/>
      <c r="J1020" s="149"/>
      <c r="K1020" s="149"/>
      <c r="L1020" s="149"/>
      <c r="M1020" s="149"/>
      <c r="O1020" s="148"/>
      <c r="P1020" s="148"/>
      <c r="Q1020" s="148"/>
      <c r="R1020" s="148"/>
    </row>
    <row r="1021" spans="1:18" x14ac:dyDescent="0.25">
      <c r="A1021" s="148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O1021" s="148"/>
      <c r="P1021" s="148"/>
      <c r="Q1021" s="148"/>
      <c r="R1021" s="148"/>
    </row>
    <row r="1022" spans="1:18" x14ac:dyDescent="0.25">
      <c r="A1022" s="148"/>
      <c r="B1022" s="149"/>
      <c r="C1022" s="149"/>
      <c r="D1022" s="149"/>
      <c r="E1022" s="149"/>
      <c r="F1022" s="149"/>
      <c r="G1022" s="149"/>
      <c r="H1022" s="149"/>
      <c r="I1022" s="149"/>
      <c r="J1022" s="149"/>
      <c r="K1022" s="149"/>
      <c r="L1022" s="149"/>
      <c r="M1022" s="149"/>
      <c r="O1022" s="148"/>
      <c r="P1022" s="148"/>
      <c r="Q1022" s="148"/>
      <c r="R1022" s="148"/>
    </row>
    <row r="1023" spans="1:18" x14ac:dyDescent="0.25">
      <c r="A1023" s="148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O1023" s="148"/>
      <c r="P1023" s="148"/>
      <c r="Q1023" s="148"/>
      <c r="R1023" s="148"/>
    </row>
    <row r="1024" spans="1:18" x14ac:dyDescent="0.25">
      <c r="A1024" s="148"/>
      <c r="B1024" s="149"/>
      <c r="C1024" s="149"/>
      <c r="D1024" s="149"/>
      <c r="E1024" s="149"/>
      <c r="F1024" s="149"/>
      <c r="G1024" s="149"/>
      <c r="H1024" s="149"/>
      <c r="I1024" s="149"/>
      <c r="J1024" s="149"/>
      <c r="K1024" s="149"/>
      <c r="L1024" s="149"/>
      <c r="M1024" s="149"/>
      <c r="O1024" s="148"/>
      <c r="P1024" s="148"/>
      <c r="Q1024" s="148"/>
      <c r="R1024" s="148"/>
    </row>
    <row r="1025" spans="1:18" x14ac:dyDescent="0.25">
      <c r="A1025" s="148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O1025" s="148"/>
      <c r="P1025" s="148"/>
      <c r="Q1025" s="148"/>
      <c r="R1025" s="148"/>
    </row>
    <row r="1026" spans="1:18" x14ac:dyDescent="0.25">
      <c r="A1026" s="148"/>
      <c r="B1026" s="149"/>
      <c r="C1026" s="149"/>
      <c r="D1026" s="149"/>
      <c r="E1026" s="149"/>
      <c r="F1026" s="149"/>
      <c r="G1026" s="149"/>
      <c r="H1026" s="149"/>
      <c r="I1026" s="149"/>
      <c r="J1026" s="149"/>
      <c r="K1026" s="149"/>
      <c r="L1026" s="149"/>
      <c r="M1026" s="149"/>
      <c r="O1026" s="148"/>
      <c r="P1026" s="148"/>
      <c r="Q1026" s="148"/>
      <c r="R1026" s="148"/>
    </row>
    <row r="1027" spans="1:18" x14ac:dyDescent="0.25">
      <c r="A1027" s="148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O1027" s="148"/>
      <c r="P1027" s="148"/>
      <c r="Q1027" s="148"/>
      <c r="R1027" s="148"/>
    </row>
    <row r="1028" spans="1:18" x14ac:dyDescent="0.25">
      <c r="A1028" s="148"/>
      <c r="B1028" s="149"/>
      <c r="C1028" s="149"/>
      <c r="D1028" s="149"/>
      <c r="E1028" s="149"/>
      <c r="F1028" s="149"/>
      <c r="G1028" s="149"/>
      <c r="H1028" s="149"/>
      <c r="I1028" s="149"/>
      <c r="J1028" s="149"/>
      <c r="K1028" s="149"/>
      <c r="L1028" s="149"/>
      <c r="M1028" s="149"/>
      <c r="O1028" s="148"/>
      <c r="P1028" s="148"/>
      <c r="Q1028" s="148"/>
      <c r="R1028" s="148"/>
    </row>
    <row r="1029" spans="1:18" x14ac:dyDescent="0.25">
      <c r="A1029" s="148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O1029" s="148"/>
      <c r="P1029" s="148"/>
      <c r="Q1029" s="148"/>
      <c r="R1029" s="148"/>
    </row>
    <row r="1030" spans="1:18" x14ac:dyDescent="0.25">
      <c r="A1030" s="148"/>
      <c r="B1030" s="149"/>
      <c r="C1030" s="149"/>
      <c r="D1030" s="149"/>
      <c r="E1030" s="149"/>
      <c r="F1030" s="149"/>
      <c r="G1030" s="149"/>
      <c r="H1030" s="149"/>
      <c r="I1030" s="149"/>
      <c r="J1030" s="149"/>
      <c r="K1030" s="149"/>
      <c r="L1030" s="149"/>
      <c r="M1030" s="149"/>
      <c r="O1030" s="148"/>
      <c r="P1030" s="148"/>
      <c r="Q1030" s="148"/>
      <c r="R1030" s="148"/>
    </row>
    <row r="1031" spans="1:18" x14ac:dyDescent="0.25">
      <c r="A1031" s="148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O1031" s="148"/>
      <c r="P1031" s="148"/>
      <c r="Q1031" s="148"/>
      <c r="R1031" s="148"/>
    </row>
    <row r="1032" spans="1:18" x14ac:dyDescent="0.25">
      <c r="A1032" s="148"/>
      <c r="B1032" s="149"/>
      <c r="C1032" s="149"/>
      <c r="D1032" s="149"/>
      <c r="E1032" s="149"/>
      <c r="F1032" s="149"/>
      <c r="G1032" s="149"/>
      <c r="H1032" s="149"/>
      <c r="I1032" s="149"/>
      <c r="J1032" s="149"/>
      <c r="K1032" s="149"/>
      <c r="L1032" s="149"/>
      <c r="M1032" s="149"/>
      <c r="O1032" s="148"/>
      <c r="P1032" s="148"/>
      <c r="Q1032" s="148"/>
      <c r="R1032" s="148"/>
    </row>
    <row r="1033" spans="1:18" x14ac:dyDescent="0.25">
      <c r="A1033" s="148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O1033" s="148"/>
      <c r="P1033" s="148"/>
      <c r="Q1033" s="148"/>
      <c r="R1033" s="148"/>
    </row>
    <row r="1034" spans="1:18" x14ac:dyDescent="0.25">
      <c r="A1034" s="148"/>
      <c r="B1034" s="149"/>
      <c r="C1034" s="149"/>
      <c r="D1034" s="149"/>
      <c r="E1034" s="149"/>
      <c r="F1034" s="149"/>
      <c r="G1034" s="149"/>
      <c r="H1034" s="149"/>
      <c r="I1034" s="149"/>
      <c r="J1034" s="149"/>
      <c r="K1034" s="149"/>
      <c r="L1034" s="149"/>
      <c r="M1034" s="149"/>
      <c r="O1034" s="148"/>
      <c r="P1034" s="148"/>
      <c r="Q1034" s="148"/>
      <c r="R1034" s="148"/>
    </row>
    <row r="1035" spans="1:18" x14ac:dyDescent="0.25">
      <c r="A1035" s="148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O1035" s="148"/>
      <c r="P1035" s="148"/>
      <c r="Q1035" s="148"/>
      <c r="R1035" s="148"/>
    </row>
    <row r="1036" spans="1:18" x14ac:dyDescent="0.25">
      <c r="A1036" s="148"/>
      <c r="B1036" s="149"/>
      <c r="C1036" s="149"/>
      <c r="D1036" s="149"/>
      <c r="E1036" s="149"/>
      <c r="F1036" s="149"/>
      <c r="G1036" s="149"/>
      <c r="H1036" s="149"/>
      <c r="I1036" s="149"/>
      <c r="J1036" s="149"/>
      <c r="K1036" s="149"/>
      <c r="L1036" s="149"/>
      <c r="M1036" s="149"/>
      <c r="O1036" s="148"/>
      <c r="P1036" s="148"/>
      <c r="Q1036" s="148"/>
      <c r="R1036" s="148"/>
    </row>
    <row r="1037" spans="1:18" x14ac:dyDescent="0.25">
      <c r="A1037" s="148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O1037" s="148"/>
      <c r="P1037" s="148"/>
      <c r="Q1037" s="148"/>
      <c r="R1037" s="148"/>
    </row>
    <row r="1038" spans="1:18" x14ac:dyDescent="0.25">
      <c r="A1038" s="148"/>
      <c r="B1038" s="149"/>
      <c r="C1038" s="149"/>
      <c r="D1038" s="149"/>
      <c r="E1038" s="149"/>
      <c r="F1038" s="149"/>
      <c r="G1038" s="149"/>
      <c r="H1038" s="149"/>
      <c r="I1038" s="149"/>
      <c r="J1038" s="149"/>
      <c r="K1038" s="149"/>
      <c r="L1038" s="149"/>
      <c r="M1038" s="149"/>
      <c r="O1038" s="148"/>
      <c r="P1038" s="148"/>
      <c r="Q1038" s="148"/>
      <c r="R1038" s="148"/>
    </row>
    <row r="1039" spans="1:18" x14ac:dyDescent="0.25">
      <c r="A1039" s="148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O1039" s="148"/>
      <c r="P1039" s="148"/>
      <c r="Q1039" s="148"/>
      <c r="R1039" s="148"/>
    </row>
    <row r="1040" spans="1:18" x14ac:dyDescent="0.25">
      <c r="A1040" s="148"/>
      <c r="B1040" s="149"/>
      <c r="C1040" s="149"/>
      <c r="D1040" s="149"/>
      <c r="E1040" s="149"/>
      <c r="F1040" s="149"/>
      <c r="G1040" s="149"/>
      <c r="H1040" s="149"/>
      <c r="I1040" s="149"/>
      <c r="J1040" s="149"/>
      <c r="K1040" s="149"/>
      <c r="L1040" s="149"/>
      <c r="M1040" s="149"/>
      <c r="O1040" s="148"/>
      <c r="P1040" s="148"/>
      <c r="Q1040" s="148"/>
      <c r="R1040" s="148"/>
    </row>
    <row r="1041" spans="1:18" x14ac:dyDescent="0.25">
      <c r="A1041" s="148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O1041" s="148"/>
      <c r="P1041" s="148"/>
      <c r="Q1041" s="148"/>
      <c r="R1041" s="148"/>
    </row>
    <row r="1042" spans="1:18" x14ac:dyDescent="0.25">
      <c r="A1042" s="148"/>
      <c r="B1042" s="149"/>
      <c r="C1042" s="149"/>
      <c r="D1042" s="149"/>
      <c r="E1042" s="149"/>
      <c r="F1042" s="149"/>
      <c r="G1042" s="149"/>
      <c r="H1042" s="149"/>
      <c r="I1042" s="149"/>
      <c r="J1042" s="149"/>
      <c r="K1042" s="149"/>
      <c r="L1042" s="149"/>
      <c r="M1042" s="149"/>
      <c r="O1042" s="148"/>
      <c r="P1042" s="148"/>
      <c r="Q1042" s="148"/>
      <c r="R1042" s="148"/>
    </row>
    <row r="1043" spans="1:18" x14ac:dyDescent="0.25">
      <c r="A1043" s="148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O1043" s="148"/>
      <c r="P1043" s="148"/>
      <c r="Q1043" s="148"/>
      <c r="R1043" s="148"/>
    </row>
    <row r="1044" spans="1:18" x14ac:dyDescent="0.25">
      <c r="A1044" s="148"/>
      <c r="B1044" s="149"/>
      <c r="C1044" s="149"/>
      <c r="D1044" s="149"/>
      <c r="E1044" s="149"/>
      <c r="F1044" s="149"/>
      <c r="G1044" s="149"/>
      <c r="H1044" s="149"/>
      <c r="I1044" s="149"/>
      <c r="J1044" s="149"/>
      <c r="K1044" s="149"/>
      <c r="L1044" s="149"/>
      <c r="M1044" s="149"/>
      <c r="O1044" s="148"/>
      <c r="P1044" s="148"/>
      <c r="Q1044" s="148"/>
      <c r="R1044" s="148"/>
    </row>
    <row r="1045" spans="1:18" x14ac:dyDescent="0.25">
      <c r="A1045" s="148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O1045" s="148"/>
      <c r="P1045" s="148"/>
      <c r="Q1045" s="148"/>
      <c r="R1045" s="148"/>
    </row>
    <row r="1046" spans="1:18" x14ac:dyDescent="0.25">
      <c r="A1046" s="148"/>
      <c r="B1046" s="149"/>
      <c r="C1046" s="149"/>
      <c r="D1046" s="149"/>
      <c r="E1046" s="149"/>
      <c r="F1046" s="149"/>
      <c r="G1046" s="149"/>
      <c r="H1046" s="149"/>
      <c r="I1046" s="149"/>
      <c r="J1046" s="149"/>
      <c r="K1046" s="149"/>
      <c r="L1046" s="149"/>
      <c r="M1046" s="149"/>
      <c r="O1046" s="148"/>
      <c r="P1046" s="148"/>
      <c r="Q1046" s="148"/>
      <c r="R1046" s="148"/>
    </row>
    <row r="1047" spans="1:18" x14ac:dyDescent="0.25">
      <c r="A1047" s="148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O1047" s="148"/>
      <c r="P1047" s="148"/>
      <c r="Q1047" s="148"/>
      <c r="R1047" s="148"/>
    </row>
    <row r="1048" spans="1:18" x14ac:dyDescent="0.25">
      <c r="A1048" s="148"/>
      <c r="B1048" s="149"/>
      <c r="C1048" s="149"/>
      <c r="D1048" s="149"/>
      <c r="E1048" s="149"/>
      <c r="F1048" s="149"/>
      <c r="G1048" s="149"/>
      <c r="H1048" s="149"/>
      <c r="I1048" s="149"/>
      <c r="J1048" s="149"/>
      <c r="K1048" s="149"/>
      <c r="L1048" s="149"/>
      <c r="M1048" s="149"/>
      <c r="O1048" s="148"/>
      <c r="P1048" s="148"/>
      <c r="Q1048" s="148"/>
      <c r="R1048" s="148"/>
    </row>
    <row r="1049" spans="1:18" x14ac:dyDescent="0.25">
      <c r="A1049" s="148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O1049" s="148"/>
      <c r="P1049" s="148"/>
      <c r="Q1049" s="148"/>
      <c r="R1049" s="148"/>
    </row>
    <row r="1050" spans="1:18" x14ac:dyDescent="0.25">
      <c r="A1050" s="148"/>
      <c r="B1050" s="149"/>
      <c r="C1050" s="149"/>
      <c r="D1050" s="149"/>
      <c r="E1050" s="149"/>
      <c r="F1050" s="149"/>
      <c r="G1050" s="149"/>
      <c r="H1050" s="149"/>
      <c r="I1050" s="149"/>
      <c r="J1050" s="149"/>
      <c r="K1050" s="149"/>
      <c r="L1050" s="149"/>
      <c r="M1050" s="149"/>
      <c r="O1050" s="148"/>
      <c r="P1050" s="148"/>
      <c r="Q1050" s="148"/>
      <c r="R1050" s="148"/>
    </row>
    <row r="1051" spans="1:18" x14ac:dyDescent="0.25">
      <c r="A1051" s="148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O1051" s="148"/>
      <c r="P1051" s="148"/>
      <c r="Q1051" s="148"/>
      <c r="R1051" s="148"/>
    </row>
    <row r="1052" spans="1:18" x14ac:dyDescent="0.25">
      <c r="A1052" s="148"/>
      <c r="B1052" s="149"/>
      <c r="C1052" s="149"/>
      <c r="D1052" s="149"/>
      <c r="E1052" s="149"/>
      <c r="F1052" s="149"/>
      <c r="G1052" s="149"/>
      <c r="H1052" s="149"/>
      <c r="I1052" s="149"/>
      <c r="J1052" s="149"/>
      <c r="K1052" s="149"/>
      <c r="L1052" s="149"/>
      <c r="M1052" s="149"/>
      <c r="O1052" s="148"/>
      <c r="P1052" s="148"/>
      <c r="Q1052" s="148"/>
      <c r="R1052" s="148"/>
    </row>
    <row r="1053" spans="1:18" x14ac:dyDescent="0.25">
      <c r="A1053" s="148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O1053" s="148"/>
      <c r="P1053" s="148"/>
      <c r="Q1053" s="148"/>
      <c r="R1053" s="148"/>
    </row>
    <row r="1054" spans="1:18" x14ac:dyDescent="0.25">
      <c r="A1054" s="148"/>
      <c r="B1054" s="149"/>
      <c r="C1054" s="149"/>
      <c r="D1054" s="149"/>
      <c r="E1054" s="149"/>
      <c r="F1054" s="149"/>
      <c r="G1054" s="149"/>
      <c r="H1054" s="149"/>
      <c r="I1054" s="149"/>
      <c r="J1054" s="149"/>
      <c r="K1054" s="149"/>
      <c r="L1054" s="149"/>
      <c r="M1054" s="149"/>
      <c r="O1054" s="148"/>
      <c r="P1054" s="148"/>
      <c r="Q1054" s="148"/>
      <c r="R1054" s="148"/>
    </row>
    <row r="1055" spans="1:18" x14ac:dyDescent="0.25">
      <c r="A1055" s="148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O1055" s="148"/>
      <c r="P1055" s="148"/>
      <c r="Q1055" s="148"/>
      <c r="R1055" s="148"/>
    </row>
    <row r="1056" spans="1:18" x14ac:dyDescent="0.25">
      <c r="A1056" s="148"/>
      <c r="B1056" s="149"/>
      <c r="C1056" s="149"/>
      <c r="D1056" s="149"/>
      <c r="E1056" s="149"/>
      <c r="F1056" s="149"/>
      <c r="G1056" s="149"/>
      <c r="H1056" s="149"/>
      <c r="I1056" s="149"/>
      <c r="J1056" s="149"/>
      <c r="K1056" s="149"/>
      <c r="L1056" s="149"/>
      <c r="M1056" s="149"/>
      <c r="O1056" s="148"/>
      <c r="P1056" s="148"/>
      <c r="Q1056" s="148"/>
      <c r="R1056" s="148"/>
    </row>
    <row r="1057" spans="1:18" x14ac:dyDescent="0.25">
      <c r="A1057" s="148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O1057" s="148"/>
      <c r="P1057" s="148"/>
      <c r="Q1057" s="148"/>
      <c r="R1057" s="148"/>
    </row>
    <row r="1058" spans="1:18" x14ac:dyDescent="0.25">
      <c r="A1058" s="148"/>
      <c r="B1058" s="149"/>
      <c r="C1058" s="149"/>
      <c r="D1058" s="149"/>
      <c r="E1058" s="149"/>
      <c r="F1058" s="149"/>
      <c r="G1058" s="149"/>
      <c r="H1058" s="149"/>
      <c r="I1058" s="149"/>
      <c r="J1058" s="149"/>
      <c r="K1058" s="149"/>
      <c r="L1058" s="149"/>
      <c r="M1058" s="149"/>
      <c r="O1058" s="148"/>
      <c r="P1058" s="148"/>
      <c r="Q1058" s="148"/>
      <c r="R1058" s="148"/>
    </row>
    <row r="1059" spans="1:18" x14ac:dyDescent="0.25">
      <c r="A1059" s="148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O1059" s="148"/>
      <c r="P1059" s="148"/>
      <c r="Q1059" s="148"/>
      <c r="R1059" s="148"/>
    </row>
    <row r="1060" spans="1:18" x14ac:dyDescent="0.25">
      <c r="A1060" s="148"/>
      <c r="B1060" s="149"/>
      <c r="C1060" s="149"/>
      <c r="D1060" s="149"/>
      <c r="E1060" s="149"/>
      <c r="F1060" s="149"/>
      <c r="G1060" s="149"/>
      <c r="H1060" s="149"/>
      <c r="I1060" s="149"/>
      <c r="J1060" s="149"/>
      <c r="K1060" s="149"/>
      <c r="L1060" s="149"/>
      <c r="M1060" s="149"/>
      <c r="O1060" s="148"/>
      <c r="P1060" s="148"/>
      <c r="Q1060" s="148"/>
      <c r="R1060" s="148"/>
    </row>
    <row r="1061" spans="1:18" x14ac:dyDescent="0.25">
      <c r="A1061" s="148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O1061" s="148"/>
      <c r="P1061" s="148"/>
      <c r="Q1061" s="148"/>
      <c r="R1061" s="148"/>
    </row>
    <row r="1062" spans="1:18" x14ac:dyDescent="0.25">
      <c r="A1062" s="148"/>
      <c r="B1062" s="149"/>
      <c r="C1062" s="149"/>
      <c r="D1062" s="149"/>
      <c r="E1062" s="149"/>
      <c r="F1062" s="149"/>
      <c r="G1062" s="149"/>
      <c r="H1062" s="149"/>
      <c r="I1062" s="149"/>
      <c r="J1062" s="149"/>
      <c r="K1062" s="149"/>
      <c r="L1062" s="149"/>
      <c r="M1062" s="149"/>
      <c r="O1062" s="148"/>
      <c r="P1062" s="148"/>
      <c r="Q1062" s="148"/>
      <c r="R1062" s="148"/>
    </row>
    <row r="1063" spans="1:18" x14ac:dyDescent="0.25">
      <c r="A1063" s="148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O1063" s="148"/>
      <c r="P1063" s="148"/>
      <c r="Q1063" s="148"/>
      <c r="R1063" s="148"/>
    </row>
    <row r="1064" spans="1:18" x14ac:dyDescent="0.25">
      <c r="A1064" s="148"/>
      <c r="B1064" s="149"/>
      <c r="C1064" s="149"/>
      <c r="D1064" s="149"/>
      <c r="E1064" s="149"/>
      <c r="F1064" s="149"/>
      <c r="G1064" s="149"/>
      <c r="H1064" s="149"/>
      <c r="I1064" s="149"/>
      <c r="J1064" s="149"/>
      <c r="K1064" s="149"/>
      <c r="L1064" s="149"/>
      <c r="M1064" s="149"/>
      <c r="O1064" s="148"/>
      <c r="P1064" s="148"/>
      <c r="Q1064" s="148"/>
      <c r="R1064" s="148"/>
    </row>
    <row r="1065" spans="1:18" x14ac:dyDescent="0.25">
      <c r="A1065" s="148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O1065" s="148"/>
      <c r="P1065" s="148"/>
      <c r="Q1065" s="148"/>
      <c r="R1065" s="148"/>
    </row>
    <row r="1066" spans="1:18" x14ac:dyDescent="0.25">
      <c r="A1066" s="148"/>
      <c r="B1066" s="149"/>
      <c r="C1066" s="149"/>
      <c r="D1066" s="149"/>
      <c r="E1066" s="149"/>
      <c r="F1066" s="149"/>
      <c r="G1066" s="149"/>
      <c r="H1066" s="149"/>
      <c r="I1066" s="149"/>
      <c r="J1066" s="149"/>
      <c r="K1066" s="149"/>
      <c r="L1066" s="149"/>
      <c r="M1066" s="149"/>
      <c r="O1066" s="148"/>
      <c r="P1066" s="148"/>
      <c r="Q1066" s="148"/>
      <c r="R1066" s="148"/>
    </row>
    <row r="1067" spans="1:18" x14ac:dyDescent="0.25">
      <c r="A1067" s="148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O1067" s="148"/>
      <c r="P1067" s="148"/>
      <c r="Q1067" s="148"/>
      <c r="R1067" s="148"/>
    </row>
    <row r="1068" spans="1:18" x14ac:dyDescent="0.25">
      <c r="A1068" s="148"/>
      <c r="B1068" s="149"/>
      <c r="C1068" s="149"/>
      <c r="D1068" s="149"/>
      <c r="E1068" s="149"/>
      <c r="F1068" s="149"/>
      <c r="G1068" s="149"/>
      <c r="H1068" s="149"/>
      <c r="I1068" s="149"/>
      <c r="J1068" s="149"/>
      <c r="K1068" s="149"/>
      <c r="L1068" s="149"/>
      <c r="M1068" s="149"/>
      <c r="O1068" s="148"/>
      <c r="P1068" s="148"/>
      <c r="Q1068" s="148"/>
      <c r="R1068" s="148"/>
    </row>
    <row r="1069" spans="1:18" x14ac:dyDescent="0.25">
      <c r="A1069" s="148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O1069" s="148"/>
      <c r="P1069" s="148"/>
      <c r="Q1069" s="148"/>
      <c r="R1069" s="148"/>
    </row>
    <row r="1070" spans="1:18" x14ac:dyDescent="0.25">
      <c r="A1070" s="148"/>
      <c r="B1070" s="149"/>
      <c r="C1070" s="149"/>
      <c r="D1070" s="149"/>
      <c r="E1070" s="149"/>
      <c r="F1070" s="149"/>
      <c r="G1070" s="149"/>
      <c r="H1070" s="149"/>
      <c r="I1070" s="149"/>
      <c r="J1070" s="149"/>
      <c r="K1070" s="149"/>
      <c r="L1070" s="149"/>
      <c r="M1070" s="149"/>
      <c r="O1070" s="148"/>
      <c r="P1070" s="148"/>
      <c r="Q1070" s="148"/>
      <c r="R1070" s="148"/>
    </row>
    <row r="1071" spans="1:18" x14ac:dyDescent="0.25">
      <c r="A1071" s="148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O1071" s="148"/>
      <c r="P1071" s="148"/>
      <c r="Q1071" s="148"/>
      <c r="R1071" s="148"/>
    </row>
    <row r="1072" spans="1:18" x14ac:dyDescent="0.25">
      <c r="A1072" s="148"/>
      <c r="B1072" s="149"/>
      <c r="C1072" s="149"/>
      <c r="D1072" s="149"/>
      <c r="E1072" s="149"/>
      <c r="F1072" s="149"/>
      <c r="G1072" s="149"/>
      <c r="H1072" s="149"/>
      <c r="I1072" s="149"/>
      <c r="J1072" s="149"/>
      <c r="K1072" s="149"/>
      <c r="L1072" s="149"/>
      <c r="M1072" s="149"/>
      <c r="O1072" s="148"/>
      <c r="P1072" s="148"/>
      <c r="Q1072" s="148"/>
      <c r="R1072" s="148"/>
    </row>
    <row r="1073" spans="1:18" x14ac:dyDescent="0.25">
      <c r="A1073" s="148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O1073" s="148"/>
      <c r="P1073" s="148"/>
      <c r="Q1073" s="148"/>
      <c r="R1073" s="148"/>
    </row>
    <row r="1074" spans="1:18" x14ac:dyDescent="0.25">
      <c r="A1074" s="148"/>
      <c r="B1074" s="149"/>
      <c r="C1074" s="149"/>
      <c r="D1074" s="149"/>
      <c r="E1074" s="149"/>
      <c r="F1074" s="149"/>
      <c r="G1074" s="149"/>
      <c r="H1074" s="149"/>
      <c r="I1074" s="149"/>
      <c r="J1074" s="149"/>
      <c r="K1074" s="149"/>
      <c r="L1074" s="149"/>
      <c r="M1074" s="149"/>
      <c r="O1074" s="148"/>
      <c r="P1074" s="148"/>
      <c r="Q1074" s="148"/>
      <c r="R1074" s="148"/>
    </row>
    <row r="1075" spans="1:18" x14ac:dyDescent="0.25">
      <c r="A1075" s="148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O1075" s="148"/>
      <c r="P1075" s="148"/>
      <c r="Q1075" s="148"/>
      <c r="R1075" s="148"/>
    </row>
    <row r="1076" spans="1:18" x14ac:dyDescent="0.25">
      <c r="A1076" s="148"/>
      <c r="B1076" s="149"/>
      <c r="C1076" s="149"/>
      <c r="D1076" s="149"/>
      <c r="E1076" s="149"/>
      <c r="F1076" s="149"/>
      <c r="G1076" s="149"/>
      <c r="H1076" s="149"/>
      <c r="I1076" s="149"/>
      <c r="J1076" s="149"/>
      <c r="K1076" s="149"/>
      <c r="L1076" s="149"/>
      <c r="M1076" s="149"/>
      <c r="O1076" s="148"/>
      <c r="P1076" s="148"/>
      <c r="Q1076" s="148"/>
      <c r="R1076" s="148"/>
    </row>
    <row r="1077" spans="1:18" x14ac:dyDescent="0.25">
      <c r="A1077" s="148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O1077" s="148"/>
      <c r="P1077" s="148"/>
      <c r="Q1077" s="148"/>
      <c r="R1077" s="148"/>
    </row>
    <row r="1078" spans="1:18" x14ac:dyDescent="0.25">
      <c r="A1078" s="148"/>
      <c r="B1078" s="149"/>
      <c r="C1078" s="149"/>
      <c r="D1078" s="149"/>
      <c r="E1078" s="149"/>
      <c r="F1078" s="149"/>
      <c r="G1078" s="149"/>
      <c r="H1078" s="149"/>
      <c r="I1078" s="149"/>
      <c r="J1078" s="149"/>
      <c r="K1078" s="149"/>
      <c r="L1078" s="149"/>
      <c r="M1078" s="149"/>
      <c r="O1078" s="148"/>
      <c r="P1078" s="148"/>
      <c r="Q1078" s="148"/>
      <c r="R1078" s="148"/>
    </row>
    <row r="1079" spans="1:18" x14ac:dyDescent="0.25">
      <c r="A1079" s="148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O1079" s="148"/>
      <c r="P1079" s="148"/>
      <c r="Q1079" s="148"/>
      <c r="R1079" s="148"/>
    </row>
    <row r="1080" spans="1:18" x14ac:dyDescent="0.25">
      <c r="A1080" s="148"/>
      <c r="B1080" s="149"/>
      <c r="C1080" s="149"/>
      <c r="D1080" s="149"/>
      <c r="E1080" s="149"/>
      <c r="F1080" s="149"/>
      <c r="G1080" s="149"/>
      <c r="H1080" s="149"/>
      <c r="I1080" s="149"/>
      <c r="J1080" s="149"/>
      <c r="K1080" s="149"/>
      <c r="L1080" s="149"/>
      <c r="M1080" s="149"/>
      <c r="O1080" s="148"/>
      <c r="P1080" s="148"/>
      <c r="Q1080" s="148"/>
      <c r="R1080" s="148"/>
    </row>
    <row r="1081" spans="1:18" x14ac:dyDescent="0.25">
      <c r="A1081" s="148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O1081" s="148"/>
      <c r="P1081" s="148"/>
      <c r="Q1081" s="148"/>
      <c r="R1081" s="148"/>
    </row>
    <row r="1082" spans="1:18" x14ac:dyDescent="0.25">
      <c r="A1082" s="148"/>
      <c r="B1082" s="149"/>
      <c r="C1082" s="149"/>
      <c r="D1082" s="149"/>
      <c r="E1082" s="149"/>
      <c r="F1082" s="149"/>
      <c r="G1082" s="149"/>
      <c r="H1082" s="149"/>
      <c r="I1082" s="149"/>
      <c r="J1082" s="149"/>
      <c r="K1082" s="149"/>
      <c r="L1082" s="149"/>
      <c r="M1082" s="149"/>
      <c r="O1082" s="148"/>
      <c r="P1082" s="148"/>
      <c r="Q1082" s="148"/>
      <c r="R1082" s="148"/>
    </row>
    <row r="1083" spans="1:18" x14ac:dyDescent="0.25">
      <c r="A1083" s="148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O1083" s="148"/>
      <c r="P1083" s="148"/>
      <c r="Q1083" s="148"/>
      <c r="R1083" s="148"/>
    </row>
    <row r="1084" spans="1:18" x14ac:dyDescent="0.25">
      <c r="A1084" s="148"/>
      <c r="B1084" s="149"/>
      <c r="C1084" s="149"/>
      <c r="D1084" s="149"/>
      <c r="E1084" s="149"/>
      <c r="F1084" s="149"/>
      <c r="G1084" s="149"/>
      <c r="H1084" s="149"/>
      <c r="I1084" s="149"/>
      <c r="J1084" s="149"/>
      <c r="K1084" s="149"/>
      <c r="L1084" s="149"/>
      <c r="M1084" s="149"/>
      <c r="O1084" s="148"/>
      <c r="P1084" s="148"/>
      <c r="Q1084" s="148"/>
      <c r="R1084" s="148"/>
    </row>
    <row r="1085" spans="1:18" x14ac:dyDescent="0.25">
      <c r="A1085" s="148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O1085" s="148"/>
      <c r="P1085" s="148"/>
      <c r="Q1085" s="148"/>
      <c r="R1085" s="148"/>
    </row>
    <row r="1086" spans="1:18" x14ac:dyDescent="0.25">
      <c r="A1086" s="148"/>
      <c r="B1086" s="149"/>
      <c r="C1086" s="149"/>
      <c r="D1086" s="149"/>
      <c r="E1086" s="149"/>
      <c r="F1086" s="149"/>
      <c r="G1086" s="149"/>
      <c r="H1086" s="149"/>
      <c r="I1086" s="149"/>
      <c r="J1086" s="149"/>
      <c r="K1086" s="149"/>
      <c r="L1086" s="149"/>
      <c r="M1086" s="149"/>
      <c r="O1086" s="148"/>
      <c r="P1086" s="148"/>
      <c r="Q1086" s="148"/>
      <c r="R1086" s="148"/>
    </row>
    <row r="1087" spans="1:18" x14ac:dyDescent="0.25">
      <c r="A1087" s="148"/>
      <c r="B1087" s="149"/>
      <c r="C1087" s="149"/>
      <c r="D1087" s="149"/>
      <c r="E1087" s="149"/>
      <c r="F1087" s="149"/>
      <c r="G1087" s="149"/>
      <c r="H1087" s="149"/>
      <c r="I1087" s="149"/>
      <c r="J1087" s="149"/>
      <c r="K1087" s="149"/>
      <c r="L1087" s="149"/>
      <c r="M1087" s="149"/>
      <c r="O1087" s="148"/>
      <c r="P1087" s="148"/>
      <c r="Q1087" s="148"/>
      <c r="R1087" s="148"/>
    </row>
    <row r="1088" spans="1:18" x14ac:dyDescent="0.25">
      <c r="A1088" s="148"/>
      <c r="B1088" s="149"/>
      <c r="C1088" s="149"/>
      <c r="D1088" s="149"/>
      <c r="E1088" s="149"/>
      <c r="F1088" s="149"/>
      <c r="G1088" s="149"/>
      <c r="H1088" s="149"/>
      <c r="I1088" s="149"/>
      <c r="J1088" s="149"/>
      <c r="K1088" s="149"/>
      <c r="L1088" s="149"/>
      <c r="M1088" s="149"/>
      <c r="O1088" s="148"/>
      <c r="P1088" s="148"/>
      <c r="Q1088" s="148"/>
      <c r="R1088" s="148"/>
    </row>
    <row r="1089" spans="1:18" x14ac:dyDescent="0.25">
      <c r="A1089" s="148"/>
      <c r="B1089" s="149"/>
      <c r="C1089" s="149"/>
      <c r="D1089" s="149"/>
      <c r="E1089" s="149"/>
      <c r="F1089" s="149"/>
      <c r="G1089" s="149"/>
      <c r="H1089" s="149"/>
      <c r="I1089" s="149"/>
      <c r="J1089" s="149"/>
      <c r="K1089" s="149"/>
      <c r="L1089" s="149"/>
      <c r="M1089" s="149"/>
      <c r="O1089" s="148"/>
      <c r="P1089" s="148"/>
      <c r="Q1089" s="148"/>
      <c r="R1089" s="148"/>
    </row>
    <row r="1090" spans="1:18" x14ac:dyDescent="0.25">
      <c r="A1090" s="148"/>
      <c r="B1090" s="149"/>
      <c r="C1090" s="149"/>
      <c r="D1090" s="149"/>
      <c r="E1090" s="149"/>
      <c r="F1090" s="149"/>
      <c r="G1090" s="149"/>
      <c r="H1090" s="149"/>
      <c r="I1090" s="149"/>
      <c r="J1090" s="149"/>
      <c r="K1090" s="149"/>
      <c r="L1090" s="149"/>
      <c r="M1090" s="149"/>
      <c r="O1090" s="148"/>
      <c r="P1090" s="148"/>
      <c r="Q1090" s="148"/>
      <c r="R1090" s="148"/>
    </row>
    <row r="1091" spans="1:18" x14ac:dyDescent="0.25">
      <c r="A1091" s="148"/>
      <c r="B1091" s="149"/>
      <c r="C1091" s="149"/>
      <c r="D1091" s="149"/>
      <c r="E1091" s="149"/>
      <c r="F1091" s="149"/>
      <c r="G1091" s="149"/>
      <c r="H1091" s="149"/>
      <c r="I1091" s="149"/>
      <c r="J1091" s="149"/>
      <c r="K1091" s="149"/>
      <c r="L1091" s="149"/>
      <c r="M1091" s="149"/>
      <c r="O1091" s="148"/>
      <c r="P1091" s="148"/>
      <c r="Q1091" s="148"/>
      <c r="R1091" s="148"/>
    </row>
    <row r="1092" spans="1:18" x14ac:dyDescent="0.25">
      <c r="A1092" s="148"/>
      <c r="B1092" s="149"/>
      <c r="C1092" s="149"/>
      <c r="D1092" s="149"/>
      <c r="E1092" s="149"/>
      <c r="F1092" s="149"/>
      <c r="G1092" s="149"/>
      <c r="H1092" s="149"/>
      <c r="I1092" s="149"/>
      <c r="J1092" s="149"/>
      <c r="K1092" s="149"/>
      <c r="L1092" s="149"/>
      <c r="M1092" s="149"/>
      <c r="O1092" s="148"/>
      <c r="P1092" s="148"/>
      <c r="Q1092" s="148"/>
      <c r="R1092" s="148"/>
    </row>
    <row r="1093" spans="1:18" x14ac:dyDescent="0.25">
      <c r="A1093" s="148"/>
      <c r="B1093" s="149"/>
      <c r="C1093" s="149"/>
      <c r="D1093" s="149"/>
      <c r="E1093" s="149"/>
      <c r="F1093" s="149"/>
      <c r="G1093" s="149"/>
      <c r="H1093" s="149"/>
      <c r="I1093" s="149"/>
      <c r="J1093" s="149"/>
      <c r="K1093" s="149"/>
      <c r="L1093" s="149"/>
      <c r="M1093" s="149"/>
      <c r="O1093" s="148"/>
      <c r="P1093" s="148"/>
      <c r="Q1093" s="148"/>
      <c r="R1093" s="148"/>
    </row>
    <row r="1094" spans="1:18" x14ac:dyDescent="0.25">
      <c r="A1094" s="148"/>
      <c r="B1094" s="149"/>
      <c r="C1094" s="149"/>
      <c r="D1094" s="149"/>
      <c r="E1094" s="149"/>
      <c r="F1094" s="149"/>
      <c r="G1094" s="149"/>
      <c r="H1094" s="149"/>
      <c r="I1094" s="149"/>
      <c r="J1094" s="149"/>
      <c r="K1094" s="149"/>
      <c r="L1094" s="149"/>
      <c r="M1094" s="149"/>
      <c r="O1094" s="148"/>
      <c r="P1094" s="148"/>
      <c r="Q1094" s="148"/>
      <c r="R1094" s="148"/>
    </row>
    <row r="1095" spans="1:18" x14ac:dyDescent="0.25">
      <c r="A1095" s="148"/>
      <c r="B1095" s="149"/>
      <c r="C1095" s="149"/>
      <c r="D1095" s="149"/>
      <c r="E1095" s="149"/>
      <c r="F1095" s="149"/>
      <c r="G1095" s="149"/>
      <c r="H1095" s="149"/>
      <c r="I1095" s="149"/>
      <c r="J1095" s="149"/>
      <c r="K1095" s="149"/>
      <c r="L1095" s="149"/>
      <c r="M1095" s="149"/>
      <c r="O1095" s="148"/>
      <c r="P1095" s="148"/>
      <c r="Q1095" s="148"/>
      <c r="R1095" s="148"/>
    </row>
    <row r="1096" spans="1:18" x14ac:dyDescent="0.25">
      <c r="A1096" s="148"/>
      <c r="B1096" s="149"/>
      <c r="C1096" s="149"/>
      <c r="D1096" s="149"/>
      <c r="E1096" s="149"/>
      <c r="F1096" s="149"/>
      <c r="G1096" s="149"/>
      <c r="H1096" s="149"/>
      <c r="I1096" s="149"/>
      <c r="J1096" s="149"/>
      <c r="K1096" s="149"/>
      <c r="L1096" s="149"/>
      <c r="M1096" s="149"/>
      <c r="O1096" s="148"/>
      <c r="P1096" s="148"/>
      <c r="Q1096" s="148"/>
      <c r="R1096" s="148"/>
    </row>
    <row r="1097" spans="1:18" x14ac:dyDescent="0.25">
      <c r="A1097" s="148"/>
      <c r="B1097" s="149"/>
      <c r="C1097" s="149"/>
      <c r="D1097" s="149"/>
      <c r="E1097" s="149"/>
      <c r="F1097" s="149"/>
      <c r="G1097" s="149"/>
      <c r="H1097" s="149"/>
      <c r="I1097" s="149"/>
      <c r="J1097" s="149"/>
      <c r="K1097" s="149"/>
      <c r="L1097" s="149"/>
      <c r="M1097" s="149"/>
      <c r="O1097" s="148"/>
      <c r="P1097" s="148"/>
      <c r="Q1097" s="148"/>
      <c r="R1097" s="148"/>
    </row>
    <row r="1098" spans="1:18" x14ac:dyDescent="0.25">
      <c r="A1098" s="148"/>
      <c r="B1098" s="149"/>
      <c r="C1098" s="149"/>
      <c r="D1098" s="149"/>
      <c r="E1098" s="149"/>
      <c r="F1098" s="149"/>
      <c r="G1098" s="149"/>
      <c r="H1098" s="149"/>
      <c r="I1098" s="149"/>
      <c r="J1098" s="149"/>
      <c r="K1098" s="149"/>
      <c r="L1098" s="149"/>
      <c r="M1098" s="149"/>
      <c r="O1098" s="148"/>
      <c r="P1098" s="148"/>
      <c r="Q1098" s="148"/>
      <c r="R1098" s="148"/>
    </row>
    <row r="1099" spans="1:18" x14ac:dyDescent="0.25">
      <c r="A1099" s="148"/>
      <c r="B1099" s="149"/>
      <c r="C1099" s="149"/>
      <c r="D1099" s="149"/>
      <c r="E1099" s="149"/>
      <c r="F1099" s="149"/>
      <c r="G1099" s="149"/>
      <c r="H1099" s="149"/>
      <c r="I1099" s="149"/>
      <c r="J1099" s="149"/>
      <c r="K1099" s="149"/>
      <c r="L1099" s="149"/>
      <c r="M1099" s="149"/>
      <c r="O1099" s="148"/>
      <c r="P1099" s="148"/>
      <c r="Q1099" s="148"/>
      <c r="R1099" s="148"/>
    </row>
    <row r="1100" spans="1:18" x14ac:dyDescent="0.25">
      <c r="A1100" s="148"/>
      <c r="B1100" s="149"/>
      <c r="C1100" s="149"/>
      <c r="D1100" s="149"/>
      <c r="E1100" s="149"/>
      <c r="F1100" s="149"/>
      <c r="G1100" s="149"/>
      <c r="H1100" s="149"/>
      <c r="I1100" s="149"/>
      <c r="J1100" s="149"/>
      <c r="K1100" s="149"/>
      <c r="L1100" s="149"/>
      <c r="M1100" s="149"/>
      <c r="O1100" s="148"/>
      <c r="P1100" s="148"/>
      <c r="Q1100" s="148"/>
      <c r="R1100" s="148"/>
    </row>
    <row r="1101" spans="1:18" x14ac:dyDescent="0.25">
      <c r="A1101" s="148"/>
      <c r="B1101" s="149"/>
      <c r="C1101" s="149"/>
      <c r="D1101" s="149"/>
      <c r="E1101" s="149"/>
      <c r="F1101" s="149"/>
      <c r="G1101" s="149"/>
      <c r="H1101" s="149"/>
      <c r="I1101" s="149"/>
      <c r="J1101" s="149"/>
      <c r="K1101" s="149"/>
      <c r="L1101" s="149"/>
      <c r="M1101" s="149"/>
      <c r="O1101" s="148"/>
      <c r="P1101" s="148"/>
      <c r="Q1101" s="148"/>
      <c r="R1101" s="148"/>
    </row>
    <row r="1102" spans="1:18" x14ac:dyDescent="0.25">
      <c r="A1102" s="148"/>
      <c r="B1102" s="149"/>
      <c r="C1102" s="149"/>
      <c r="D1102" s="149"/>
      <c r="E1102" s="149"/>
      <c r="F1102" s="149"/>
      <c r="G1102" s="149"/>
      <c r="H1102" s="149"/>
      <c r="I1102" s="149"/>
      <c r="J1102" s="149"/>
      <c r="K1102" s="149"/>
      <c r="L1102" s="149"/>
      <c r="M1102" s="149"/>
      <c r="O1102" s="148"/>
      <c r="P1102" s="148"/>
      <c r="Q1102" s="148"/>
      <c r="R1102" s="148"/>
    </row>
    <row r="1103" spans="1:18" x14ac:dyDescent="0.25">
      <c r="A1103" s="148"/>
      <c r="B1103" s="149"/>
      <c r="C1103" s="149"/>
      <c r="D1103" s="149"/>
      <c r="E1103" s="149"/>
      <c r="F1103" s="149"/>
      <c r="G1103" s="149"/>
      <c r="H1103" s="149"/>
      <c r="I1103" s="149"/>
      <c r="J1103" s="149"/>
      <c r="K1103" s="149"/>
      <c r="L1103" s="149"/>
      <c r="M1103" s="149"/>
      <c r="O1103" s="148"/>
      <c r="P1103" s="148"/>
      <c r="Q1103" s="148"/>
      <c r="R1103" s="148"/>
    </row>
    <row r="1104" spans="1:18" x14ac:dyDescent="0.25">
      <c r="A1104" s="148"/>
      <c r="B1104" s="149"/>
      <c r="C1104" s="149"/>
      <c r="D1104" s="149"/>
      <c r="E1104" s="149"/>
      <c r="F1104" s="149"/>
      <c r="G1104" s="149"/>
      <c r="H1104" s="149"/>
      <c r="I1104" s="149"/>
      <c r="J1104" s="149"/>
      <c r="K1104" s="149"/>
      <c r="L1104" s="149"/>
      <c r="M1104" s="149"/>
      <c r="O1104" s="148"/>
      <c r="P1104" s="148"/>
      <c r="Q1104" s="148"/>
      <c r="R1104" s="148"/>
    </row>
    <row r="1105" spans="1:18" x14ac:dyDescent="0.25">
      <c r="A1105" s="148"/>
      <c r="B1105" s="149"/>
      <c r="C1105" s="149"/>
      <c r="D1105" s="149"/>
      <c r="E1105" s="149"/>
      <c r="F1105" s="149"/>
      <c r="G1105" s="149"/>
      <c r="H1105" s="149"/>
      <c r="I1105" s="149"/>
      <c r="J1105" s="149"/>
      <c r="K1105" s="149"/>
      <c r="L1105" s="149"/>
      <c r="M1105" s="149"/>
      <c r="O1105" s="148"/>
      <c r="P1105" s="148"/>
      <c r="Q1105" s="148"/>
      <c r="R1105" s="148"/>
    </row>
    <row r="1106" spans="1:18" x14ac:dyDescent="0.25">
      <c r="A1106" s="148"/>
      <c r="B1106" s="149"/>
      <c r="C1106" s="149"/>
      <c r="D1106" s="149"/>
      <c r="E1106" s="149"/>
      <c r="F1106" s="149"/>
      <c r="G1106" s="149"/>
      <c r="H1106" s="149"/>
      <c r="I1106" s="149"/>
      <c r="J1106" s="149"/>
      <c r="K1106" s="149"/>
      <c r="L1106" s="149"/>
      <c r="M1106" s="149"/>
      <c r="O1106" s="148"/>
      <c r="P1106" s="148"/>
      <c r="Q1106" s="148"/>
      <c r="R1106" s="148"/>
    </row>
    <row r="1107" spans="1:18" x14ac:dyDescent="0.25">
      <c r="A1107" s="148"/>
      <c r="B1107" s="149"/>
      <c r="C1107" s="149"/>
      <c r="D1107" s="149"/>
      <c r="E1107" s="149"/>
      <c r="F1107" s="149"/>
      <c r="G1107" s="149"/>
      <c r="H1107" s="149"/>
      <c r="I1107" s="149"/>
      <c r="J1107" s="149"/>
      <c r="K1107" s="149"/>
      <c r="L1107" s="149"/>
      <c r="M1107" s="149"/>
      <c r="O1107" s="148"/>
      <c r="P1107" s="148"/>
      <c r="Q1107" s="148"/>
      <c r="R1107" s="148"/>
    </row>
    <row r="1108" spans="1:18" x14ac:dyDescent="0.25">
      <c r="A1108" s="148"/>
      <c r="B1108" s="149"/>
      <c r="C1108" s="149"/>
      <c r="D1108" s="149"/>
      <c r="E1108" s="149"/>
      <c r="F1108" s="149"/>
      <c r="G1108" s="149"/>
      <c r="H1108" s="149"/>
      <c r="I1108" s="149"/>
      <c r="J1108" s="149"/>
      <c r="K1108" s="149"/>
      <c r="L1108" s="149"/>
      <c r="M1108" s="149"/>
      <c r="O1108" s="148"/>
      <c r="P1108" s="148"/>
      <c r="Q1108" s="148"/>
      <c r="R1108" s="148"/>
    </row>
    <row r="1109" spans="1:18" x14ac:dyDescent="0.25">
      <c r="A1109" s="148"/>
      <c r="B1109" s="149"/>
      <c r="C1109" s="149"/>
      <c r="D1109" s="149"/>
      <c r="E1109" s="149"/>
      <c r="F1109" s="149"/>
      <c r="G1109" s="149"/>
      <c r="H1109" s="149"/>
      <c r="I1109" s="149"/>
      <c r="J1109" s="149"/>
      <c r="K1109" s="149"/>
      <c r="L1109" s="149"/>
      <c r="M1109" s="149"/>
      <c r="O1109" s="148"/>
      <c r="P1109" s="148"/>
      <c r="Q1109" s="148"/>
      <c r="R1109" s="148"/>
    </row>
    <row r="1110" spans="1:18" x14ac:dyDescent="0.25">
      <c r="A1110" s="148"/>
      <c r="B1110" s="149"/>
      <c r="C1110" s="149"/>
      <c r="D1110" s="149"/>
      <c r="E1110" s="149"/>
      <c r="F1110" s="149"/>
      <c r="G1110" s="149"/>
      <c r="H1110" s="149"/>
      <c r="I1110" s="149"/>
      <c r="J1110" s="149"/>
      <c r="K1110" s="149"/>
      <c r="L1110" s="149"/>
      <c r="M1110" s="149"/>
      <c r="O1110" s="148"/>
      <c r="P1110" s="148"/>
      <c r="Q1110" s="148"/>
      <c r="R1110" s="148"/>
    </row>
    <row r="1111" spans="1:18" x14ac:dyDescent="0.25">
      <c r="A1111" s="148"/>
      <c r="B1111" s="149"/>
      <c r="C1111" s="149"/>
      <c r="D1111" s="149"/>
      <c r="E1111" s="149"/>
      <c r="F1111" s="149"/>
      <c r="G1111" s="149"/>
      <c r="H1111" s="149"/>
      <c r="I1111" s="149"/>
      <c r="J1111" s="149"/>
      <c r="K1111" s="149"/>
      <c r="L1111" s="149"/>
      <c r="M1111" s="149"/>
      <c r="O1111" s="148"/>
      <c r="P1111" s="148"/>
      <c r="Q1111" s="148"/>
      <c r="R1111" s="148"/>
    </row>
    <row r="1112" spans="1:18" x14ac:dyDescent="0.25">
      <c r="A1112" s="148"/>
      <c r="B1112" s="149"/>
      <c r="C1112" s="149"/>
      <c r="D1112" s="149"/>
      <c r="E1112" s="149"/>
      <c r="F1112" s="149"/>
      <c r="G1112" s="149"/>
      <c r="H1112" s="149"/>
      <c r="I1112" s="149"/>
      <c r="J1112" s="149"/>
      <c r="K1112" s="149"/>
      <c r="L1112" s="149"/>
      <c r="M1112" s="149"/>
      <c r="O1112" s="148"/>
      <c r="P1112" s="148"/>
      <c r="Q1112" s="148"/>
      <c r="R1112" s="148"/>
    </row>
    <row r="1113" spans="1:18" x14ac:dyDescent="0.25">
      <c r="A1113" s="148"/>
      <c r="B1113" s="149"/>
      <c r="C1113" s="149"/>
      <c r="D1113" s="149"/>
      <c r="E1113" s="149"/>
      <c r="F1113" s="149"/>
      <c r="G1113" s="149"/>
      <c r="H1113" s="149"/>
      <c r="I1113" s="149"/>
      <c r="J1113" s="149"/>
      <c r="K1113" s="149"/>
      <c r="L1113" s="149"/>
      <c r="M1113" s="149"/>
      <c r="O1113" s="148"/>
      <c r="P1113" s="148"/>
      <c r="Q1113" s="148"/>
      <c r="R1113" s="148"/>
    </row>
    <row r="1114" spans="1:18" x14ac:dyDescent="0.25">
      <c r="A1114" s="148"/>
      <c r="B1114" s="149"/>
      <c r="C1114" s="149"/>
      <c r="D1114" s="149"/>
      <c r="E1114" s="149"/>
      <c r="F1114" s="149"/>
      <c r="G1114" s="149"/>
      <c r="H1114" s="149"/>
      <c r="I1114" s="149"/>
      <c r="J1114" s="149"/>
      <c r="K1114" s="149"/>
      <c r="L1114" s="149"/>
      <c r="M1114" s="149"/>
      <c r="O1114" s="148"/>
      <c r="P1114" s="148"/>
      <c r="Q1114" s="148"/>
      <c r="R1114" s="148"/>
    </row>
    <row r="1115" spans="1:18" x14ac:dyDescent="0.25">
      <c r="A1115" s="148"/>
      <c r="B1115" s="149"/>
      <c r="C1115" s="149"/>
      <c r="D1115" s="149"/>
      <c r="E1115" s="149"/>
      <c r="F1115" s="149"/>
      <c r="G1115" s="149"/>
      <c r="H1115" s="149"/>
      <c r="I1115" s="149"/>
      <c r="J1115" s="149"/>
      <c r="K1115" s="149"/>
      <c r="L1115" s="149"/>
      <c r="M1115" s="149"/>
      <c r="O1115" s="148"/>
      <c r="P1115" s="148"/>
      <c r="Q1115" s="148"/>
      <c r="R1115" s="148"/>
    </row>
    <row r="1116" spans="1:18" x14ac:dyDescent="0.25">
      <c r="A1116" s="148"/>
      <c r="B1116" s="149"/>
      <c r="C1116" s="149"/>
      <c r="D1116" s="149"/>
      <c r="E1116" s="149"/>
      <c r="F1116" s="149"/>
      <c r="G1116" s="149"/>
      <c r="H1116" s="149"/>
      <c r="I1116" s="149"/>
      <c r="J1116" s="149"/>
      <c r="K1116" s="149"/>
      <c r="L1116" s="149"/>
      <c r="M1116" s="149"/>
      <c r="O1116" s="148"/>
      <c r="P1116" s="148"/>
      <c r="Q1116" s="148"/>
      <c r="R1116" s="148"/>
    </row>
    <row r="1117" spans="1:18" x14ac:dyDescent="0.25">
      <c r="A1117" s="148"/>
      <c r="B1117" s="149"/>
      <c r="C1117" s="149"/>
      <c r="D1117" s="149"/>
      <c r="E1117" s="149"/>
      <c r="F1117" s="149"/>
      <c r="G1117" s="149"/>
      <c r="H1117" s="149"/>
      <c r="I1117" s="149"/>
      <c r="J1117" s="149"/>
      <c r="K1117" s="149"/>
      <c r="L1117" s="149"/>
      <c r="M1117" s="149"/>
      <c r="O1117" s="148"/>
      <c r="P1117" s="148"/>
      <c r="Q1117" s="148"/>
      <c r="R1117" s="148"/>
    </row>
    <row r="1118" spans="1:18" x14ac:dyDescent="0.25">
      <c r="A1118" s="148"/>
      <c r="B1118" s="149"/>
      <c r="C1118" s="149"/>
      <c r="D1118" s="149"/>
      <c r="E1118" s="149"/>
      <c r="F1118" s="149"/>
      <c r="G1118" s="149"/>
      <c r="H1118" s="149"/>
      <c r="I1118" s="149"/>
      <c r="J1118" s="149"/>
      <c r="K1118" s="149"/>
      <c r="L1118" s="149"/>
      <c r="M1118" s="149"/>
      <c r="O1118" s="148"/>
      <c r="P1118" s="148"/>
      <c r="Q1118" s="148"/>
      <c r="R1118" s="148"/>
    </row>
    <row r="1119" spans="1:18" x14ac:dyDescent="0.25">
      <c r="A1119" s="148"/>
      <c r="B1119" s="149"/>
      <c r="C1119" s="149"/>
      <c r="D1119" s="149"/>
      <c r="E1119" s="149"/>
      <c r="F1119" s="149"/>
      <c r="G1119" s="149"/>
      <c r="H1119" s="149"/>
      <c r="I1119" s="149"/>
      <c r="J1119" s="149"/>
      <c r="K1119" s="149"/>
      <c r="L1119" s="149"/>
      <c r="M1119" s="149"/>
      <c r="O1119" s="148"/>
      <c r="P1119" s="148"/>
      <c r="Q1119" s="148"/>
      <c r="R1119" s="148"/>
    </row>
    <row r="1120" spans="1:18" x14ac:dyDescent="0.25">
      <c r="A1120" s="148"/>
      <c r="B1120" s="149"/>
      <c r="C1120" s="149"/>
      <c r="D1120" s="149"/>
      <c r="E1120" s="149"/>
      <c r="F1120" s="149"/>
      <c r="G1120" s="149"/>
      <c r="H1120" s="149"/>
      <c r="I1120" s="149"/>
      <c r="J1120" s="149"/>
      <c r="K1120" s="149"/>
      <c r="L1120" s="149"/>
      <c r="M1120" s="149"/>
      <c r="O1120" s="148"/>
      <c r="P1120" s="148"/>
      <c r="Q1120" s="148"/>
      <c r="R1120" s="148"/>
    </row>
    <row r="1121" spans="1:18" x14ac:dyDescent="0.25">
      <c r="A1121" s="148"/>
      <c r="B1121" s="149"/>
      <c r="C1121" s="149"/>
      <c r="D1121" s="149"/>
      <c r="E1121" s="149"/>
      <c r="F1121" s="149"/>
      <c r="G1121" s="149"/>
      <c r="H1121" s="149"/>
      <c r="I1121" s="149"/>
      <c r="J1121" s="149"/>
      <c r="K1121" s="149"/>
      <c r="L1121" s="149"/>
      <c r="M1121" s="149"/>
      <c r="O1121" s="148"/>
      <c r="P1121" s="148"/>
      <c r="Q1121" s="148"/>
      <c r="R1121" s="148"/>
    </row>
    <row r="1122" spans="1:18" x14ac:dyDescent="0.25">
      <c r="A1122" s="148"/>
      <c r="B1122" s="149"/>
      <c r="C1122" s="149"/>
      <c r="D1122" s="149"/>
      <c r="E1122" s="149"/>
      <c r="F1122" s="149"/>
      <c r="G1122" s="149"/>
      <c r="H1122" s="149"/>
      <c r="I1122" s="149"/>
      <c r="J1122" s="149"/>
      <c r="K1122" s="149"/>
      <c r="L1122" s="149"/>
      <c r="M1122" s="149"/>
      <c r="O1122" s="148"/>
      <c r="P1122" s="148"/>
      <c r="Q1122" s="148"/>
      <c r="R1122" s="148"/>
    </row>
    <row r="1123" spans="1:18" x14ac:dyDescent="0.25">
      <c r="A1123" s="148"/>
      <c r="B1123" s="149"/>
      <c r="C1123" s="149"/>
      <c r="D1123" s="149"/>
      <c r="E1123" s="149"/>
      <c r="F1123" s="149"/>
      <c r="G1123" s="149"/>
      <c r="H1123" s="149"/>
      <c r="I1123" s="149"/>
      <c r="J1123" s="149"/>
      <c r="K1123" s="149"/>
      <c r="L1123" s="149"/>
      <c r="M1123" s="149"/>
      <c r="O1123" s="148"/>
      <c r="P1123" s="148"/>
      <c r="Q1123" s="148"/>
      <c r="R1123" s="148"/>
    </row>
    <row r="1124" spans="1:18" x14ac:dyDescent="0.25">
      <c r="A1124" s="148"/>
      <c r="B1124" s="149"/>
      <c r="C1124" s="149"/>
      <c r="D1124" s="149"/>
      <c r="E1124" s="149"/>
      <c r="F1124" s="149"/>
      <c r="G1124" s="149"/>
      <c r="H1124" s="149"/>
      <c r="I1124" s="149"/>
      <c r="J1124" s="149"/>
      <c r="K1124" s="149"/>
      <c r="L1124" s="149"/>
      <c r="M1124" s="149"/>
      <c r="O1124" s="148"/>
      <c r="P1124" s="148"/>
      <c r="Q1124" s="148"/>
      <c r="R1124" s="148"/>
    </row>
    <row r="1125" spans="1:18" x14ac:dyDescent="0.25">
      <c r="A1125" s="148"/>
      <c r="B1125" s="149"/>
      <c r="C1125" s="149"/>
      <c r="D1125" s="149"/>
      <c r="E1125" s="149"/>
      <c r="F1125" s="149"/>
      <c r="G1125" s="149"/>
      <c r="H1125" s="149"/>
      <c r="I1125" s="149"/>
      <c r="J1125" s="149"/>
      <c r="K1125" s="149"/>
      <c r="L1125" s="149"/>
      <c r="M1125" s="149"/>
      <c r="O1125" s="148"/>
      <c r="P1125" s="148"/>
      <c r="Q1125" s="148"/>
      <c r="R1125" s="148"/>
    </row>
    <row r="1126" spans="1:18" x14ac:dyDescent="0.25">
      <c r="A1126" s="148"/>
      <c r="B1126" s="149"/>
      <c r="C1126" s="149"/>
      <c r="D1126" s="149"/>
      <c r="E1126" s="149"/>
      <c r="F1126" s="149"/>
      <c r="G1126" s="149"/>
      <c r="H1126" s="149"/>
      <c r="I1126" s="149"/>
      <c r="J1126" s="149"/>
      <c r="K1126" s="149"/>
      <c r="L1126" s="149"/>
      <c r="M1126" s="149"/>
      <c r="O1126" s="148"/>
      <c r="P1126" s="148"/>
      <c r="Q1126" s="148"/>
      <c r="R1126" s="148"/>
    </row>
    <row r="1127" spans="1:18" x14ac:dyDescent="0.25">
      <c r="A1127" s="148"/>
      <c r="B1127" s="149"/>
      <c r="C1127" s="149"/>
      <c r="D1127" s="149"/>
      <c r="E1127" s="149"/>
      <c r="F1127" s="149"/>
      <c r="G1127" s="149"/>
      <c r="H1127" s="149"/>
      <c r="I1127" s="149"/>
      <c r="J1127" s="149"/>
      <c r="K1127" s="149"/>
      <c r="L1127" s="149"/>
      <c r="M1127" s="149"/>
      <c r="O1127" s="148"/>
      <c r="P1127" s="148"/>
      <c r="Q1127" s="148"/>
      <c r="R1127" s="148"/>
    </row>
    <row r="1128" spans="1:18" x14ac:dyDescent="0.25">
      <c r="A1128" s="148"/>
      <c r="B1128" s="149"/>
      <c r="C1128" s="149"/>
      <c r="D1128" s="149"/>
      <c r="E1128" s="149"/>
      <c r="F1128" s="149"/>
      <c r="G1128" s="149"/>
      <c r="H1128" s="149"/>
      <c r="I1128" s="149"/>
      <c r="J1128" s="149"/>
      <c r="K1128" s="149"/>
      <c r="L1128" s="149"/>
      <c r="M1128" s="149"/>
      <c r="O1128" s="148"/>
      <c r="P1128" s="148"/>
      <c r="Q1128" s="148"/>
      <c r="R1128" s="148"/>
    </row>
    <row r="1129" spans="1:18" x14ac:dyDescent="0.25">
      <c r="A1129" s="148"/>
      <c r="B1129" s="149"/>
      <c r="C1129" s="149"/>
      <c r="D1129" s="149"/>
      <c r="E1129" s="149"/>
      <c r="F1129" s="149"/>
      <c r="G1129" s="149"/>
      <c r="H1129" s="149"/>
      <c r="I1129" s="149"/>
      <c r="J1129" s="149"/>
      <c r="K1129" s="149"/>
      <c r="L1129" s="149"/>
      <c r="M1129" s="149"/>
      <c r="O1129" s="148"/>
      <c r="P1129" s="148"/>
      <c r="Q1129" s="148"/>
      <c r="R1129" s="148"/>
    </row>
    <row r="1130" spans="1:18" x14ac:dyDescent="0.25">
      <c r="A1130" s="148"/>
      <c r="B1130" s="149"/>
      <c r="C1130" s="149"/>
      <c r="D1130" s="149"/>
      <c r="E1130" s="149"/>
      <c r="F1130" s="149"/>
      <c r="G1130" s="149"/>
      <c r="H1130" s="149"/>
      <c r="I1130" s="149"/>
      <c r="J1130" s="149"/>
      <c r="K1130" s="149"/>
      <c r="L1130" s="149"/>
      <c r="M1130" s="149"/>
      <c r="O1130" s="148"/>
      <c r="P1130" s="148"/>
      <c r="Q1130" s="148"/>
      <c r="R1130" s="148"/>
    </row>
    <row r="1131" spans="1:18" x14ac:dyDescent="0.25">
      <c r="A1131" s="148"/>
      <c r="B1131" s="149"/>
      <c r="C1131" s="149"/>
      <c r="D1131" s="149"/>
      <c r="E1131" s="149"/>
      <c r="F1131" s="149"/>
      <c r="G1131" s="149"/>
      <c r="H1131" s="149"/>
      <c r="I1131" s="149"/>
      <c r="J1131" s="149"/>
      <c r="K1131" s="149"/>
      <c r="L1131" s="149"/>
      <c r="M1131" s="149"/>
      <c r="O1131" s="148"/>
      <c r="P1131" s="148"/>
      <c r="Q1131" s="148"/>
      <c r="R1131" s="148"/>
    </row>
    <row r="1132" spans="1:18" x14ac:dyDescent="0.25">
      <c r="A1132" s="148"/>
      <c r="B1132" s="149"/>
      <c r="C1132" s="149"/>
      <c r="D1132" s="149"/>
      <c r="E1132" s="149"/>
      <c r="F1132" s="149"/>
      <c r="G1132" s="149"/>
      <c r="H1132" s="149"/>
      <c r="I1132" s="149"/>
      <c r="J1132" s="149"/>
      <c r="K1132" s="149"/>
      <c r="L1132" s="149"/>
      <c r="M1132" s="149"/>
      <c r="O1132" s="148"/>
      <c r="P1132" s="148"/>
      <c r="Q1132" s="148"/>
      <c r="R1132" s="148"/>
    </row>
    <row r="1133" spans="1:18" x14ac:dyDescent="0.25">
      <c r="A1133" s="148"/>
      <c r="B1133" s="149"/>
      <c r="C1133" s="149"/>
      <c r="D1133" s="149"/>
      <c r="E1133" s="149"/>
      <c r="F1133" s="149"/>
      <c r="G1133" s="149"/>
      <c r="H1133" s="149"/>
      <c r="I1133" s="149"/>
      <c r="J1133" s="149"/>
      <c r="K1133" s="149"/>
      <c r="L1133" s="149"/>
      <c r="M1133" s="149"/>
      <c r="O1133" s="148"/>
      <c r="P1133" s="148"/>
      <c r="Q1133" s="148"/>
      <c r="R1133" s="148"/>
    </row>
    <row r="1134" spans="1:18" x14ac:dyDescent="0.25">
      <c r="A1134" s="148"/>
      <c r="B1134" s="149"/>
      <c r="C1134" s="149"/>
      <c r="D1134" s="149"/>
      <c r="E1134" s="149"/>
      <c r="F1134" s="149"/>
      <c r="G1134" s="149"/>
      <c r="H1134" s="149"/>
      <c r="I1134" s="149"/>
      <c r="J1134" s="149"/>
      <c r="K1134" s="149"/>
      <c r="L1134" s="149"/>
      <c r="M1134" s="149"/>
      <c r="O1134" s="148"/>
      <c r="P1134" s="148"/>
      <c r="Q1134" s="148"/>
      <c r="R1134" s="148"/>
    </row>
    <row r="1135" spans="1:18" x14ac:dyDescent="0.25">
      <c r="A1135" s="148"/>
      <c r="B1135" s="149"/>
      <c r="C1135" s="149"/>
      <c r="D1135" s="149"/>
      <c r="E1135" s="149"/>
      <c r="F1135" s="149"/>
      <c r="G1135" s="149"/>
      <c r="H1135" s="149"/>
      <c r="I1135" s="149"/>
      <c r="J1135" s="149"/>
      <c r="K1135" s="149"/>
      <c r="L1135" s="149"/>
      <c r="M1135" s="149"/>
      <c r="O1135" s="148"/>
      <c r="P1135" s="148"/>
      <c r="Q1135" s="148"/>
      <c r="R1135" s="148"/>
    </row>
    <row r="1136" spans="1:18" x14ac:dyDescent="0.25">
      <c r="A1136" s="148"/>
      <c r="B1136" s="149"/>
      <c r="C1136" s="149"/>
      <c r="D1136" s="149"/>
      <c r="E1136" s="149"/>
      <c r="F1136" s="149"/>
      <c r="G1136" s="149"/>
      <c r="H1136" s="149"/>
      <c r="I1136" s="149"/>
      <c r="J1136" s="149"/>
      <c r="K1136" s="149"/>
      <c r="L1136" s="149"/>
      <c r="M1136" s="149"/>
      <c r="O1136" s="148"/>
      <c r="P1136" s="148"/>
      <c r="Q1136" s="148"/>
      <c r="R1136" s="148"/>
    </row>
    <row r="1137" spans="1:18" x14ac:dyDescent="0.25">
      <c r="A1137" s="148"/>
      <c r="B1137" s="149"/>
      <c r="C1137" s="149"/>
      <c r="D1137" s="149"/>
      <c r="E1137" s="149"/>
      <c r="F1137" s="149"/>
      <c r="G1137" s="149"/>
      <c r="H1137" s="149"/>
      <c r="I1137" s="149"/>
      <c r="J1137" s="149"/>
      <c r="K1137" s="149"/>
      <c r="L1137" s="149"/>
      <c r="M1137" s="149"/>
      <c r="O1137" s="148"/>
      <c r="P1137" s="148"/>
      <c r="Q1137" s="148"/>
      <c r="R1137" s="148"/>
    </row>
    <row r="1138" spans="1:18" x14ac:dyDescent="0.25">
      <c r="A1138" s="148"/>
      <c r="B1138" s="149"/>
      <c r="C1138" s="149"/>
      <c r="D1138" s="149"/>
      <c r="E1138" s="149"/>
      <c r="F1138" s="149"/>
      <c r="G1138" s="149"/>
      <c r="H1138" s="149"/>
      <c r="I1138" s="149"/>
      <c r="J1138" s="149"/>
      <c r="K1138" s="149"/>
      <c r="L1138" s="149"/>
      <c r="M1138" s="149"/>
      <c r="O1138" s="148"/>
      <c r="P1138" s="148"/>
      <c r="Q1138" s="148"/>
      <c r="R1138" s="148"/>
    </row>
    <row r="1139" spans="1:18" x14ac:dyDescent="0.25">
      <c r="A1139" s="148"/>
      <c r="B1139" s="149"/>
      <c r="C1139" s="149"/>
      <c r="D1139" s="149"/>
      <c r="E1139" s="149"/>
      <c r="F1139" s="149"/>
      <c r="G1139" s="149"/>
      <c r="H1139" s="149"/>
      <c r="I1139" s="149"/>
      <c r="J1139" s="149"/>
      <c r="K1139" s="149"/>
      <c r="L1139" s="149"/>
      <c r="M1139" s="149"/>
      <c r="O1139" s="148"/>
      <c r="P1139" s="148"/>
      <c r="Q1139" s="148"/>
      <c r="R1139" s="148"/>
    </row>
    <row r="1140" spans="1:18" x14ac:dyDescent="0.25">
      <c r="A1140" s="148"/>
      <c r="B1140" s="149"/>
      <c r="C1140" s="149"/>
      <c r="D1140" s="149"/>
      <c r="E1140" s="149"/>
      <c r="F1140" s="149"/>
      <c r="G1140" s="149"/>
      <c r="H1140" s="149"/>
      <c r="I1140" s="149"/>
      <c r="J1140" s="149"/>
      <c r="K1140" s="149"/>
      <c r="L1140" s="149"/>
      <c r="M1140" s="149"/>
      <c r="O1140" s="148"/>
      <c r="P1140" s="148"/>
      <c r="Q1140" s="148"/>
      <c r="R1140" s="148"/>
    </row>
    <row r="1141" spans="1:18" x14ac:dyDescent="0.25">
      <c r="A1141" s="148"/>
      <c r="B1141" s="149"/>
      <c r="C1141" s="149"/>
      <c r="D1141" s="149"/>
      <c r="E1141" s="149"/>
      <c r="F1141" s="149"/>
      <c r="G1141" s="149"/>
      <c r="H1141" s="149"/>
      <c r="I1141" s="149"/>
      <c r="J1141" s="149"/>
      <c r="K1141" s="149"/>
      <c r="L1141" s="149"/>
      <c r="M1141" s="149"/>
      <c r="O1141" s="148"/>
      <c r="P1141" s="148"/>
      <c r="Q1141" s="148"/>
      <c r="R1141" s="148"/>
    </row>
    <row r="1142" spans="1:18" x14ac:dyDescent="0.25">
      <c r="A1142" s="148"/>
      <c r="B1142" s="149"/>
      <c r="C1142" s="149"/>
      <c r="D1142" s="149"/>
      <c r="E1142" s="149"/>
      <c r="F1142" s="149"/>
      <c r="G1142" s="149"/>
      <c r="H1142" s="149"/>
      <c r="I1142" s="149"/>
      <c r="J1142" s="149"/>
      <c r="K1142" s="149"/>
      <c r="L1142" s="149"/>
      <c r="M1142" s="149"/>
      <c r="O1142" s="148"/>
      <c r="P1142" s="148"/>
      <c r="Q1142" s="148"/>
      <c r="R1142" s="148"/>
    </row>
    <row r="1143" spans="1:18" x14ac:dyDescent="0.25">
      <c r="A1143" s="148"/>
      <c r="B1143" s="149"/>
      <c r="C1143" s="149"/>
      <c r="D1143" s="149"/>
      <c r="E1143" s="149"/>
      <c r="F1143" s="149"/>
      <c r="G1143" s="149"/>
      <c r="H1143" s="149"/>
      <c r="I1143" s="149"/>
      <c r="J1143" s="149"/>
      <c r="K1143" s="149"/>
      <c r="L1143" s="149"/>
      <c r="M1143" s="149"/>
      <c r="O1143" s="148"/>
      <c r="P1143" s="148"/>
      <c r="Q1143" s="148"/>
      <c r="R1143" s="148"/>
    </row>
    <row r="1144" spans="1:18" x14ac:dyDescent="0.25">
      <c r="A1144" s="148"/>
      <c r="B1144" s="149"/>
      <c r="C1144" s="149"/>
      <c r="D1144" s="149"/>
      <c r="E1144" s="149"/>
      <c r="F1144" s="149"/>
      <c r="G1144" s="149"/>
      <c r="H1144" s="149"/>
      <c r="I1144" s="149"/>
      <c r="J1144" s="149"/>
      <c r="K1144" s="149"/>
      <c r="L1144" s="149"/>
      <c r="M1144" s="149"/>
      <c r="O1144" s="148"/>
      <c r="P1144" s="148"/>
      <c r="Q1144" s="148"/>
      <c r="R1144" s="148"/>
    </row>
    <row r="1145" spans="1:18" x14ac:dyDescent="0.25">
      <c r="A1145" s="148"/>
      <c r="B1145" s="149"/>
      <c r="C1145" s="149"/>
      <c r="D1145" s="149"/>
      <c r="E1145" s="149"/>
      <c r="F1145" s="149"/>
      <c r="G1145" s="149"/>
      <c r="H1145" s="149"/>
      <c r="I1145" s="149"/>
      <c r="J1145" s="149"/>
      <c r="K1145" s="149"/>
      <c r="L1145" s="149"/>
      <c r="M1145" s="149"/>
      <c r="O1145" s="148"/>
      <c r="P1145" s="148"/>
      <c r="Q1145" s="148"/>
      <c r="R1145" s="148"/>
    </row>
    <row r="1146" spans="1:18" x14ac:dyDescent="0.25">
      <c r="A1146" s="148"/>
      <c r="B1146" s="149"/>
      <c r="C1146" s="149"/>
      <c r="D1146" s="149"/>
      <c r="E1146" s="149"/>
      <c r="F1146" s="149"/>
      <c r="G1146" s="149"/>
      <c r="H1146" s="149"/>
      <c r="I1146" s="149"/>
      <c r="J1146" s="149"/>
      <c r="K1146" s="149"/>
      <c r="L1146" s="149"/>
      <c r="M1146" s="149"/>
      <c r="O1146" s="148"/>
      <c r="P1146" s="148"/>
      <c r="Q1146" s="148"/>
      <c r="R1146" s="148"/>
    </row>
    <row r="1147" spans="1:18" x14ac:dyDescent="0.25">
      <c r="A1147" s="148"/>
      <c r="B1147" s="149"/>
      <c r="C1147" s="149"/>
      <c r="D1147" s="149"/>
      <c r="E1147" s="149"/>
      <c r="F1147" s="149"/>
      <c r="G1147" s="149"/>
      <c r="H1147" s="149"/>
      <c r="I1147" s="149"/>
      <c r="J1147" s="149"/>
      <c r="K1147" s="149"/>
      <c r="L1147" s="149"/>
      <c r="M1147" s="149"/>
      <c r="O1147" s="148"/>
      <c r="P1147" s="148"/>
      <c r="Q1147" s="148"/>
      <c r="R1147" s="148"/>
    </row>
    <row r="1148" spans="1:18" x14ac:dyDescent="0.25">
      <c r="A1148" s="148"/>
      <c r="B1148" s="149"/>
      <c r="C1148" s="149"/>
      <c r="D1148" s="149"/>
      <c r="E1148" s="149"/>
      <c r="F1148" s="149"/>
      <c r="G1148" s="149"/>
      <c r="H1148" s="149"/>
      <c r="I1148" s="149"/>
      <c r="J1148" s="149"/>
      <c r="K1148" s="149"/>
      <c r="L1148" s="149"/>
      <c r="M1148" s="149"/>
      <c r="O1148" s="148"/>
      <c r="P1148" s="148"/>
      <c r="Q1148" s="148"/>
      <c r="R1148" s="148"/>
    </row>
    <row r="1149" spans="1:18" x14ac:dyDescent="0.25">
      <c r="A1149" s="148"/>
      <c r="B1149" s="149"/>
      <c r="C1149" s="149"/>
      <c r="D1149" s="149"/>
      <c r="E1149" s="149"/>
      <c r="F1149" s="149"/>
      <c r="G1149" s="149"/>
      <c r="H1149" s="149"/>
      <c r="I1149" s="149"/>
      <c r="J1149" s="149"/>
      <c r="K1149" s="149"/>
      <c r="L1149" s="149"/>
      <c r="M1149" s="149"/>
      <c r="O1149" s="148"/>
      <c r="P1149" s="148"/>
      <c r="Q1149" s="148"/>
      <c r="R1149" s="148"/>
    </row>
    <row r="1150" spans="1:18" x14ac:dyDescent="0.25">
      <c r="A1150" s="148"/>
      <c r="B1150" s="149"/>
      <c r="C1150" s="149"/>
      <c r="D1150" s="149"/>
      <c r="E1150" s="149"/>
      <c r="F1150" s="149"/>
      <c r="G1150" s="149"/>
      <c r="H1150" s="149"/>
      <c r="I1150" s="149"/>
      <c r="J1150" s="149"/>
      <c r="K1150" s="149"/>
      <c r="L1150" s="149"/>
      <c r="M1150" s="149"/>
      <c r="O1150" s="148"/>
      <c r="P1150" s="148"/>
      <c r="Q1150" s="148"/>
      <c r="R1150" s="148"/>
    </row>
    <row r="1151" spans="1:18" x14ac:dyDescent="0.25">
      <c r="A1151" s="148"/>
      <c r="B1151" s="149"/>
      <c r="C1151" s="149"/>
      <c r="D1151" s="149"/>
      <c r="E1151" s="149"/>
      <c r="F1151" s="149"/>
      <c r="G1151" s="149"/>
      <c r="H1151" s="149"/>
      <c r="I1151" s="149"/>
      <c r="J1151" s="149"/>
      <c r="K1151" s="149"/>
      <c r="L1151" s="149"/>
      <c r="M1151" s="149"/>
      <c r="O1151" s="148"/>
      <c r="P1151" s="148"/>
      <c r="Q1151" s="148"/>
      <c r="R1151" s="148"/>
    </row>
    <row r="1152" spans="1:18" x14ac:dyDescent="0.25">
      <c r="A1152" s="148"/>
      <c r="B1152" s="149"/>
      <c r="C1152" s="149"/>
      <c r="D1152" s="149"/>
      <c r="E1152" s="149"/>
      <c r="F1152" s="149"/>
      <c r="G1152" s="149"/>
      <c r="H1152" s="149"/>
      <c r="I1152" s="149"/>
      <c r="J1152" s="149"/>
      <c r="K1152" s="149"/>
      <c r="L1152" s="149"/>
      <c r="M1152" s="149"/>
      <c r="O1152" s="148"/>
      <c r="P1152" s="148"/>
      <c r="Q1152" s="148"/>
      <c r="R1152" s="148"/>
    </row>
    <row r="1153" spans="1:18" x14ac:dyDescent="0.25">
      <c r="A1153" s="148"/>
      <c r="B1153" s="149"/>
      <c r="C1153" s="149"/>
      <c r="D1153" s="149"/>
      <c r="E1153" s="149"/>
      <c r="F1153" s="149"/>
      <c r="G1153" s="149"/>
      <c r="H1153" s="149"/>
      <c r="I1153" s="149"/>
      <c r="J1153" s="149"/>
      <c r="K1153" s="149"/>
      <c r="L1153" s="149"/>
      <c r="M1153" s="149"/>
      <c r="O1153" s="148"/>
      <c r="P1153" s="148"/>
      <c r="Q1153" s="148"/>
      <c r="R1153" s="148"/>
    </row>
    <row r="1154" spans="1:18" x14ac:dyDescent="0.25">
      <c r="A1154" s="148"/>
      <c r="B1154" s="149"/>
      <c r="C1154" s="149"/>
      <c r="D1154" s="149"/>
      <c r="E1154" s="149"/>
      <c r="F1154" s="149"/>
      <c r="G1154" s="149"/>
      <c r="H1154" s="149"/>
      <c r="I1154" s="149"/>
      <c r="J1154" s="149"/>
      <c r="K1154" s="149"/>
      <c r="L1154" s="149"/>
      <c r="M1154" s="149"/>
      <c r="O1154" s="148"/>
      <c r="P1154" s="148"/>
      <c r="Q1154" s="148"/>
      <c r="R1154" s="148"/>
    </row>
    <row r="1155" spans="1:18" x14ac:dyDescent="0.25">
      <c r="A1155" s="148"/>
      <c r="B1155" s="149"/>
      <c r="C1155" s="149"/>
      <c r="D1155" s="149"/>
      <c r="E1155" s="149"/>
      <c r="F1155" s="149"/>
      <c r="G1155" s="149"/>
      <c r="H1155" s="149"/>
      <c r="I1155" s="149"/>
      <c r="J1155" s="149"/>
      <c r="K1155" s="149"/>
      <c r="L1155" s="149"/>
      <c r="M1155" s="149"/>
      <c r="O1155" s="148"/>
      <c r="P1155" s="148"/>
      <c r="Q1155" s="148"/>
      <c r="R1155" s="148"/>
    </row>
    <row r="1156" spans="1:18" x14ac:dyDescent="0.25">
      <c r="A1156" s="148"/>
      <c r="B1156" s="149"/>
      <c r="C1156" s="149"/>
      <c r="D1156" s="149"/>
      <c r="E1156" s="149"/>
      <c r="F1156" s="149"/>
      <c r="G1156" s="149"/>
      <c r="H1156" s="149"/>
      <c r="I1156" s="149"/>
      <c r="J1156" s="149"/>
      <c r="K1156" s="149"/>
      <c r="L1156" s="149"/>
      <c r="M1156" s="149"/>
      <c r="O1156" s="148"/>
      <c r="P1156" s="148"/>
      <c r="Q1156" s="148"/>
      <c r="R1156" s="148"/>
    </row>
    <row r="1157" spans="1:18" x14ac:dyDescent="0.25">
      <c r="A1157" s="148"/>
      <c r="B1157" s="149"/>
      <c r="C1157" s="149"/>
      <c r="D1157" s="149"/>
      <c r="E1157" s="149"/>
      <c r="F1157" s="149"/>
      <c r="G1157" s="149"/>
      <c r="H1157" s="149"/>
      <c r="I1157" s="149"/>
      <c r="J1157" s="149"/>
      <c r="K1157" s="149"/>
      <c r="L1157" s="149"/>
      <c r="M1157" s="149"/>
      <c r="O1157" s="148"/>
      <c r="P1157" s="148"/>
      <c r="Q1157" s="148"/>
      <c r="R1157" s="148"/>
    </row>
    <row r="1158" spans="1:18" x14ac:dyDescent="0.25">
      <c r="A1158" s="148"/>
      <c r="B1158" s="149"/>
      <c r="C1158" s="149"/>
      <c r="D1158" s="149"/>
      <c r="E1158" s="149"/>
      <c r="F1158" s="149"/>
      <c r="G1158" s="149"/>
      <c r="H1158" s="149"/>
      <c r="I1158" s="149"/>
      <c r="J1158" s="149"/>
      <c r="K1158" s="149"/>
      <c r="L1158" s="149"/>
      <c r="M1158" s="149"/>
      <c r="O1158" s="148"/>
      <c r="P1158" s="148"/>
      <c r="Q1158" s="148"/>
      <c r="R1158" s="148"/>
    </row>
    <row r="1159" spans="1:18" x14ac:dyDescent="0.25">
      <c r="A1159" s="148"/>
      <c r="B1159" s="149"/>
      <c r="C1159" s="149"/>
      <c r="D1159" s="149"/>
      <c r="E1159" s="149"/>
      <c r="F1159" s="149"/>
      <c r="G1159" s="149"/>
      <c r="H1159" s="149"/>
      <c r="I1159" s="149"/>
      <c r="J1159" s="149"/>
      <c r="K1159" s="149"/>
      <c r="L1159" s="149"/>
      <c r="M1159" s="149"/>
      <c r="O1159" s="148"/>
      <c r="P1159" s="148"/>
      <c r="Q1159" s="148"/>
      <c r="R1159" s="148"/>
    </row>
    <row r="1160" spans="1:18" x14ac:dyDescent="0.25">
      <c r="A1160" s="148"/>
      <c r="B1160" s="149"/>
      <c r="C1160" s="149"/>
      <c r="D1160" s="149"/>
      <c r="E1160" s="149"/>
      <c r="F1160" s="149"/>
      <c r="G1160" s="149"/>
      <c r="H1160" s="149"/>
      <c r="I1160" s="149"/>
      <c r="J1160" s="149"/>
      <c r="K1160" s="149"/>
      <c r="L1160" s="149"/>
      <c r="M1160" s="149"/>
      <c r="O1160" s="148"/>
      <c r="P1160" s="148"/>
      <c r="Q1160" s="148"/>
      <c r="R1160" s="148"/>
    </row>
    <row r="1161" spans="1:18" x14ac:dyDescent="0.25">
      <c r="A1161" s="148"/>
      <c r="B1161" s="149"/>
      <c r="C1161" s="149"/>
      <c r="D1161" s="149"/>
      <c r="E1161" s="149"/>
      <c r="F1161" s="149"/>
      <c r="G1161" s="149"/>
      <c r="H1161" s="149"/>
      <c r="I1161" s="149"/>
      <c r="J1161" s="149"/>
      <c r="K1161" s="149"/>
      <c r="L1161" s="149"/>
      <c r="M1161" s="149"/>
      <c r="O1161" s="148"/>
      <c r="P1161" s="148"/>
      <c r="Q1161" s="148"/>
      <c r="R1161" s="148"/>
    </row>
    <row r="1162" spans="1:18" x14ac:dyDescent="0.25">
      <c r="A1162" s="148"/>
      <c r="B1162" s="149"/>
      <c r="C1162" s="149"/>
      <c r="D1162" s="149"/>
      <c r="E1162" s="149"/>
      <c r="F1162" s="149"/>
      <c r="G1162" s="149"/>
      <c r="H1162" s="149"/>
      <c r="I1162" s="149"/>
      <c r="J1162" s="149"/>
      <c r="K1162" s="149"/>
      <c r="L1162" s="149"/>
      <c r="M1162" s="149"/>
      <c r="O1162" s="148"/>
      <c r="P1162" s="148"/>
      <c r="Q1162" s="148"/>
      <c r="R1162" s="148"/>
    </row>
    <row r="1163" spans="1:18" x14ac:dyDescent="0.25">
      <c r="A1163" s="148"/>
      <c r="B1163" s="149"/>
      <c r="C1163" s="149"/>
      <c r="D1163" s="149"/>
      <c r="E1163" s="149"/>
      <c r="F1163" s="149"/>
      <c r="G1163" s="149"/>
      <c r="H1163" s="149"/>
      <c r="I1163" s="149"/>
      <c r="J1163" s="149"/>
      <c r="K1163" s="149"/>
      <c r="L1163" s="149"/>
      <c r="M1163" s="149"/>
      <c r="O1163" s="148"/>
      <c r="P1163" s="148"/>
      <c r="Q1163" s="148"/>
      <c r="R1163" s="148"/>
    </row>
    <row r="1164" spans="1:18" x14ac:dyDescent="0.25">
      <c r="A1164" s="148"/>
      <c r="B1164" s="149"/>
      <c r="C1164" s="149"/>
      <c r="D1164" s="149"/>
      <c r="E1164" s="149"/>
      <c r="F1164" s="149"/>
      <c r="G1164" s="149"/>
      <c r="H1164" s="149"/>
      <c r="I1164" s="149"/>
      <c r="J1164" s="149"/>
      <c r="K1164" s="149"/>
      <c r="L1164" s="149"/>
      <c r="M1164" s="149"/>
      <c r="O1164" s="148"/>
      <c r="P1164" s="148"/>
      <c r="Q1164" s="148"/>
      <c r="R1164" s="148"/>
    </row>
    <row r="1165" spans="1:18" x14ac:dyDescent="0.25">
      <c r="A1165" s="148"/>
      <c r="B1165" s="149"/>
      <c r="C1165" s="149"/>
      <c r="D1165" s="149"/>
      <c r="E1165" s="149"/>
      <c r="F1165" s="149"/>
      <c r="G1165" s="149"/>
      <c r="H1165" s="149"/>
      <c r="I1165" s="149"/>
      <c r="J1165" s="149"/>
      <c r="K1165" s="149"/>
      <c r="L1165" s="149"/>
      <c r="M1165" s="149"/>
      <c r="O1165" s="148"/>
      <c r="P1165" s="148"/>
      <c r="Q1165" s="148"/>
      <c r="R1165" s="148"/>
    </row>
    <row r="1166" spans="1:18" x14ac:dyDescent="0.25">
      <c r="A1166" s="148"/>
      <c r="B1166" s="149"/>
      <c r="C1166" s="149"/>
      <c r="D1166" s="149"/>
      <c r="E1166" s="149"/>
      <c r="F1166" s="149"/>
      <c r="G1166" s="149"/>
      <c r="H1166" s="149"/>
      <c r="I1166" s="149"/>
      <c r="J1166" s="149"/>
      <c r="K1166" s="149"/>
      <c r="L1166" s="149"/>
      <c r="M1166" s="149"/>
      <c r="O1166" s="148"/>
      <c r="P1166" s="148"/>
      <c r="Q1166" s="148"/>
      <c r="R1166" s="148"/>
    </row>
    <row r="1167" spans="1:18" x14ac:dyDescent="0.25">
      <c r="A1167" s="148"/>
      <c r="B1167" s="149"/>
      <c r="C1167" s="149"/>
      <c r="D1167" s="149"/>
      <c r="E1167" s="149"/>
      <c r="F1167" s="149"/>
      <c r="G1167" s="149"/>
      <c r="H1167" s="149"/>
      <c r="I1167" s="149"/>
      <c r="J1167" s="149"/>
      <c r="K1167" s="149"/>
      <c r="L1167" s="149"/>
      <c r="M1167" s="149"/>
      <c r="O1167" s="148"/>
      <c r="P1167" s="148"/>
      <c r="Q1167" s="148"/>
      <c r="R1167" s="148"/>
    </row>
    <row r="1168" spans="1:18" x14ac:dyDescent="0.25">
      <c r="A1168" s="148"/>
      <c r="B1168" s="149"/>
      <c r="C1168" s="149"/>
      <c r="D1168" s="149"/>
      <c r="E1168" s="149"/>
      <c r="F1168" s="149"/>
      <c r="G1168" s="149"/>
      <c r="H1168" s="149"/>
      <c r="I1168" s="149"/>
      <c r="J1168" s="149"/>
      <c r="K1168" s="149"/>
      <c r="L1168" s="149"/>
      <c r="M1168" s="149"/>
      <c r="O1168" s="148"/>
      <c r="P1168" s="148"/>
      <c r="Q1168" s="148"/>
      <c r="R1168" s="148"/>
    </row>
    <row r="1169" spans="1:18" x14ac:dyDescent="0.25">
      <c r="A1169" s="148"/>
      <c r="B1169" s="149"/>
      <c r="C1169" s="149"/>
      <c r="D1169" s="149"/>
      <c r="E1169" s="149"/>
      <c r="F1169" s="149"/>
      <c r="G1169" s="149"/>
      <c r="H1169" s="149"/>
      <c r="I1169" s="149"/>
      <c r="J1169" s="149"/>
      <c r="K1169" s="149"/>
      <c r="L1169" s="149"/>
      <c r="M1169" s="149"/>
      <c r="O1169" s="148"/>
      <c r="P1169" s="148"/>
      <c r="Q1169" s="148"/>
      <c r="R1169" s="148"/>
    </row>
    <row r="1170" spans="1:18" x14ac:dyDescent="0.25">
      <c r="A1170" s="148"/>
      <c r="B1170" s="149"/>
      <c r="C1170" s="149"/>
      <c r="D1170" s="149"/>
      <c r="E1170" s="149"/>
      <c r="F1170" s="149"/>
      <c r="G1170" s="149"/>
      <c r="H1170" s="149"/>
      <c r="I1170" s="149"/>
      <c r="J1170" s="149"/>
      <c r="K1170" s="149"/>
      <c r="L1170" s="149"/>
      <c r="M1170" s="149"/>
      <c r="O1170" s="148"/>
      <c r="P1170" s="148"/>
      <c r="Q1170" s="148"/>
      <c r="R1170" s="148"/>
    </row>
    <row r="1171" spans="1:18" x14ac:dyDescent="0.25">
      <c r="A1171" s="148"/>
      <c r="B1171" s="149"/>
      <c r="C1171" s="149"/>
      <c r="D1171" s="149"/>
      <c r="E1171" s="149"/>
      <c r="F1171" s="149"/>
      <c r="G1171" s="149"/>
      <c r="H1171" s="149"/>
      <c r="I1171" s="149"/>
      <c r="J1171" s="149"/>
      <c r="K1171" s="149"/>
      <c r="L1171" s="149"/>
      <c r="M1171" s="149"/>
      <c r="O1171" s="148"/>
      <c r="P1171" s="148"/>
      <c r="Q1171" s="148"/>
      <c r="R1171" s="148"/>
    </row>
    <row r="1172" spans="1:18" x14ac:dyDescent="0.25">
      <c r="A1172" s="148"/>
      <c r="B1172" s="149"/>
      <c r="C1172" s="149"/>
      <c r="D1172" s="149"/>
      <c r="E1172" s="149"/>
      <c r="F1172" s="149"/>
      <c r="G1172" s="149"/>
      <c r="H1172" s="149"/>
      <c r="I1172" s="149"/>
      <c r="J1172" s="149"/>
      <c r="K1172" s="149"/>
      <c r="L1172" s="149"/>
      <c r="M1172" s="149"/>
      <c r="O1172" s="148"/>
      <c r="P1172" s="148"/>
      <c r="Q1172" s="148"/>
      <c r="R1172" s="148"/>
    </row>
    <row r="1173" spans="1:18" x14ac:dyDescent="0.25">
      <c r="A1173" s="148"/>
      <c r="B1173" s="149"/>
      <c r="C1173" s="149"/>
      <c r="D1173" s="149"/>
      <c r="E1173" s="149"/>
      <c r="F1173" s="149"/>
      <c r="G1173" s="149"/>
      <c r="H1173" s="149"/>
      <c r="I1173" s="149"/>
      <c r="J1173" s="149"/>
      <c r="K1173" s="149"/>
      <c r="L1173" s="149"/>
      <c r="M1173" s="149"/>
      <c r="O1173" s="148"/>
      <c r="P1173" s="148"/>
      <c r="Q1173" s="148"/>
      <c r="R1173" s="148"/>
    </row>
    <row r="1174" spans="1:18" x14ac:dyDescent="0.25">
      <c r="A1174" s="148"/>
      <c r="B1174" s="149"/>
      <c r="C1174" s="149"/>
      <c r="D1174" s="149"/>
      <c r="E1174" s="149"/>
      <c r="F1174" s="149"/>
      <c r="G1174" s="149"/>
      <c r="H1174" s="149"/>
      <c r="I1174" s="149"/>
      <c r="J1174" s="149"/>
      <c r="K1174" s="149"/>
      <c r="L1174" s="149"/>
      <c r="M1174" s="149"/>
      <c r="O1174" s="148"/>
      <c r="P1174" s="148"/>
      <c r="Q1174" s="148"/>
      <c r="R1174" s="148"/>
    </row>
    <row r="1175" spans="1:18" x14ac:dyDescent="0.25">
      <c r="A1175" s="148"/>
      <c r="B1175" s="149"/>
      <c r="C1175" s="149"/>
      <c r="D1175" s="149"/>
      <c r="E1175" s="149"/>
      <c r="F1175" s="149"/>
      <c r="G1175" s="149"/>
      <c r="H1175" s="149"/>
      <c r="I1175" s="149"/>
      <c r="J1175" s="149"/>
      <c r="K1175" s="149"/>
      <c r="L1175" s="149"/>
      <c r="M1175" s="149"/>
      <c r="O1175" s="148"/>
      <c r="P1175" s="148"/>
      <c r="Q1175" s="148"/>
      <c r="R1175" s="148"/>
    </row>
    <row r="1176" spans="1:18" x14ac:dyDescent="0.25">
      <c r="A1176" s="148"/>
      <c r="B1176" s="149"/>
      <c r="C1176" s="149"/>
      <c r="D1176" s="149"/>
      <c r="E1176" s="149"/>
      <c r="F1176" s="149"/>
      <c r="G1176" s="149"/>
      <c r="H1176" s="149"/>
      <c r="I1176" s="149"/>
      <c r="J1176" s="149"/>
      <c r="K1176" s="149"/>
      <c r="L1176" s="149"/>
      <c r="M1176" s="149"/>
      <c r="O1176" s="148"/>
      <c r="P1176" s="148"/>
      <c r="Q1176" s="148"/>
      <c r="R1176" s="148"/>
    </row>
    <row r="1177" spans="1:18" x14ac:dyDescent="0.25">
      <c r="A1177" s="148"/>
      <c r="B1177" s="149"/>
      <c r="C1177" s="149"/>
      <c r="D1177" s="149"/>
      <c r="E1177" s="149"/>
      <c r="F1177" s="149"/>
      <c r="G1177" s="149"/>
      <c r="H1177" s="149"/>
      <c r="I1177" s="149"/>
      <c r="J1177" s="149"/>
      <c r="K1177" s="149"/>
      <c r="L1177" s="149"/>
      <c r="M1177" s="149"/>
      <c r="O1177" s="148"/>
      <c r="P1177" s="148"/>
      <c r="Q1177" s="148"/>
      <c r="R1177" s="148"/>
    </row>
    <row r="1178" spans="1:18" x14ac:dyDescent="0.25">
      <c r="A1178" s="148"/>
      <c r="B1178" s="149"/>
      <c r="C1178" s="149"/>
      <c r="D1178" s="149"/>
      <c r="E1178" s="149"/>
      <c r="F1178" s="149"/>
      <c r="G1178" s="149"/>
      <c r="H1178" s="149"/>
      <c r="I1178" s="149"/>
      <c r="J1178" s="149"/>
      <c r="K1178" s="149"/>
      <c r="L1178" s="149"/>
      <c r="M1178" s="149"/>
      <c r="O1178" s="148"/>
      <c r="P1178" s="148"/>
      <c r="Q1178" s="148"/>
      <c r="R1178" s="148"/>
    </row>
    <row r="1179" spans="1:18" x14ac:dyDescent="0.25">
      <c r="A1179" s="148"/>
      <c r="B1179" s="149"/>
      <c r="C1179" s="149"/>
      <c r="D1179" s="149"/>
      <c r="E1179" s="149"/>
      <c r="F1179" s="149"/>
      <c r="G1179" s="149"/>
      <c r="H1179" s="149"/>
      <c r="I1179" s="149"/>
      <c r="J1179" s="149"/>
      <c r="K1179" s="149"/>
      <c r="L1179" s="149"/>
      <c r="M1179" s="149"/>
      <c r="O1179" s="148"/>
      <c r="P1179" s="148"/>
      <c r="Q1179" s="148"/>
      <c r="R1179" s="148"/>
    </row>
    <row r="1180" spans="1:18" x14ac:dyDescent="0.25">
      <c r="A1180" s="148"/>
      <c r="B1180" s="149"/>
      <c r="C1180" s="149"/>
      <c r="D1180" s="149"/>
      <c r="E1180" s="149"/>
      <c r="F1180" s="149"/>
      <c r="G1180" s="149"/>
      <c r="H1180" s="149"/>
      <c r="I1180" s="149"/>
      <c r="J1180" s="149"/>
      <c r="K1180" s="149"/>
      <c r="L1180" s="149"/>
      <c r="M1180" s="149"/>
      <c r="O1180" s="148"/>
      <c r="P1180" s="148"/>
      <c r="Q1180" s="148"/>
      <c r="R1180" s="148"/>
    </row>
    <row r="1181" spans="1:18" x14ac:dyDescent="0.25">
      <c r="A1181" s="148"/>
      <c r="B1181" s="149"/>
      <c r="C1181" s="149"/>
      <c r="D1181" s="149"/>
      <c r="E1181" s="149"/>
      <c r="F1181" s="149"/>
      <c r="G1181" s="149"/>
      <c r="H1181" s="149"/>
      <c r="I1181" s="149"/>
      <c r="J1181" s="149"/>
      <c r="K1181" s="149"/>
      <c r="L1181" s="149"/>
      <c r="M1181" s="149"/>
      <c r="O1181" s="148"/>
      <c r="P1181" s="148"/>
      <c r="Q1181" s="148"/>
      <c r="R1181" s="148"/>
    </row>
    <row r="1182" spans="1:18" x14ac:dyDescent="0.25">
      <c r="A1182" s="148"/>
      <c r="B1182" s="149"/>
      <c r="C1182" s="149"/>
      <c r="D1182" s="149"/>
      <c r="E1182" s="149"/>
      <c r="F1182" s="149"/>
      <c r="G1182" s="149"/>
      <c r="H1182" s="149"/>
      <c r="I1182" s="149"/>
      <c r="J1182" s="149"/>
      <c r="K1182" s="149"/>
      <c r="L1182" s="149"/>
      <c r="M1182" s="149"/>
      <c r="O1182" s="148"/>
      <c r="P1182" s="148"/>
      <c r="Q1182" s="148"/>
      <c r="R1182" s="148"/>
    </row>
    <row r="1183" spans="1:18" x14ac:dyDescent="0.25">
      <c r="A1183" s="148"/>
      <c r="B1183" s="149"/>
      <c r="C1183" s="149"/>
      <c r="D1183" s="149"/>
      <c r="E1183" s="149"/>
      <c r="F1183" s="149"/>
      <c r="G1183" s="149"/>
      <c r="H1183" s="149"/>
      <c r="I1183" s="149"/>
      <c r="J1183" s="149"/>
      <c r="K1183" s="149"/>
      <c r="L1183" s="149"/>
      <c r="M1183" s="149"/>
      <c r="O1183" s="148"/>
      <c r="P1183" s="148"/>
      <c r="Q1183" s="148"/>
      <c r="R1183" s="148"/>
    </row>
    <row r="1184" spans="1:18" x14ac:dyDescent="0.25">
      <c r="A1184" s="148"/>
      <c r="B1184" s="149"/>
      <c r="C1184" s="149"/>
      <c r="D1184" s="149"/>
      <c r="E1184" s="149"/>
      <c r="F1184" s="149"/>
      <c r="G1184" s="149"/>
      <c r="H1184" s="149"/>
      <c r="I1184" s="149"/>
      <c r="J1184" s="149"/>
      <c r="K1184" s="149"/>
      <c r="L1184" s="149"/>
      <c r="M1184" s="149"/>
      <c r="O1184" s="148"/>
      <c r="P1184" s="148"/>
      <c r="Q1184" s="148"/>
      <c r="R1184" s="148"/>
    </row>
    <row r="1185" spans="1:18" x14ac:dyDescent="0.25">
      <c r="A1185" s="148"/>
      <c r="B1185" s="149"/>
      <c r="C1185" s="149"/>
      <c r="D1185" s="149"/>
      <c r="E1185" s="149"/>
      <c r="F1185" s="149"/>
      <c r="G1185" s="149"/>
      <c r="H1185" s="149"/>
      <c r="I1185" s="149"/>
      <c r="J1185" s="149"/>
      <c r="K1185" s="149"/>
      <c r="L1185" s="149"/>
      <c r="M1185" s="149"/>
      <c r="O1185" s="148"/>
      <c r="P1185" s="148"/>
      <c r="Q1185" s="148"/>
      <c r="R1185" s="148"/>
    </row>
    <row r="1186" spans="1:18" x14ac:dyDescent="0.25">
      <c r="A1186" s="148"/>
      <c r="B1186" s="149"/>
      <c r="C1186" s="149"/>
      <c r="D1186" s="149"/>
      <c r="E1186" s="149"/>
      <c r="F1186" s="149"/>
      <c r="G1186" s="149"/>
      <c r="H1186" s="149"/>
      <c r="I1186" s="149"/>
      <c r="J1186" s="149"/>
      <c r="K1186" s="149"/>
      <c r="L1186" s="149"/>
      <c r="M1186" s="149"/>
      <c r="O1186" s="148"/>
      <c r="P1186" s="148"/>
      <c r="Q1186" s="148"/>
      <c r="R1186" s="148"/>
    </row>
    <row r="1187" spans="1:18" x14ac:dyDescent="0.25">
      <c r="A1187" s="148"/>
      <c r="B1187" s="149"/>
      <c r="C1187" s="149"/>
      <c r="D1187" s="149"/>
      <c r="E1187" s="149"/>
      <c r="F1187" s="149"/>
      <c r="G1187" s="149"/>
      <c r="H1187" s="149"/>
      <c r="I1187" s="149"/>
      <c r="J1187" s="149"/>
      <c r="K1187" s="149"/>
      <c r="L1187" s="149"/>
      <c r="M1187" s="149"/>
      <c r="O1187" s="148"/>
      <c r="P1187" s="148"/>
      <c r="Q1187" s="148"/>
      <c r="R1187" s="148"/>
    </row>
    <row r="1188" spans="1:18" x14ac:dyDescent="0.25">
      <c r="A1188" s="148"/>
      <c r="B1188" s="149"/>
      <c r="C1188" s="149"/>
      <c r="D1188" s="149"/>
      <c r="E1188" s="149"/>
      <c r="F1188" s="149"/>
      <c r="G1188" s="149"/>
      <c r="H1188" s="149"/>
      <c r="I1188" s="149"/>
      <c r="J1188" s="149"/>
      <c r="K1188" s="149"/>
      <c r="L1188" s="149"/>
      <c r="M1188" s="149"/>
      <c r="O1188" s="148"/>
      <c r="P1188" s="148"/>
      <c r="Q1188" s="148"/>
      <c r="R1188" s="148"/>
    </row>
    <row r="1189" spans="1:18" x14ac:dyDescent="0.25">
      <c r="A1189" s="148"/>
      <c r="B1189" s="149"/>
      <c r="C1189" s="149"/>
      <c r="D1189" s="149"/>
      <c r="E1189" s="149"/>
      <c r="F1189" s="149"/>
      <c r="G1189" s="149"/>
      <c r="H1189" s="149"/>
      <c r="I1189" s="149"/>
      <c r="J1189" s="149"/>
      <c r="K1189" s="149"/>
      <c r="L1189" s="149"/>
      <c r="M1189" s="149"/>
      <c r="O1189" s="148"/>
      <c r="P1189" s="148"/>
      <c r="Q1189" s="148"/>
      <c r="R1189" s="148"/>
    </row>
    <row r="1190" spans="1:18" x14ac:dyDescent="0.25">
      <c r="A1190" s="148"/>
      <c r="B1190" s="149"/>
      <c r="C1190" s="149"/>
      <c r="D1190" s="149"/>
      <c r="E1190" s="149"/>
      <c r="F1190" s="149"/>
      <c r="G1190" s="149"/>
      <c r="H1190" s="149"/>
      <c r="I1190" s="149"/>
      <c r="J1190" s="149"/>
      <c r="K1190" s="149"/>
      <c r="L1190" s="149"/>
      <c r="M1190" s="149"/>
      <c r="O1190" s="148"/>
      <c r="P1190" s="148"/>
      <c r="Q1190" s="148"/>
      <c r="R1190" s="148"/>
    </row>
    <row r="1191" spans="1:18" x14ac:dyDescent="0.25">
      <c r="A1191" s="148"/>
      <c r="B1191" s="149"/>
      <c r="C1191" s="149"/>
      <c r="D1191" s="149"/>
      <c r="E1191" s="149"/>
      <c r="F1191" s="149"/>
      <c r="G1191" s="149"/>
      <c r="H1191" s="149"/>
      <c r="I1191" s="149"/>
      <c r="J1191" s="149"/>
      <c r="K1191" s="149"/>
      <c r="L1191" s="149"/>
      <c r="M1191" s="149"/>
      <c r="O1191" s="148"/>
      <c r="P1191" s="148"/>
      <c r="Q1191" s="148"/>
      <c r="R1191" s="148"/>
    </row>
    <row r="1192" spans="1:18" x14ac:dyDescent="0.25">
      <c r="A1192" s="148"/>
      <c r="B1192" s="149"/>
      <c r="C1192" s="149"/>
      <c r="D1192" s="149"/>
      <c r="E1192" s="149"/>
      <c r="F1192" s="149"/>
      <c r="G1192" s="149"/>
      <c r="H1192" s="149"/>
      <c r="I1192" s="149"/>
      <c r="J1192" s="149"/>
      <c r="K1192" s="149"/>
      <c r="L1192" s="149"/>
      <c r="M1192" s="149"/>
      <c r="O1192" s="148"/>
      <c r="P1192" s="148"/>
      <c r="Q1192" s="148"/>
      <c r="R1192" s="148"/>
    </row>
    <row r="1193" spans="1:18" x14ac:dyDescent="0.25">
      <c r="A1193" s="148"/>
      <c r="B1193" s="149"/>
      <c r="C1193" s="149"/>
      <c r="D1193" s="149"/>
      <c r="E1193" s="149"/>
      <c r="F1193" s="149"/>
      <c r="G1193" s="149"/>
      <c r="H1193" s="149"/>
      <c r="I1193" s="149"/>
      <c r="J1193" s="149"/>
      <c r="K1193" s="149"/>
      <c r="L1193" s="149"/>
      <c r="M1193" s="149"/>
      <c r="O1193" s="148"/>
      <c r="P1193" s="148"/>
      <c r="Q1193" s="148"/>
      <c r="R1193" s="148"/>
    </row>
    <row r="1194" spans="1:18" x14ac:dyDescent="0.25">
      <c r="A1194" s="148"/>
      <c r="B1194" s="149"/>
      <c r="C1194" s="149"/>
      <c r="D1194" s="149"/>
      <c r="E1194" s="149"/>
      <c r="F1194" s="149"/>
      <c r="G1194" s="149"/>
      <c r="H1194" s="149"/>
      <c r="I1194" s="149"/>
      <c r="J1194" s="149"/>
      <c r="K1194" s="149"/>
      <c r="L1194" s="149"/>
      <c r="M1194" s="149"/>
      <c r="O1194" s="148"/>
      <c r="P1194" s="148"/>
      <c r="Q1194" s="148"/>
      <c r="R1194" s="148"/>
    </row>
    <row r="1195" spans="1:18" x14ac:dyDescent="0.25">
      <c r="A1195" s="148"/>
      <c r="B1195" s="149"/>
      <c r="C1195" s="149"/>
      <c r="D1195" s="149"/>
      <c r="E1195" s="149"/>
      <c r="F1195" s="149"/>
      <c r="G1195" s="149"/>
      <c r="H1195" s="149"/>
      <c r="I1195" s="149"/>
      <c r="J1195" s="149"/>
      <c r="K1195" s="149"/>
      <c r="L1195" s="149"/>
      <c r="M1195" s="149"/>
      <c r="O1195" s="148"/>
      <c r="P1195" s="148"/>
      <c r="Q1195" s="148"/>
      <c r="R1195" s="148"/>
    </row>
    <row r="1196" spans="1:18" x14ac:dyDescent="0.25">
      <c r="A1196" s="148"/>
      <c r="B1196" s="149"/>
      <c r="C1196" s="149"/>
      <c r="D1196" s="149"/>
      <c r="E1196" s="149"/>
      <c r="F1196" s="149"/>
      <c r="G1196" s="149"/>
      <c r="H1196" s="149"/>
      <c r="I1196" s="149"/>
      <c r="J1196" s="149"/>
      <c r="K1196" s="149"/>
      <c r="L1196" s="149"/>
      <c r="M1196" s="149"/>
      <c r="O1196" s="148"/>
      <c r="P1196" s="148"/>
      <c r="Q1196" s="148"/>
      <c r="R1196" s="148"/>
    </row>
    <row r="1197" spans="1:18" x14ac:dyDescent="0.25">
      <c r="A1197" s="148"/>
      <c r="B1197" s="149"/>
      <c r="C1197" s="149"/>
      <c r="D1197" s="149"/>
      <c r="E1197" s="149"/>
      <c r="F1197" s="149"/>
      <c r="G1197" s="149"/>
      <c r="H1197" s="149"/>
      <c r="I1197" s="149"/>
      <c r="J1197" s="149"/>
      <c r="K1197" s="149"/>
      <c r="L1197" s="149"/>
      <c r="M1197" s="149"/>
      <c r="O1197" s="148"/>
      <c r="P1197" s="148"/>
      <c r="Q1197" s="148"/>
      <c r="R1197" s="148"/>
    </row>
    <row r="1198" spans="1:18" x14ac:dyDescent="0.25">
      <c r="A1198" s="148"/>
      <c r="B1198" s="149"/>
      <c r="C1198" s="149"/>
      <c r="D1198" s="149"/>
      <c r="E1198" s="149"/>
      <c r="F1198" s="149"/>
      <c r="G1198" s="149"/>
      <c r="H1198" s="149"/>
      <c r="I1198" s="149"/>
      <c r="J1198" s="149"/>
      <c r="K1198" s="149"/>
      <c r="L1198" s="149"/>
      <c r="M1198" s="149"/>
      <c r="O1198" s="148"/>
      <c r="P1198" s="148"/>
      <c r="Q1198" s="148"/>
      <c r="R1198" s="148"/>
    </row>
    <row r="1199" spans="1:18" x14ac:dyDescent="0.25">
      <c r="A1199" s="148"/>
      <c r="B1199" s="149"/>
      <c r="C1199" s="149"/>
      <c r="D1199" s="149"/>
      <c r="E1199" s="149"/>
      <c r="F1199" s="149"/>
      <c r="G1199" s="149"/>
      <c r="H1199" s="149"/>
      <c r="I1199" s="149"/>
      <c r="J1199" s="149"/>
      <c r="K1199" s="149"/>
      <c r="L1199" s="149"/>
      <c r="M1199" s="149"/>
      <c r="O1199" s="148"/>
      <c r="P1199" s="148"/>
      <c r="Q1199" s="148"/>
      <c r="R1199" s="148"/>
    </row>
    <row r="1200" spans="1:18" x14ac:dyDescent="0.25">
      <c r="A1200" s="148"/>
      <c r="B1200" s="149"/>
      <c r="C1200" s="149"/>
      <c r="D1200" s="149"/>
      <c r="E1200" s="149"/>
      <c r="F1200" s="149"/>
      <c r="G1200" s="149"/>
      <c r="H1200" s="149"/>
      <c r="I1200" s="149"/>
      <c r="J1200" s="149"/>
      <c r="K1200" s="149"/>
      <c r="L1200" s="149"/>
      <c r="M1200" s="149"/>
      <c r="O1200" s="148"/>
      <c r="P1200" s="148"/>
      <c r="Q1200" s="148"/>
      <c r="R1200" s="148"/>
    </row>
    <row r="1201" spans="1:18" x14ac:dyDescent="0.25">
      <c r="A1201" s="148"/>
      <c r="B1201" s="149"/>
      <c r="C1201" s="149"/>
      <c r="D1201" s="149"/>
      <c r="E1201" s="149"/>
      <c r="F1201" s="149"/>
      <c r="G1201" s="149"/>
      <c r="H1201" s="149"/>
      <c r="I1201" s="149"/>
      <c r="J1201" s="149"/>
      <c r="K1201" s="149"/>
      <c r="L1201" s="149"/>
      <c r="M1201" s="149"/>
      <c r="O1201" s="148"/>
      <c r="P1201" s="148"/>
      <c r="Q1201" s="148"/>
      <c r="R1201" s="148"/>
    </row>
    <row r="1202" spans="1:18" x14ac:dyDescent="0.25">
      <c r="A1202" s="148"/>
      <c r="B1202" s="149"/>
      <c r="C1202" s="149"/>
      <c r="D1202" s="149"/>
      <c r="E1202" s="149"/>
      <c r="F1202" s="149"/>
      <c r="G1202" s="149"/>
      <c r="H1202" s="149"/>
      <c r="I1202" s="149"/>
      <c r="J1202" s="149"/>
      <c r="K1202" s="149"/>
      <c r="L1202" s="149"/>
      <c r="M1202" s="149"/>
      <c r="O1202" s="148"/>
      <c r="P1202" s="148"/>
      <c r="Q1202" s="148"/>
      <c r="R1202" s="148"/>
    </row>
    <row r="1203" spans="1:18" x14ac:dyDescent="0.25">
      <c r="A1203" s="148"/>
      <c r="B1203" s="149"/>
      <c r="C1203" s="149"/>
      <c r="D1203" s="149"/>
      <c r="E1203" s="149"/>
      <c r="F1203" s="149"/>
      <c r="G1203" s="149"/>
      <c r="H1203" s="149"/>
      <c r="I1203" s="149"/>
      <c r="J1203" s="149"/>
      <c r="K1203" s="149"/>
      <c r="L1203" s="149"/>
      <c r="M1203" s="149"/>
      <c r="O1203" s="148"/>
      <c r="P1203" s="148"/>
      <c r="Q1203" s="148"/>
      <c r="R1203" s="148"/>
    </row>
    <row r="1204" spans="1:18" x14ac:dyDescent="0.25">
      <c r="A1204" s="148"/>
      <c r="B1204" s="149"/>
      <c r="C1204" s="149"/>
      <c r="D1204" s="149"/>
      <c r="E1204" s="149"/>
      <c r="F1204" s="149"/>
      <c r="G1204" s="149"/>
      <c r="H1204" s="149"/>
      <c r="I1204" s="149"/>
      <c r="J1204" s="149"/>
      <c r="K1204" s="149"/>
      <c r="L1204" s="149"/>
      <c r="M1204" s="149"/>
      <c r="O1204" s="148"/>
      <c r="P1204" s="148"/>
      <c r="Q1204" s="148"/>
      <c r="R1204" s="148"/>
    </row>
    <row r="1205" spans="1:18" x14ac:dyDescent="0.25">
      <c r="A1205" s="148"/>
      <c r="B1205" s="149"/>
      <c r="C1205" s="149"/>
      <c r="D1205" s="149"/>
      <c r="E1205" s="149"/>
      <c r="F1205" s="149"/>
      <c r="G1205" s="149"/>
      <c r="H1205" s="149"/>
      <c r="I1205" s="149"/>
      <c r="J1205" s="149"/>
      <c r="K1205" s="149"/>
      <c r="L1205" s="149"/>
      <c r="M1205" s="149"/>
      <c r="O1205" s="148"/>
      <c r="P1205" s="148"/>
      <c r="Q1205" s="148"/>
      <c r="R1205" s="148"/>
    </row>
    <row r="1206" spans="1:18" x14ac:dyDescent="0.25">
      <c r="A1206" s="148"/>
      <c r="B1206" s="149"/>
      <c r="C1206" s="149"/>
      <c r="D1206" s="149"/>
      <c r="E1206" s="149"/>
      <c r="F1206" s="149"/>
      <c r="G1206" s="149"/>
      <c r="H1206" s="149"/>
      <c r="I1206" s="149"/>
      <c r="J1206" s="149"/>
      <c r="K1206" s="149"/>
      <c r="L1206" s="149"/>
      <c r="M1206" s="149"/>
      <c r="O1206" s="148"/>
      <c r="P1206" s="148"/>
      <c r="Q1206" s="148"/>
      <c r="R1206" s="148"/>
    </row>
    <row r="1207" spans="1:18" x14ac:dyDescent="0.25">
      <c r="A1207" s="148"/>
      <c r="B1207" s="149"/>
      <c r="C1207" s="149"/>
      <c r="D1207" s="149"/>
      <c r="E1207" s="149"/>
      <c r="F1207" s="149"/>
      <c r="G1207" s="149"/>
      <c r="H1207" s="149"/>
      <c r="I1207" s="149"/>
      <c r="J1207" s="149"/>
      <c r="K1207" s="149"/>
      <c r="L1207" s="149"/>
      <c r="M1207" s="149"/>
      <c r="O1207" s="148"/>
      <c r="P1207" s="148"/>
      <c r="Q1207" s="148"/>
      <c r="R1207" s="148"/>
    </row>
    <row r="1208" spans="1:18" x14ac:dyDescent="0.25">
      <c r="A1208" s="148"/>
      <c r="B1208" s="149"/>
      <c r="C1208" s="149"/>
      <c r="D1208" s="149"/>
      <c r="E1208" s="149"/>
      <c r="F1208" s="149"/>
      <c r="G1208" s="149"/>
      <c r="H1208" s="149"/>
      <c r="I1208" s="149"/>
      <c r="J1208" s="149"/>
      <c r="K1208" s="149"/>
      <c r="L1208" s="149"/>
      <c r="M1208" s="149"/>
      <c r="O1208" s="148"/>
      <c r="P1208" s="148"/>
      <c r="Q1208" s="148"/>
      <c r="R1208" s="148"/>
    </row>
    <row r="1209" spans="1:18" x14ac:dyDescent="0.25">
      <c r="A1209" s="148"/>
      <c r="B1209" s="149"/>
      <c r="C1209" s="149"/>
      <c r="D1209" s="149"/>
      <c r="E1209" s="149"/>
      <c r="F1209" s="149"/>
      <c r="G1209" s="149"/>
      <c r="H1209" s="149"/>
      <c r="I1209" s="149"/>
      <c r="J1209" s="149"/>
      <c r="K1209" s="149"/>
      <c r="L1209" s="149"/>
      <c r="M1209" s="149"/>
      <c r="O1209" s="148"/>
      <c r="P1209" s="148"/>
      <c r="Q1209" s="148"/>
      <c r="R1209" s="148"/>
    </row>
    <row r="1210" spans="1:18" x14ac:dyDescent="0.25">
      <c r="A1210" s="148"/>
      <c r="B1210" s="149"/>
      <c r="C1210" s="149"/>
      <c r="D1210" s="149"/>
      <c r="E1210" s="149"/>
      <c r="F1210" s="149"/>
      <c r="G1210" s="149"/>
      <c r="H1210" s="149"/>
      <c r="I1210" s="149"/>
      <c r="J1210" s="149"/>
      <c r="K1210" s="149"/>
      <c r="L1210" s="149"/>
      <c r="M1210" s="149"/>
      <c r="O1210" s="148"/>
      <c r="P1210" s="148"/>
      <c r="Q1210" s="148"/>
      <c r="R1210" s="148"/>
    </row>
    <row r="1211" spans="1:18" x14ac:dyDescent="0.25">
      <c r="A1211" s="148"/>
      <c r="B1211" s="149"/>
      <c r="C1211" s="149"/>
      <c r="D1211" s="149"/>
      <c r="E1211" s="149"/>
      <c r="F1211" s="149"/>
      <c r="G1211" s="149"/>
      <c r="H1211" s="149"/>
      <c r="I1211" s="149"/>
      <c r="J1211" s="149"/>
      <c r="K1211" s="149"/>
      <c r="L1211" s="149"/>
      <c r="M1211" s="149"/>
      <c r="O1211" s="148"/>
      <c r="P1211" s="148"/>
      <c r="Q1211" s="148"/>
      <c r="R1211" s="148"/>
    </row>
    <row r="1212" spans="1:18" x14ac:dyDescent="0.25">
      <c r="A1212" s="148"/>
      <c r="B1212" s="149"/>
      <c r="C1212" s="149"/>
      <c r="D1212" s="149"/>
      <c r="E1212" s="149"/>
      <c r="F1212" s="149"/>
      <c r="G1212" s="149"/>
      <c r="H1212" s="149"/>
      <c r="I1212" s="149"/>
      <c r="J1212" s="149"/>
      <c r="K1212" s="149"/>
      <c r="L1212" s="149"/>
      <c r="M1212" s="149"/>
      <c r="O1212" s="148"/>
      <c r="P1212" s="148"/>
      <c r="Q1212" s="148"/>
      <c r="R1212" s="148"/>
    </row>
    <row r="1213" spans="1:18" x14ac:dyDescent="0.25">
      <c r="A1213" s="148"/>
      <c r="B1213" s="149"/>
      <c r="C1213" s="149"/>
      <c r="D1213" s="149"/>
      <c r="E1213" s="149"/>
      <c r="F1213" s="149"/>
      <c r="G1213" s="149"/>
      <c r="H1213" s="149"/>
      <c r="I1213" s="149"/>
      <c r="J1213" s="149"/>
      <c r="K1213" s="149"/>
      <c r="L1213" s="149"/>
      <c r="M1213" s="149"/>
      <c r="O1213" s="148"/>
      <c r="P1213" s="148"/>
      <c r="Q1213" s="148"/>
      <c r="R1213" s="148"/>
    </row>
    <row r="1214" spans="1:18" x14ac:dyDescent="0.25">
      <c r="A1214" s="148"/>
      <c r="B1214" s="149"/>
      <c r="C1214" s="149"/>
      <c r="D1214" s="149"/>
      <c r="E1214" s="149"/>
      <c r="F1214" s="149"/>
      <c r="G1214" s="149"/>
      <c r="H1214" s="149"/>
      <c r="I1214" s="149"/>
      <c r="J1214" s="149"/>
      <c r="K1214" s="149"/>
      <c r="L1214" s="149"/>
      <c r="M1214" s="149"/>
      <c r="O1214" s="148"/>
      <c r="P1214" s="148"/>
      <c r="Q1214" s="148"/>
      <c r="R1214" s="148"/>
    </row>
    <row r="1215" spans="1:18" x14ac:dyDescent="0.25">
      <c r="A1215" s="148"/>
      <c r="B1215" s="149"/>
      <c r="C1215" s="149"/>
      <c r="D1215" s="149"/>
      <c r="E1215" s="149"/>
      <c r="F1215" s="149"/>
      <c r="G1215" s="149"/>
      <c r="H1215" s="149"/>
      <c r="I1215" s="149"/>
      <c r="J1215" s="149"/>
      <c r="K1215" s="149"/>
      <c r="L1215" s="149"/>
      <c r="M1215" s="149"/>
      <c r="O1215" s="148"/>
      <c r="P1215" s="148"/>
      <c r="Q1215" s="148"/>
      <c r="R1215" s="148"/>
    </row>
    <row r="1216" spans="1:18" x14ac:dyDescent="0.25">
      <c r="A1216" s="148"/>
      <c r="B1216" s="149"/>
      <c r="C1216" s="149"/>
      <c r="D1216" s="149"/>
      <c r="E1216" s="149"/>
      <c r="F1216" s="149"/>
      <c r="G1216" s="149"/>
      <c r="H1216" s="149"/>
      <c r="I1216" s="149"/>
      <c r="J1216" s="149"/>
      <c r="K1216" s="149"/>
      <c r="L1216" s="149"/>
      <c r="M1216" s="149"/>
      <c r="O1216" s="148"/>
      <c r="P1216" s="148"/>
      <c r="Q1216" s="148"/>
      <c r="R1216" s="148"/>
    </row>
    <row r="1217" spans="1:18" x14ac:dyDescent="0.25">
      <c r="A1217" s="148"/>
      <c r="B1217" s="149"/>
      <c r="C1217" s="149"/>
      <c r="D1217" s="149"/>
      <c r="E1217" s="149"/>
      <c r="F1217" s="149"/>
      <c r="G1217" s="149"/>
      <c r="H1217" s="149"/>
      <c r="I1217" s="149"/>
      <c r="J1217" s="149"/>
      <c r="K1217" s="149"/>
      <c r="L1217" s="149"/>
      <c r="M1217" s="149"/>
      <c r="O1217" s="148"/>
      <c r="P1217" s="148"/>
      <c r="Q1217" s="148"/>
      <c r="R1217" s="148"/>
    </row>
    <row r="1218" spans="1:18" x14ac:dyDescent="0.25">
      <c r="A1218" s="148"/>
      <c r="B1218" s="149"/>
      <c r="C1218" s="149"/>
      <c r="D1218" s="149"/>
      <c r="E1218" s="149"/>
      <c r="F1218" s="149"/>
      <c r="G1218" s="149"/>
      <c r="H1218" s="149"/>
      <c r="I1218" s="149"/>
      <c r="J1218" s="149"/>
      <c r="K1218" s="149"/>
      <c r="L1218" s="149"/>
      <c r="M1218" s="149"/>
      <c r="O1218" s="148"/>
      <c r="P1218" s="148"/>
      <c r="Q1218" s="148"/>
      <c r="R1218" s="148"/>
    </row>
    <row r="1219" spans="1:18" x14ac:dyDescent="0.25">
      <c r="A1219" s="148"/>
      <c r="B1219" s="149"/>
      <c r="C1219" s="149"/>
      <c r="D1219" s="149"/>
      <c r="E1219" s="149"/>
      <c r="F1219" s="149"/>
      <c r="G1219" s="149"/>
      <c r="H1219" s="149"/>
      <c r="I1219" s="149"/>
      <c r="J1219" s="149"/>
      <c r="K1219" s="149"/>
      <c r="L1219" s="149"/>
      <c r="M1219" s="149"/>
      <c r="O1219" s="148"/>
      <c r="P1219" s="148"/>
      <c r="Q1219" s="148"/>
      <c r="R1219" s="148"/>
    </row>
    <row r="1220" spans="1:18" x14ac:dyDescent="0.25">
      <c r="A1220" s="148"/>
      <c r="B1220" s="149"/>
      <c r="C1220" s="149"/>
      <c r="D1220" s="149"/>
      <c r="E1220" s="149"/>
      <c r="F1220" s="149"/>
      <c r="G1220" s="149"/>
      <c r="H1220" s="149"/>
      <c r="I1220" s="149"/>
      <c r="J1220" s="149"/>
      <c r="K1220" s="149"/>
      <c r="L1220" s="149"/>
      <c r="M1220" s="149"/>
      <c r="O1220" s="148"/>
      <c r="P1220" s="148"/>
      <c r="Q1220" s="148"/>
      <c r="R1220" s="148"/>
    </row>
    <row r="1221" spans="1:18" x14ac:dyDescent="0.25">
      <c r="A1221" s="148"/>
      <c r="B1221" s="149"/>
      <c r="C1221" s="149"/>
      <c r="D1221" s="149"/>
      <c r="E1221" s="149"/>
      <c r="F1221" s="149"/>
      <c r="G1221" s="149"/>
      <c r="H1221" s="149"/>
      <c r="I1221" s="149"/>
      <c r="J1221" s="149"/>
      <c r="K1221" s="149"/>
      <c r="L1221" s="149"/>
      <c r="M1221" s="149"/>
      <c r="O1221" s="148"/>
      <c r="P1221" s="148"/>
      <c r="Q1221" s="148"/>
      <c r="R1221" s="148"/>
    </row>
    <row r="1222" spans="1:18" x14ac:dyDescent="0.25">
      <c r="A1222" s="148"/>
      <c r="B1222" s="149"/>
      <c r="C1222" s="149"/>
      <c r="D1222" s="149"/>
      <c r="E1222" s="149"/>
      <c r="F1222" s="149"/>
      <c r="G1222" s="149"/>
      <c r="H1222" s="149"/>
      <c r="I1222" s="149"/>
      <c r="J1222" s="149"/>
      <c r="K1222" s="149"/>
      <c r="L1222" s="149"/>
      <c r="M1222" s="149"/>
      <c r="O1222" s="148"/>
      <c r="P1222" s="148"/>
      <c r="Q1222" s="148"/>
      <c r="R1222" s="148"/>
    </row>
    <row r="1223" spans="1:18" x14ac:dyDescent="0.25">
      <c r="A1223" s="148"/>
      <c r="B1223" s="149"/>
      <c r="C1223" s="149"/>
      <c r="D1223" s="149"/>
      <c r="E1223" s="149"/>
      <c r="F1223" s="149"/>
      <c r="G1223" s="149"/>
      <c r="H1223" s="149"/>
      <c r="I1223" s="149"/>
      <c r="J1223" s="149"/>
      <c r="K1223" s="149"/>
      <c r="L1223" s="149"/>
      <c r="M1223" s="149"/>
      <c r="O1223" s="148"/>
      <c r="P1223" s="148"/>
      <c r="Q1223" s="148"/>
      <c r="R1223" s="148"/>
    </row>
    <row r="1224" spans="1:18" x14ac:dyDescent="0.25">
      <c r="A1224" s="148"/>
      <c r="B1224" s="149"/>
      <c r="C1224" s="149"/>
      <c r="D1224" s="149"/>
      <c r="E1224" s="149"/>
      <c r="F1224" s="149"/>
      <c r="G1224" s="149"/>
      <c r="H1224" s="149"/>
      <c r="I1224" s="149"/>
      <c r="J1224" s="149"/>
      <c r="K1224" s="149"/>
      <c r="L1224" s="149"/>
      <c r="M1224" s="149"/>
      <c r="O1224" s="148"/>
      <c r="P1224" s="148"/>
      <c r="Q1224" s="148"/>
      <c r="R1224" s="148"/>
    </row>
    <row r="1225" spans="1:18" x14ac:dyDescent="0.25">
      <c r="A1225" s="148"/>
      <c r="B1225" s="149"/>
      <c r="C1225" s="149"/>
      <c r="D1225" s="149"/>
      <c r="E1225" s="149"/>
      <c r="F1225" s="149"/>
      <c r="G1225" s="149"/>
      <c r="H1225" s="149"/>
      <c r="I1225" s="149"/>
      <c r="J1225" s="149"/>
      <c r="K1225" s="149"/>
      <c r="L1225" s="149"/>
      <c r="M1225" s="149"/>
      <c r="O1225" s="148"/>
      <c r="P1225" s="148"/>
      <c r="Q1225" s="148"/>
      <c r="R1225" s="148"/>
    </row>
    <row r="1226" spans="1:18" x14ac:dyDescent="0.25">
      <c r="A1226" s="148"/>
      <c r="B1226" s="149"/>
      <c r="C1226" s="149"/>
      <c r="D1226" s="149"/>
      <c r="E1226" s="149"/>
      <c r="F1226" s="149"/>
      <c r="G1226" s="149"/>
      <c r="H1226" s="149"/>
      <c r="I1226" s="149"/>
      <c r="J1226" s="149"/>
      <c r="K1226" s="149"/>
      <c r="L1226" s="149"/>
      <c r="M1226" s="149"/>
      <c r="O1226" s="148"/>
      <c r="P1226" s="148"/>
      <c r="Q1226" s="148"/>
      <c r="R1226" s="148"/>
    </row>
    <row r="1227" spans="1:18" x14ac:dyDescent="0.25">
      <c r="A1227" s="148"/>
      <c r="B1227" s="149"/>
      <c r="C1227" s="149"/>
      <c r="D1227" s="149"/>
      <c r="E1227" s="149"/>
      <c r="F1227" s="149"/>
      <c r="G1227" s="149"/>
      <c r="H1227" s="149"/>
      <c r="I1227" s="149"/>
      <c r="J1227" s="149"/>
      <c r="K1227" s="149"/>
      <c r="L1227" s="149"/>
      <c r="M1227" s="149"/>
      <c r="O1227" s="148"/>
      <c r="P1227" s="148"/>
      <c r="Q1227" s="148"/>
      <c r="R1227" s="148"/>
    </row>
    <row r="1228" spans="1:18" x14ac:dyDescent="0.25">
      <c r="A1228" s="148"/>
      <c r="B1228" s="149"/>
      <c r="C1228" s="149"/>
      <c r="D1228" s="149"/>
      <c r="E1228" s="149"/>
      <c r="F1228" s="149"/>
      <c r="G1228" s="149"/>
      <c r="H1228" s="149"/>
      <c r="I1228" s="149"/>
      <c r="J1228" s="149"/>
      <c r="K1228" s="149"/>
      <c r="L1228" s="149"/>
      <c r="M1228" s="149"/>
      <c r="O1228" s="148"/>
      <c r="P1228" s="148"/>
      <c r="Q1228" s="148"/>
      <c r="R1228" s="148"/>
    </row>
    <row r="1229" spans="1:18" x14ac:dyDescent="0.25">
      <c r="A1229" s="148"/>
      <c r="B1229" s="149"/>
      <c r="C1229" s="149"/>
      <c r="D1229" s="149"/>
      <c r="E1229" s="149"/>
      <c r="F1229" s="149"/>
      <c r="G1229" s="149"/>
      <c r="H1229" s="149"/>
      <c r="I1229" s="149"/>
      <c r="J1229" s="149"/>
      <c r="K1229" s="149"/>
      <c r="L1229" s="149"/>
      <c r="M1229" s="149"/>
      <c r="O1229" s="148"/>
      <c r="P1229" s="148"/>
      <c r="Q1229" s="148"/>
      <c r="R1229" s="148"/>
    </row>
    <row r="1230" spans="1:18" x14ac:dyDescent="0.25">
      <c r="A1230" s="148"/>
      <c r="B1230" s="149"/>
      <c r="C1230" s="149"/>
      <c r="D1230" s="149"/>
      <c r="E1230" s="149"/>
      <c r="F1230" s="149"/>
      <c r="G1230" s="149"/>
      <c r="H1230" s="149"/>
      <c r="I1230" s="149"/>
      <c r="J1230" s="149"/>
      <c r="K1230" s="149"/>
      <c r="L1230" s="149"/>
      <c r="M1230" s="149"/>
      <c r="O1230" s="148"/>
      <c r="P1230" s="148"/>
      <c r="Q1230" s="148"/>
      <c r="R1230" s="148"/>
    </row>
    <row r="1231" spans="1:18" x14ac:dyDescent="0.25">
      <c r="A1231" s="148"/>
      <c r="B1231" s="149"/>
      <c r="C1231" s="149"/>
      <c r="D1231" s="149"/>
      <c r="E1231" s="149"/>
      <c r="F1231" s="149"/>
      <c r="G1231" s="149"/>
      <c r="H1231" s="149"/>
      <c r="I1231" s="149"/>
      <c r="J1231" s="149"/>
      <c r="K1231" s="149"/>
      <c r="L1231" s="149"/>
      <c r="M1231" s="149"/>
      <c r="O1231" s="148"/>
      <c r="P1231" s="148"/>
      <c r="Q1231" s="148"/>
      <c r="R1231" s="148"/>
    </row>
    <row r="1232" spans="1:18" x14ac:dyDescent="0.25">
      <c r="A1232" s="148"/>
      <c r="B1232" s="149"/>
      <c r="C1232" s="149"/>
      <c r="D1232" s="149"/>
      <c r="E1232" s="149"/>
      <c r="F1232" s="149"/>
      <c r="G1232" s="149"/>
      <c r="H1232" s="149"/>
      <c r="I1232" s="149"/>
      <c r="J1232" s="149"/>
      <c r="K1232" s="149"/>
      <c r="L1232" s="149"/>
      <c r="M1232" s="149"/>
      <c r="O1232" s="148"/>
      <c r="P1232" s="148"/>
      <c r="Q1232" s="148"/>
      <c r="R1232" s="148"/>
    </row>
    <row r="1233" spans="1:18" x14ac:dyDescent="0.25">
      <c r="A1233" s="148"/>
      <c r="B1233" s="149"/>
      <c r="C1233" s="149"/>
      <c r="D1233" s="149"/>
      <c r="E1233" s="149"/>
      <c r="F1233" s="149"/>
      <c r="G1233" s="149"/>
      <c r="H1233" s="149"/>
      <c r="I1233" s="149"/>
      <c r="J1233" s="149"/>
      <c r="K1233" s="149"/>
      <c r="L1233" s="149"/>
      <c r="M1233" s="149"/>
      <c r="O1233" s="148"/>
      <c r="P1233" s="148"/>
      <c r="Q1233" s="148"/>
      <c r="R1233" s="148"/>
    </row>
    <row r="1234" spans="1:18" x14ac:dyDescent="0.25">
      <c r="A1234" s="148"/>
      <c r="B1234" s="149"/>
      <c r="C1234" s="149"/>
      <c r="D1234" s="149"/>
      <c r="E1234" s="149"/>
      <c r="F1234" s="149"/>
      <c r="G1234" s="149"/>
      <c r="H1234" s="149"/>
      <c r="I1234" s="149"/>
      <c r="J1234" s="149"/>
      <c r="K1234" s="149"/>
      <c r="L1234" s="149"/>
      <c r="M1234" s="149"/>
      <c r="O1234" s="148"/>
      <c r="P1234" s="148"/>
      <c r="Q1234" s="148"/>
      <c r="R1234" s="148"/>
    </row>
    <row r="1235" spans="1:18" x14ac:dyDescent="0.25">
      <c r="A1235" s="148"/>
      <c r="B1235" s="149"/>
      <c r="C1235" s="149"/>
      <c r="D1235" s="149"/>
      <c r="E1235" s="149"/>
      <c r="F1235" s="149"/>
      <c r="G1235" s="149"/>
      <c r="H1235" s="149"/>
      <c r="I1235" s="149"/>
      <c r="J1235" s="149"/>
      <c r="K1235" s="149"/>
      <c r="L1235" s="149"/>
      <c r="M1235" s="149"/>
      <c r="O1235" s="148"/>
      <c r="P1235" s="148"/>
      <c r="Q1235" s="148"/>
      <c r="R1235" s="148"/>
    </row>
    <row r="1236" spans="1:18" x14ac:dyDescent="0.25">
      <c r="A1236" s="148"/>
      <c r="B1236" s="149"/>
      <c r="C1236" s="149"/>
      <c r="D1236" s="149"/>
      <c r="E1236" s="149"/>
      <c r="F1236" s="149"/>
      <c r="G1236" s="149"/>
      <c r="H1236" s="149"/>
      <c r="I1236" s="149"/>
      <c r="J1236" s="149"/>
      <c r="K1236" s="149"/>
      <c r="L1236" s="149"/>
      <c r="M1236" s="149"/>
      <c r="O1236" s="148"/>
      <c r="P1236" s="148"/>
      <c r="Q1236" s="148"/>
      <c r="R1236" s="148"/>
    </row>
    <row r="1237" spans="1:18" x14ac:dyDescent="0.25">
      <c r="A1237" s="148"/>
      <c r="B1237" s="149"/>
      <c r="C1237" s="149"/>
      <c r="D1237" s="149"/>
      <c r="E1237" s="149"/>
      <c r="F1237" s="149"/>
      <c r="G1237" s="149"/>
      <c r="H1237" s="149"/>
      <c r="I1237" s="149"/>
      <c r="J1237" s="149"/>
      <c r="K1237" s="149"/>
      <c r="L1237" s="149"/>
      <c r="M1237" s="149"/>
      <c r="O1237" s="148"/>
      <c r="P1237" s="148"/>
      <c r="Q1237" s="148"/>
      <c r="R1237" s="148"/>
    </row>
    <row r="1238" spans="1:18" x14ac:dyDescent="0.25">
      <c r="A1238" s="148"/>
      <c r="B1238" s="149"/>
      <c r="C1238" s="149"/>
      <c r="D1238" s="149"/>
      <c r="E1238" s="149"/>
      <c r="F1238" s="149"/>
      <c r="G1238" s="149"/>
      <c r="H1238" s="149"/>
      <c r="I1238" s="149"/>
      <c r="J1238" s="149"/>
      <c r="K1238" s="149"/>
      <c r="L1238" s="149"/>
      <c r="M1238" s="149"/>
      <c r="O1238" s="148"/>
      <c r="P1238" s="148"/>
      <c r="Q1238" s="148"/>
      <c r="R1238" s="148"/>
    </row>
    <row r="1239" spans="1:18" x14ac:dyDescent="0.25">
      <c r="A1239" s="148"/>
      <c r="B1239" s="149"/>
      <c r="C1239" s="149"/>
      <c r="D1239" s="149"/>
      <c r="E1239" s="149"/>
      <c r="F1239" s="149"/>
      <c r="G1239" s="149"/>
      <c r="H1239" s="149"/>
      <c r="I1239" s="149"/>
      <c r="J1239" s="149"/>
      <c r="K1239" s="149"/>
      <c r="L1239" s="149"/>
      <c r="M1239" s="149"/>
      <c r="O1239" s="148"/>
      <c r="P1239" s="148"/>
      <c r="Q1239" s="148"/>
      <c r="R1239" s="148"/>
    </row>
    <row r="1240" spans="1:18" x14ac:dyDescent="0.25">
      <c r="A1240" s="148"/>
      <c r="B1240" s="149"/>
      <c r="C1240" s="149"/>
      <c r="D1240" s="149"/>
      <c r="E1240" s="149"/>
      <c r="F1240" s="149"/>
      <c r="G1240" s="149"/>
      <c r="H1240" s="149"/>
      <c r="I1240" s="149"/>
      <c r="J1240" s="149"/>
      <c r="K1240" s="149"/>
      <c r="L1240" s="149"/>
      <c r="M1240" s="149"/>
      <c r="O1240" s="148"/>
      <c r="P1240" s="148"/>
      <c r="Q1240" s="148"/>
      <c r="R1240" s="148"/>
    </row>
    <row r="1241" spans="1:18" x14ac:dyDescent="0.25">
      <c r="A1241" s="148"/>
      <c r="B1241" s="149"/>
      <c r="C1241" s="149"/>
      <c r="D1241" s="149"/>
      <c r="E1241" s="149"/>
      <c r="F1241" s="149"/>
      <c r="G1241" s="149"/>
      <c r="H1241" s="149"/>
      <c r="I1241" s="149"/>
      <c r="J1241" s="149"/>
      <c r="K1241" s="149"/>
      <c r="L1241" s="149"/>
      <c r="M1241" s="149"/>
      <c r="O1241" s="148"/>
      <c r="P1241" s="148"/>
      <c r="Q1241" s="148"/>
      <c r="R1241" s="148"/>
    </row>
    <row r="1242" spans="1:18" x14ac:dyDescent="0.25">
      <c r="A1242" s="148"/>
      <c r="B1242" s="149"/>
      <c r="C1242" s="149"/>
      <c r="D1242" s="149"/>
      <c r="E1242" s="149"/>
      <c r="F1242" s="149"/>
      <c r="G1242" s="149"/>
      <c r="H1242" s="149"/>
      <c r="I1242" s="149"/>
      <c r="J1242" s="149"/>
      <c r="K1242" s="149"/>
      <c r="L1242" s="149"/>
      <c r="M1242" s="149"/>
      <c r="O1242" s="148"/>
      <c r="P1242" s="148"/>
      <c r="Q1242" s="148"/>
      <c r="R1242" s="148"/>
    </row>
    <row r="1243" spans="1:18" x14ac:dyDescent="0.25">
      <c r="A1243" s="148"/>
      <c r="B1243" s="149"/>
      <c r="C1243" s="149"/>
      <c r="D1243" s="149"/>
      <c r="E1243" s="149"/>
      <c r="F1243" s="149"/>
      <c r="G1243" s="149"/>
      <c r="H1243" s="149"/>
      <c r="I1243" s="149"/>
      <c r="J1243" s="149"/>
      <c r="K1243" s="149"/>
      <c r="L1243" s="149"/>
      <c r="M1243" s="149"/>
      <c r="O1243" s="148"/>
      <c r="P1243" s="148"/>
      <c r="Q1243" s="148"/>
      <c r="R1243" s="148"/>
    </row>
    <row r="1244" spans="1:18" x14ac:dyDescent="0.25">
      <c r="A1244" s="148"/>
      <c r="B1244" s="149"/>
      <c r="C1244" s="149"/>
      <c r="D1244" s="149"/>
      <c r="E1244" s="149"/>
      <c r="F1244" s="149"/>
      <c r="G1244" s="149"/>
      <c r="H1244" s="149"/>
      <c r="I1244" s="149"/>
      <c r="J1244" s="149"/>
      <c r="K1244" s="149"/>
      <c r="L1244" s="149"/>
      <c r="M1244" s="149"/>
      <c r="O1244" s="148"/>
      <c r="P1244" s="148"/>
      <c r="Q1244" s="148"/>
      <c r="R1244" s="148"/>
    </row>
    <row r="1245" spans="1:18" x14ac:dyDescent="0.25">
      <c r="A1245" s="148"/>
      <c r="B1245" s="149"/>
      <c r="C1245" s="149"/>
      <c r="D1245" s="149"/>
      <c r="E1245" s="149"/>
      <c r="F1245" s="149"/>
      <c r="G1245" s="149"/>
      <c r="H1245" s="149"/>
      <c r="I1245" s="149"/>
      <c r="J1245" s="149"/>
      <c r="K1245" s="149"/>
      <c r="L1245" s="149"/>
      <c r="M1245" s="149"/>
      <c r="O1245" s="148"/>
      <c r="P1245" s="148"/>
      <c r="Q1245" s="148"/>
      <c r="R1245" s="148"/>
    </row>
    <row r="1246" spans="1:18" x14ac:dyDescent="0.25">
      <c r="A1246" s="148"/>
      <c r="B1246" s="149"/>
      <c r="C1246" s="149"/>
      <c r="D1246" s="149"/>
      <c r="E1246" s="149"/>
      <c r="F1246" s="149"/>
      <c r="G1246" s="149"/>
      <c r="H1246" s="149"/>
      <c r="I1246" s="149"/>
      <c r="J1246" s="149"/>
      <c r="K1246" s="149"/>
      <c r="L1246" s="149"/>
      <c r="M1246" s="149"/>
      <c r="O1246" s="148"/>
      <c r="P1246" s="148"/>
      <c r="Q1246" s="148"/>
      <c r="R1246" s="148"/>
    </row>
    <row r="1247" spans="1:18" x14ac:dyDescent="0.25">
      <c r="A1247" s="148"/>
      <c r="B1247" s="149"/>
      <c r="C1247" s="149"/>
      <c r="D1247" s="149"/>
      <c r="E1247" s="149"/>
      <c r="F1247" s="149"/>
      <c r="G1247" s="149"/>
      <c r="H1247" s="149"/>
      <c r="I1247" s="149"/>
      <c r="J1247" s="149"/>
      <c r="K1247" s="149"/>
      <c r="L1247" s="149"/>
      <c r="M1247" s="149"/>
      <c r="O1247" s="148"/>
      <c r="P1247" s="148"/>
      <c r="Q1247" s="148"/>
      <c r="R1247" s="148"/>
    </row>
    <row r="1248" spans="1:18" x14ac:dyDescent="0.25">
      <c r="A1248" s="148"/>
      <c r="B1248" s="149"/>
      <c r="C1248" s="149"/>
      <c r="D1248" s="149"/>
      <c r="E1248" s="149"/>
      <c r="F1248" s="149"/>
      <c r="G1248" s="149"/>
      <c r="H1248" s="149"/>
      <c r="I1248" s="149"/>
      <c r="J1248" s="149"/>
      <c r="K1248" s="149"/>
      <c r="L1248" s="149"/>
      <c r="M1248" s="149"/>
      <c r="O1248" s="148"/>
      <c r="P1248" s="148"/>
      <c r="Q1248" s="148"/>
      <c r="R1248" s="148"/>
    </row>
    <row r="1249" spans="1:18" x14ac:dyDescent="0.25">
      <c r="A1249" s="148"/>
      <c r="B1249" s="149"/>
      <c r="C1249" s="149"/>
      <c r="D1249" s="149"/>
      <c r="E1249" s="149"/>
      <c r="F1249" s="149"/>
      <c r="G1249" s="149"/>
      <c r="H1249" s="149"/>
      <c r="I1249" s="149"/>
      <c r="J1249" s="149"/>
      <c r="K1249" s="149"/>
      <c r="L1249" s="149"/>
      <c r="M1249" s="149"/>
      <c r="O1249" s="148"/>
      <c r="P1249" s="148"/>
      <c r="Q1249" s="148"/>
      <c r="R1249" s="148"/>
    </row>
    <row r="1250" spans="1:18" x14ac:dyDescent="0.25">
      <c r="A1250" s="148"/>
      <c r="B1250" s="149"/>
      <c r="C1250" s="149"/>
      <c r="D1250" s="149"/>
      <c r="E1250" s="149"/>
      <c r="F1250" s="149"/>
      <c r="G1250" s="149"/>
      <c r="H1250" s="149"/>
      <c r="I1250" s="149"/>
      <c r="J1250" s="149"/>
      <c r="K1250" s="149"/>
      <c r="L1250" s="149"/>
      <c r="M1250" s="149"/>
      <c r="O1250" s="148"/>
      <c r="P1250" s="148"/>
      <c r="Q1250" s="148"/>
      <c r="R1250" s="148"/>
    </row>
    <row r="1251" spans="1:18" x14ac:dyDescent="0.25">
      <c r="A1251" s="148"/>
      <c r="B1251" s="149"/>
      <c r="C1251" s="149"/>
      <c r="D1251" s="149"/>
      <c r="E1251" s="149"/>
      <c r="F1251" s="149"/>
      <c r="G1251" s="149"/>
      <c r="H1251" s="149"/>
      <c r="I1251" s="149"/>
      <c r="J1251" s="149"/>
      <c r="K1251" s="149"/>
      <c r="L1251" s="149"/>
      <c r="M1251" s="149"/>
      <c r="O1251" s="148"/>
      <c r="P1251" s="148"/>
      <c r="Q1251" s="148"/>
      <c r="R1251" s="148"/>
    </row>
    <row r="1252" spans="1:18" x14ac:dyDescent="0.25">
      <c r="A1252" s="148"/>
      <c r="B1252" s="149"/>
      <c r="C1252" s="149"/>
      <c r="D1252" s="149"/>
      <c r="E1252" s="149"/>
      <c r="F1252" s="149"/>
      <c r="G1252" s="149"/>
      <c r="H1252" s="149"/>
      <c r="I1252" s="149"/>
      <c r="J1252" s="149"/>
      <c r="K1252" s="149"/>
      <c r="L1252" s="149"/>
      <c r="M1252" s="149"/>
      <c r="O1252" s="148"/>
      <c r="P1252" s="148"/>
      <c r="Q1252" s="148"/>
      <c r="R1252" s="148"/>
    </row>
    <row r="1253" spans="1:18" x14ac:dyDescent="0.25">
      <c r="A1253" s="148"/>
      <c r="B1253" s="149"/>
      <c r="C1253" s="149"/>
      <c r="D1253" s="149"/>
      <c r="E1253" s="149"/>
      <c r="F1253" s="149"/>
      <c r="G1253" s="149"/>
      <c r="H1253" s="149"/>
      <c r="I1253" s="149"/>
      <c r="J1253" s="149"/>
      <c r="K1253" s="149"/>
      <c r="L1253" s="149"/>
      <c r="M1253" s="149"/>
      <c r="O1253" s="148"/>
      <c r="P1253" s="148"/>
      <c r="Q1253" s="148"/>
      <c r="R1253" s="148"/>
    </row>
    <row r="1254" spans="1:18" x14ac:dyDescent="0.25">
      <c r="A1254" s="148"/>
      <c r="B1254" s="149"/>
      <c r="C1254" s="149"/>
      <c r="D1254" s="149"/>
      <c r="E1254" s="149"/>
      <c r="F1254" s="149"/>
      <c r="G1254" s="149"/>
      <c r="H1254" s="149"/>
      <c r="I1254" s="149"/>
      <c r="J1254" s="149"/>
      <c r="K1254" s="149"/>
      <c r="L1254" s="149"/>
      <c r="M1254" s="149"/>
      <c r="O1254" s="148"/>
      <c r="P1254" s="148"/>
      <c r="Q1254" s="148"/>
      <c r="R1254" s="148"/>
    </row>
    <row r="1255" spans="1:18" x14ac:dyDescent="0.25">
      <c r="A1255" s="148"/>
      <c r="B1255" s="149"/>
      <c r="C1255" s="149"/>
      <c r="D1255" s="149"/>
      <c r="E1255" s="149"/>
      <c r="F1255" s="149"/>
      <c r="G1255" s="149"/>
      <c r="H1255" s="149"/>
      <c r="I1255" s="149"/>
      <c r="J1255" s="149"/>
      <c r="K1255" s="149"/>
      <c r="L1255" s="149"/>
      <c r="M1255" s="149"/>
      <c r="O1255" s="148"/>
      <c r="P1255" s="148"/>
      <c r="Q1255" s="148"/>
      <c r="R1255" s="148"/>
    </row>
    <row r="1256" spans="1:18" x14ac:dyDescent="0.25">
      <c r="A1256" s="148"/>
      <c r="B1256" s="149"/>
      <c r="C1256" s="149"/>
      <c r="D1256" s="149"/>
      <c r="E1256" s="149"/>
      <c r="F1256" s="149"/>
      <c r="G1256" s="149"/>
      <c r="H1256" s="149"/>
      <c r="I1256" s="149"/>
      <c r="J1256" s="149"/>
      <c r="K1256" s="149"/>
      <c r="L1256" s="149"/>
      <c r="M1256" s="149"/>
      <c r="O1256" s="148"/>
      <c r="P1256" s="148"/>
      <c r="Q1256" s="148"/>
      <c r="R1256" s="148"/>
    </row>
    <row r="1257" spans="1:18" x14ac:dyDescent="0.25">
      <c r="A1257" s="148"/>
      <c r="B1257" s="149"/>
      <c r="C1257" s="149"/>
      <c r="D1257" s="149"/>
      <c r="E1257" s="149"/>
      <c r="F1257" s="149"/>
      <c r="G1257" s="149"/>
      <c r="H1257" s="149"/>
      <c r="I1257" s="149"/>
      <c r="J1257" s="149"/>
      <c r="K1257" s="149"/>
      <c r="L1257" s="149"/>
      <c r="M1257" s="149"/>
      <c r="O1257" s="148"/>
      <c r="P1257" s="148"/>
      <c r="Q1257" s="148"/>
      <c r="R1257" s="148"/>
    </row>
    <row r="1258" spans="1:18" x14ac:dyDescent="0.25">
      <c r="A1258" s="148"/>
      <c r="B1258" s="149"/>
      <c r="C1258" s="149"/>
      <c r="D1258" s="149"/>
      <c r="E1258" s="149"/>
      <c r="F1258" s="149"/>
      <c r="G1258" s="149"/>
      <c r="H1258" s="149"/>
      <c r="I1258" s="149"/>
      <c r="J1258" s="149"/>
      <c r="K1258" s="149"/>
      <c r="L1258" s="149"/>
      <c r="M1258" s="149"/>
      <c r="O1258" s="148"/>
      <c r="P1258" s="148"/>
      <c r="Q1258" s="148"/>
      <c r="R1258" s="148"/>
    </row>
    <row r="1259" spans="1:18" x14ac:dyDescent="0.25">
      <c r="A1259" s="148"/>
      <c r="B1259" s="149"/>
      <c r="C1259" s="149"/>
      <c r="D1259" s="149"/>
      <c r="E1259" s="149"/>
      <c r="F1259" s="149"/>
      <c r="G1259" s="149"/>
      <c r="H1259" s="149"/>
      <c r="I1259" s="149"/>
      <c r="J1259" s="149"/>
      <c r="K1259" s="149"/>
      <c r="L1259" s="149"/>
      <c r="M1259" s="149"/>
      <c r="O1259" s="148"/>
      <c r="P1259" s="148"/>
      <c r="Q1259" s="148"/>
      <c r="R1259" s="148"/>
    </row>
    <row r="1260" spans="1:18" x14ac:dyDescent="0.25">
      <c r="A1260" s="148"/>
      <c r="B1260" s="149"/>
      <c r="C1260" s="149"/>
      <c r="D1260" s="149"/>
      <c r="E1260" s="149"/>
      <c r="F1260" s="149"/>
      <c r="G1260" s="149"/>
      <c r="H1260" s="149"/>
      <c r="I1260" s="149"/>
      <c r="J1260" s="149"/>
      <c r="K1260" s="149"/>
      <c r="L1260" s="149"/>
      <c r="M1260" s="149"/>
      <c r="O1260" s="148"/>
      <c r="P1260" s="148"/>
      <c r="Q1260" s="148"/>
      <c r="R1260" s="148"/>
    </row>
    <row r="1261" spans="1:18" x14ac:dyDescent="0.25">
      <c r="A1261" s="148"/>
      <c r="B1261" s="149"/>
      <c r="C1261" s="149"/>
      <c r="D1261" s="149"/>
      <c r="E1261" s="149"/>
      <c r="F1261" s="149"/>
      <c r="G1261" s="149"/>
      <c r="H1261" s="149"/>
      <c r="I1261" s="149"/>
      <c r="J1261" s="149"/>
      <c r="K1261" s="149"/>
      <c r="L1261" s="149"/>
      <c r="M1261" s="149"/>
      <c r="O1261" s="148"/>
      <c r="P1261" s="148"/>
      <c r="Q1261" s="148"/>
      <c r="R1261" s="148"/>
    </row>
    <row r="1262" spans="1:18" x14ac:dyDescent="0.25">
      <c r="A1262" s="148"/>
      <c r="B1262" s="149"/>
      <c r="C1262" s="149"/>
      <c r="D1262" s="149"/>
      <c r="E1262" s="149"/>
      <c r="F1262" s="149"/>
      <c r="G1262" s="149"/>
      <c r="H1262" s="149"/>
      <c r="I1262" s="149"/>
      <c r="J1262" s="149"/>
      <c r="K1262" s="149"/>
      <c r="L1262" s="149"/>
      <c r="M1262" s="149"/>
      <c r="O1262" s="148"/>
      <c r="P1262" s="148"/>
      <c r="Q1262" s="148"/>
      <c r="R1262" s="148"/>
    </row>
    <row r="1263" spans="1:18" x14ac:dyDescent="0.25">
      <c r="A1263" s="148"/>
      <c r="B1263" s="149"/>
      <c r="C1263" s="149"/>
      <c r="D1263" s="149"/>
      <c r="E1263" s="149"/>
      <c r="F1263" s="149"/>
      <c r="G1263" s="149"/>
      <c r="H1263" s="149"/>
      <c r="I1263" s="149"/>
      <c r="J1263" s="149"/>
      <c r="K1263" s="149"/>
      <c r="L1263" s="149"/>
      <c r="M1263" s="149"/>
      <c r="O1263" s="148"/>
      <c r="P1263" s="148"/>
      <c r="Q1263" s="148"/>
      <c r="R1263" s="148"/>
    </row>
    <row r="1264" spans="1:18" x14ac:dyDescent="0.25">
      <c r="A1264" s="148"/>
      <c r="B1264" s="149"/>
      <c r="C1264" s="149"/>
      <c r="D1264" s="149"/>
      <c r="E1264" s="149"/>
      <c r="F1264" s="149"/>
      <c r="G1264" s="149"/>
      <c r="H1264" s="149"/>
      <c r="I1264" s="149"/>
      <c r="J1264" s="149"/>
      <c r="K1264" s="149"/>
      <c r="L1264" s="149"/>
      <c r="M1264" s="149"/>
      <c r="O1264" s="148"/>
      <c r="P1264" s="148"/>
      <c r="Q1264" s="148"/>
      <c r="R1264" s="148"/>
    </row>
    <row r="1265" spans="1:18" x14ac:dyDescent="0.25">
      <c r="A1265" s="148"/>
      <c r="B1265" s="149"/>
      <c r="C1265" s="149"/>
      <c r="D1265" s="149"/>
      <c r="E1265" s="149"/>
      <c r="F1265" s="149"/>
      <c r="G1265" s="149"/>
      <c r="H1265" s="149"/>
      <c r="I1265" s="149"/>
      <c r="J1265" s="149"/>
      <c r="K1265" s="149"/>
      <c r="L1265" s="149"/>
      <c r="M1265" s="149"/>
      <c r="O1265" s="148"/>
      <c r="P1265" s="148"/>
      <c r="Q1265" s="148"/>
      <c r="R1265" s="148"/>
    </row>
    <row r="1266" spans="1:18" x14ac:dyDescent="0.25">
      <c r="A1266" s="148"/>
      <c r="B1266" s="149"/>
      <c r="C1266" s="149"/>
      <c r="D1266" s="149"/>
      <c r="E1266" s="149"/>
      <c r="F1266" s="149"/>
      <c r="G1266" s="149"/>
      <c r="H1266" s="149"/>
      <c r="I1266" s="149"/>
      <c r="J1266" s="149"/>
      <c r="K1266" s="149"/>
      <c r="L1266" s="149"/>
      <c r="M1266" s="149"/>
      <c r="O1266" s="148"/>
      <c r="P1266" s="148"/>
      <c r="Q1266" s="148"/>
      <c r="R1266" s="148"/>
    </row>
    <row r="1267" spans="1:18" x14ac:dyDescent="0.25">
      <c r="A1267" s="148"/>
      <c r="B1267" s="149"/>
      <c r="C1267" s="149"/>
      <c r="D1267" s="149"/>
      <c r="E1267" s="149"/>
      <c r="F1267" s="149"/>
      <c r="G1267" s="149"/>
      <c r="H1267" s="149"/>
      <c r="I1267" s="149"/>
      <c r="J1267" s="149"/>
      <c r="K1267" s="149"/>
      <c r="L1267" s="149"/>
      <c r="M1267" s="149"/>
      <c r="O1267" s="148"/>
      <c r="P1267" s="148"/>
      <c r="Q1267" s="148"/>
      <c r="R1267" s="148"/>
    </row>
    <row r="1268" spans="1:18" x14ac:dyDescent="0.25">
      <c r="A1268" s="148"/>
      <c r="B1268" s="149"/>
      <c r="C1268" s="149"/>
      <c r="D1268" s="149"/>
      <c r="E1268" s="149"/>
      <c r="F1268" s="149"/>
      <c r="G1268" s="149"/>
      <c r="H1268" s="149"/>
      <c r="I1268" s="149"/>
      <c r="J1268" s="149"/>
      <c r="K1268" s="149"/>
      <c r="L1268" s="149"/>
      <c r="M1268" s="149"/>
      <c r="O1268" s="148"/>
      <c r="P1268" s="148"/>
      <c r="Q1268" s="148"/>
      <c r="R1268" s="148"/>
    </row>
    <row r="1269" spans="1:18" x14ac:dyDescent="0.25">
      <c r="A1269" s="148"/>
      <c r="B1269" s="149"/>
      <c r="C1269" s="149"/>
      <c r="D1269" s="149"/>
      <c r="E1269" s="149"/>
      <c r="F1269" s="149"/>
      <c r="G1269" s="149"/>
      <c r="H1269" s="149"/>
      <c r="I1269" s="149"/>
      <c r="J1269" s="149"/>
      <c r="K1269" s="149"/>
      <c r="L1269" s="149"/>
      <c r="M1269" s="149"/>
      <c r="O1269" s="148"/>
      <c r="P1269" s="148"/>
      <c r="Q1269" s="148"/>
      <c r="R1269" s="148"/>
    </row>
    <row r="1270" spans="1:18" x14ac:dyDescent="0.25">
      <c r="A1270" s="148"/>
      <c r="B1270" s="149"/>
      <c r="C1270" s="149"/>
      <c r="D1270" s="149"/>
      <c r="E1270" s="149"/>
      <c r="F1270" s="149"/>
      <c r="G1270" s="149"/>
      <c r="H1270" s="149"/>
      <c r="I1270" s="149"/>
      <c r="J1270" s="149"/>
      <c r="K1270" s="149"/>
      <c r="L1270" s="149"/>
      <c r="M1270" s="149"/>
      <c r="O1270" s="148"/>
      <c r="P1270" s="148"/>
      <c r="Q1270" s="148"/>
      <c r="R1270" s="148"/>
    </row>
    <row r="1271" spans="1:18" x14ac:dyDescent="0.25">
      <c r="A1271" s="148"/>
      <c r="B1271" s="149"/>
      <c r="C1271" s="149"/>
      <c r="D1271" s="149"/>
      <c r="E1271" s="149"/>
      <c r="F1271" s="149"/>
      <c r="G1271" s="149"/>
      <c r="H1271" s="149"/>
      <c r="I1271" s="149"/>
      <c r="J1271" s="149"/>
      <c r="K1271" s="149"/>
      <c r="L1271" s="149"/>
      <c r="M1271" s="149"/>
      <c r="O1271" s="148"/>
      <c r="P1271" s="148"/>
      <c r="Q1271" s="148"/>
      <c r="R1271" s="148"/>
    </row>
    <row r="1272" spans="1:18" x14ac:dyDescent="0.25">
      <c r="A1272" s="148"/>
      <c r="B1272" s="149"/>
      <c r="C1272" s="149"/>
      <c r="D1272" s="149"/>
      <c r="E1272" s="149"/>
      <c r="F1272" s="149"/>
      <c r="G1272" s="149"/>
      <c r="H1272" s="149"/>
      <c r="I1272" s="149"/>
      <c r="J1272" s="149"/>
      <c r="K1272" s="149"/>
      <c r="L1272" s="149"/>
      <c r="M1272" s="149"/>
      <c r="O1272" s="148"/>
      <c r="P1272" s="148"/>
      <c r="Q1272" s="148"/>
      <c r="R1272" s="148"/>
    </row>
    <row r="1273" spans="1:18" x14ac:dyDescent="0.25">
      <c r="A1273" s="148"/>
      <c r="B1273" s="149"/>
      <c r="C1273" s="149"/>
      <c r="D1273" s="149"/>
      <c r="E1273" s="149"/>
      <c r="F1273" s="149"/>
      <c r="G1273" s="149"/>
      <c r="H1273" s="149"/>
      <c r="I1273" s="149"/>
      <c r="J1273" s="149"/>
      <c r="K1273" s="149"/>
      <c r="L1273" s="149"/>
      <c r="M1273" s="149"/>
      <c r="O1273" s="148"/>
      <c r="P1273" s="148"/>
      <c r="Q1273" s="148"/>
      <c r="R1273" s="148"/>
    </row>
    <row r="1274" spans="1:18" x14ac:dyDescent="0.25">
      <c r="A1274" s="148"/>
      <c r="B1274" s="149"/>
      <c r="C1274" s="149"/>
      <c r="D1274" s="149"/>
      <c r="E1274" s="149"/>
      <c r="F1274" s="149"/>
      <c r="G1274" s="149"/>
      <c r="H1274" s="149"/>
      <c r="I1274" s="149"/>
      <c r="J1274" s="149"/>
      <c r="K1274" s="149"/>
      <c r="L1274" s="149"/>
      <c r="M1274" s="149"/>
      <c r="O1274" s="148"/>
      <c r="P1274" s="148"/>
      <c r="Q1274" s="148"/>
      <c r="R1274" s="148"/>
    </row>
    <row r="1275" spans="1:18" x14ac:dyDescent="0.25">
      <c r="A1275" s="148"/>
      <c r="B1275" s="149"/>
      <c r="C1275" s="149"/>
      <c r="D1275" s="149"/>
      <c r="E1275" s="149"/>
      <c r="F1275" s="149"/>
      <c r="G1275" s="149"/>
      <c r="H1275" s="149"/>
      <c r="I1275" s="149"/>
      <c r="J1275" s="149"/>
      <c r="K1275" s="149"/>
      <c r="L1275" s="149"/>
      <c r="M1275" s="149"/>
      <c r="O1275" s="148"/>
      <c r="P1275" s="148"/>
      <c r="Q1275" s="148"/>
      <c r="R1275" s="148"/>
    </row>
    <row r="1276" spans="1:18" x14ac:dyDescent="0.25">
      <c r="A1276" s="148"/>
      <c r="B1276" s="149"/>
      <c r="C1276" s="149"/>
      <c r="D1276" s="149"/>
      <c r="E1276" s="149"/>
      <c r="F1276" s="149"/>
      <c r="G1276" s="149"/>
      <c r="H1276" s="149"/>
      <c r="I1276" s="149"/>
      <c r="J1276" s="149"/>
      <c r="K1276" s="149"/>
      <c r="L1276" s="149"/>
      <c r="M1276" s="149"/>
      <c r="O1276" s="148"/>
      <c r="P1276" s="148"/>
      <c r="Q1276" s="148"/>
      <c r="R1276" s="148"/>
    </row>
    <row r="1277" spans="1:18" x14ac:dyDescent="0.25">
      <c r="A1277" s="148"/>
      <c r="B1277" s="149"/>
      <c r="C1277" s="149"/>
      <c r="D1277" s="149"/>
      <c r="E1277" s="149"/>
      <c r="F1277" s="149"/>
      <c r="G1277" s="149"/>
      <c r="H1277" s="149"/>
      <c r="I1277" s="149"/>
      <c r="J1277" s="149"/>
      <c r="K1277" s="149"/>
      <c r="L1277" s="149"/>
      <c r="M1277" s="149"/>
      <c r="O1277" s="148"/>
      <c r="P1277" s="148"/>
      <c r="Q1277" s="148"/>
      <c r="R1277" s="148"/>
    </row>
    <row r="1278" spans="1:18" x14ac:dyDescent="0.25">
      <c r="A1278" s="148"/>
      <c r="B1278" s="149"/>
      <c r="C1278" s="149"/>
      <c r="D1278" s="149"/>
      <c r="E1278" s="149"/>
      <c r="F1278" s="149"/>
      <c r="G1278" s="149"/>
      <c r="H1278" s="149"/>
      <c r="I1278" s="149"/>
      <c r="J1278" s="149"/>
      <c r="K1278" s="149"/>
      <c r="L1278" s="149"/>
      <c r="M1278" s="149"/>
      <c r="O1278" s="148"/>
      <c r="P1278" s="148"/>
      <c r="Q1278" s="148"/>
      <c r="R1278" s="148"/>
    </row>
    <row r="1279" spans="1:18" x14ac:dyDescent="0.25">
      <c r="A1279" s="148"/>
      <c r="B1279" s="149"/>
      <c r="C1279" s="149"/>
      <c r="D1279" s="149"/>
      <c r="E1279" s="149"/>
      <c r="F1279" s="149"/>
      <c r="G1279" s="149"/>
      <c r="H1279" s="149"/>
      <c r="I1279" s="149"/>
      <c r="J1279" s="149"/>
      <c r="K1279" s="149"/>
      <c r="L1279" s="149"/>
      <c r="M1279" s="149"/>
      <c r="O1279" s="148"/>
      <c r="P1279" s="148"/>
      <c r="Q1279" s="148"/>
      <c r="R1279" s="148"/>
    </row>
    <row r="1280" spans="1:18" x14ac:dyDescent="0.25">
      <c r="A1280" s="148"/>
      <c r="B1280" s="149"/>
      <c r="C1280" s="149"/>
      <c r="D1280" s="149"/>
      <c r="E1280" s="149"/>
      <c r="F1280" s="149"/>
      <c r="G1280" s="149"/>
      <c r="H1280" s="149"/>
      <c r="I1280" s="149"/>
      <c r="J1280" s="149"/>
      <c r="K1280" s="149"/>
      <c r="L1280" s="149"/>
      <c r="M1280" s="149"/>
      <c r="O1280" s="148"/>
      <c r="P1280" s="148"/>
      <c r="Q1280" s="148"/>
      <c r="R1280" s="148"/>
    </row>
    <row r="1281" spans="1:18" x14ac:dyDescent="0.25">
      <c r="A1281" s="148"/>
      <c r="B1281" s="149"/>
      <c r="C1281" s="149"/>
      <c r="D1281" s="149"/>
      <c r="E1281" s="149"/>
      <c r="F1281" s="149"/>
      <c r="G1281" s="149"/>
      <c r="H1281" s="149"/>
      <c r="I1281" s="149"/>
      <c r="J1281" s="149"/>
      <c r="K1281" s="149"/>
      <c r="L1281" s="149"/>
      <c r="M1281" s="149"/>
      <c r="O1281" s="148"/>
      <c r="P1281" s="148"/>
      <c r="Q1281" s="148"/>
      <c r="R1281" s="148"/>
    </row>
    <row r="1282" spans="1:18" x14ac:dyDescent="0.25">
      <c r="A1282" s="148"/>
      <c r="B1282" s="149"/>
      <c r="C1282" s="149"/>
      <c r="D1282" s="149"/>
      <c r="E1282" s="149"/>
      <c r="F1282" s="149"/>
      <c r="G1282" s="149"/>
      <c r="H1282" s="149"/>
      <c r="I1282" s="149"/>
      <c r="J1282" s="149"/>
      <c r="K1282" s="149"/>
      <c r="L1282" s="149"/>
      <c r="M1282" s="149"/>
      <c r="O1282" s="148"/>
      <c r="P1282" s="148"/>
      <c r="Q1282" s="148"/>
      <c r="R1282" s="148"/>
    </row>
    <row r="1283" spans="1:18" x14ac:dyDescent="0.25">
      <c r="A1283" s="148"/>
      <c r="B1283" s="149"/>
      <c r="C1283" s="149"/>
      <c r="D1283" s="149"/>
      <c r="E1283" s="149"/>
      <c r="F1283" s="149"/>
      <c r="G1283" s="149"/>
      <c r="H1283" s="149"/>
      <c r="I1283" s="149"/>
      <c r="J1283" s="149"/>
      <c r="K1283" s="149"/>
      <c r="L1283" s="149"/>
      <c r="M1283" s="149"/>
      <c r="O1283" s="148"/>
      <c r="P1283" s="148"/>
      <c r="Q1283" s="148"/>
      <c r="R1283" s="148"/>
    </row>
    <row r="1284" spans="1:18" x14ac:dyDescent="0.25">
      <c r="A1284" s="148"/>
      <c r="B1284" s="149"/>
      <c r="C1284" s="149"/>
      <c r="D1284" s="149"/>
      <c r="E1284" s="149"/>
      <c r="F1284" s="149"/>
      <c r="G1284" s="149"/>
      <c r="H1284" s="149"/>
      <c r="I1284" s="149"/>
      <c r="J1284" s="149"/>
      <c r="K1284" s="149"/>
      <c r="L1284" s="149"/>
      <c r="M1284" s="149"/>
      <c r="O1284" s="148"/>
      <c r="P1284" s="148"/>
      <c r="Q1284" s="148"/>
      <c r="R1284" s="148"/>
    </row>
    <row r="1285" spans="1:18" x14ac:dyDescent="0.25">
      <c r="A1285" s="148"/>
      <c r="B1285" s="149"/>
      <c r="C1285" s="149"/>
      <c r="D1285" s="149"/>
      <c r="E1285" s="149"/>
      <c r="F1285" s="149"/>
      <c r="G1285" s="149"/>
      <c r="H1285" s="149"/>
      <c r="I1285" s="149"/>
      <c r="J1285" s="149"/>
      <c r="K1285" s="149"/>
      <c r="L1285" s="149"/>
      <c r="M1285" s="149"/>
      <c r="O1285" s="148"/>
      <c r="P1285" s="148"/>
      <c r="Q1285" s="148"/>
      <c r="R1285" s="148"/>
    </row>
    <row r="1286" spans="1:18" x14ac:dyDescent="0.25">
      <c r="A1286" s="148"/>
      <c r="B1286" s="149"/>
      <c r="C1286" s="149"/>
      <c r="D1286" s="149"/>
      <c r="E1286" s="149"/>
      <c r="F1286" s="149"/>
      <c r="G1286" s="149"/>
      <c r="H1286" s="149"/>
      <c r="I1286" s="149"/>
      <c r="J1286" s="149"/>
      <c r="K1286" s="149"/>
      <c r="L1286" s="149"/>
      <c r="M1286" s="149"/>
      <c r="O1286" s="148"/>
      <c r="P1286" s="148"/>
      <c r="Q1286" s="148"/>
      <c r="R1286" s="148"/>
    </row>
    <row r="1287" spans="1:18" x14ac:dyDescent="0.25">
      <c r="A1287" s="148"/>
      <c r="B1287" s="149"/>
      <c r="C1287" s="149"/>
      <c r="D1287" s="149"/>
      <c r="E1287" s="149"/>
      <c r="F1287" s="149"/>
      <c r="G1287" s="149"/>
      <c r="H1287" s="149"/>
      <c r="I1287" s="149"/>
      <c r="J1287" s="149"/>
      <c r="K1287" s="149"/>
      <c r="L1287" s="149"/>
      <c r="M1287" s="149"/>
      <c r="O1287" s="148"/>
      <c r="P1287" s="148"/>
      <c r="Q1287" s="148"/>
      <c r="R1287" s="148"/>
    </row>
    <row r="1288" spans="1:18" x14ac:dyDescent="0.25">
      <c r="A1288" s="148"/>
      <c r="B1288" s="149"/>
      <c r="C1288" s="149"/>
      <c r="D1288" s="149"/>
      <c r="E1288" s="149"/>
      <c r="F1288" s="149"/>
      <c r="G1288" s="149"/>
      <c r="H1288" s="149"/>
      <c r="I1288" s="149"/>
      <c r="J1288" s="149"/>
      <c r="K1288" s="149"/>
      <c r="L1288" s="149"/>
      <c r="M1288" s="149"/>
      <c r="O1288" s="148"/>
      <c r="P1288" s="148"/>
      <c r="Q1288" s="148"/>
      <c r="R1288" s="148"/>
    </row>
    <row r="1289" spans="1:18" x14ac:dyDescent="0.25">
      <c r="A1289" s="148"/>
      <c r="B1289" s="149"/>
      <c r="C1289" s="149"/>
      <c r="D1289" s="149"/>
      <c r="E1289" s="149"/>
      <c r="F1289" s="149"/>
      <c r="G1289" s="149"/>
      <c r="H1289" s="149"/>
      <c r="I1289" s="149"/>
      <c r="J1289" s="149"/>
      <c r="K1289" s="149"/>
      <c r="L1289" s="149"/>
      <c r="M1289" s="149"/>
      <c r="O1289" s="148"/>
      <c r="P1289" s="148"/>
      <c r="Q1289" s="148"/>
      <c r="R1289" s="148"/>
    </row>
    <row r="1290" spans="1:18" x14ac:dyDescent="0.25">
      <c r="A1290" s="148"/>
      <c r="B1290" s="149"/>
      <c r="C1290" s="149"/>
      <c r="D1290" s="149"/>
      <c r="E1290" s="149"/>
      <c r="F1290" s="149"/>
      <c r="G1290" s="149"/>
      <c r="H1290" s="149"/>
      <c r="I1290" s="149"/>
      <c r="J1290" s="149"/>
      <c r="K1290" s="149"/>
      <c r="L1290" s="149"/>
      <c r="M1290" s="149"/>
      <c r="O1290" s="148"/>
      <c r="P1290" s="148"/>
      <c r="Q1290" s="148"/>
      <c r="R1290" s="148"/>
    </row>
    <row r="1291" spans="1:18" x14ac:dyDescent="0.25">
      <c r="A1291" s="148"/>
      <c r="B1291" s="149"/>
      <c r="C1291" s="149"/>
      <c r="D1291" s="149"/>
      <c r="E1291" s="149"/>
      <c r="F1291" s="149"/>
      <c r="G1291" s="149"/>
      <c r="H1291" s="149"/>
      <c r="I1291" s="149"/>
      <c r="J1291" s="149"/>
      <c r="K1291" s="149"/>
      <c r="L1291" s="149"/>
      <c r="M1291" s="149"/>
      <c r="O1291" s="148"/>
      <c r="P1291" s="148"/>
      <c r="Q1291" s="148"/>
      <c r="R1291" s="148"/>
    </row>
    <row r="1292" spans="1:18" x14ac:dyDescent="0.25">
      <c r="A1292" s="148"/>
      <c r="B1292" s="149"/>
      <c r="C1292" s="149"/>
      <c r="D1292" s="149"/>
      <c r="E1292" s="149"/>
      <c r="F1292" s="149"/>
      <c r="G1292" s="149"/>
      <c r="H1292" s="149"/>
      <c r="I1292" s="149"/>
      <c r="J1292" s="149"/>
      <c r="K1292" s="149"/>
      <c r="L1292" s="149"/>
      <c r="M1292" s="149"/>
      <c r="O1292" s="148"/>
      <c r="P1292" s="148"/>
      <c r="Q1292" s="148"/>
      <c r="R1292" s="148"/>
    </row>
    <row r="1293" spans="1:18" x14ac:dyDescent="0.25">
      <c r="A1293" s="148"/>
      <c r="B1293" s="149"/>
      <c r="C1293" s="149"/>
      <c r="D1293" s="149"/>
      <c r="E1293" s="149"/>
      <c r="F1293" s="149"/>
      <c r="G1293" s="149"/>
      <c r="H1293" s="149"/>
      <c r="I1293" s="149"/>
      <c r="J1293" s="149"/>
      <c r="K1293" s="149"/>
      <c r="L1293" s="149"/>
      <c r="M1293" s="149"/>
      <c r="O1293" s="148"/>
      <c r="P1293" s="148"/>
      <c r="Q1293" s="148"/>
      <c r="R1293" s="148"/>
    </row>
    <row r="1294" spans="1:18" x14ac:dyDescent="0.25">
      <c r="A1294" s="148"/>
      <c r="B1294" s="149"/>
      <c r="C1294" s="149"/>
      <c r="D1294" s="149"/>
      <c r="E1294" s="149"/>
      <c r="F1294" s="149"/>
      <c r="G1294" s="149"/>
      <c r="H1294" s="149"/>
      <c r="I1294" s="149"/>
      <c r="J1294" s="149"/>
      <c r="K1294" s="149"/>
      <c r="L1294" s="149"/>
      <c r="M1294" s="149"/>
      <c r="O1294" s="148"/>
      <c r="P1294" s="148"/>
      <c r="Q1294" s="148"/>
      <c r="R1294" s="148"/>
    </row>
    <row r="1295" spans="1:18" x14ac:dyDescent="0.25">
      <c r="A1295" s="148"/>
      <c r="B1295" s="149"/>
      <c r="C1295" s="149"/>
      <c r="D1295" s="149"/>
      <c r="E1295" s="149"/>
      <c r="F1295" s="149"/>
      <c r="G1295" s="149"/>
      <c r="H1295" s="149"/>
      <c r="I1295" s="149"/>
      <c r="J1295" s="149"/>
      <c r="K1295" s="149"/>
      <c r="L1295" s="149"/>
      <c r="M1295" s="149"/>
      <c r="O1295" s="148"/>
      <c r="P1295" s="148"/>
      <c r="Q1295" s="148"/>
      <c r="R1295" s="148"/>
    </row>
    <row r="1296" spans="1:18" x14ac:dyDescent="0.25">
      <c r="A1296" s="148"/>
      <c r="B1296" s="149"/>
      <c r="C1296" s="149"/>
      <c r="D1296" s="149"/>
      <c r="E1296" s="149"/>
      <c r="F1296" s="149"/>
      <c r="G1296" s="149"/>
      <c r="H1296" s="149"/>
      <c r="I1296" s="149"/>
      <c r="J1296" s="149"/>
      <c r="K1296" s="149"/>
      <c r="L1296" s="149"/>
      <c r="M1296" s="149"/>
      <c r="O1296" s="148"/>
      <c r="P1296" s="148"/>
      <c r="Q1296" s="148"/>
      <c r="R1296" s="148"/>
    </row>
    <row r="1297" spans="1:18" x14ac:dyDescent="0.25">
      <c r="A1297" s="148"/>
      <c r="B1297" s="149"/>
      <c r="C1297" s="149"/>
      <c r="D1297" s="149"/>
      <c r="E1297" s="149"/>
      <c r="F1297" s="149"/>
      <c r="G1297" s="149"/>
      <c r="H1297" s="149"/>
      <c r="I1297" s="149"/>
      <c r="J1297" s="149"/>
      <c r="K1297" s="149"/>
      <c r="L1297" s="149"/>
      <c r="M1297" s="149"/>
      <c r="O1297" s="148"/>
      <c r="P1297" s="148"/>
      <c r="Q1297" s="148"/>
      <c r="R1297" s="148"/>
    </row>
    <row r="1298" spans="1:18" x14ac:dyDescent="0.25">
      <c r="A1298" s="148"/>
      <c r="B1298" s="149"/>
      <c r="C1298" s="149"/>
      <c r="D1298" s="149"/>
      <c r="E1298" s="149"/>
      <c r="F1298" s="149"/>
      <c r="G1298" s="149"/>
      <c r="H1298" s="149"/>
      <c r="I1298" s="149"/>
      <c r="J1298" s="149"/>
      <c r="K1298" s="149"/>
      <c r="L1298" s="149"/>
      <c r="M1298" s="149"/>
    </row>
    <row r="1299" spans="1:18" x14ac:dyDescent="0.25">
      <c r="A1299" s="148"/>
      <c r="B1299" s="149"/>
      <c r="C1299" s="149"/>
      <c r="D1299" s="149"/>
      <c r="E1299" s="149"/>
      <c r="F1299" s="149"/>
      <c r="G1299" s="149"/>
      <c r="H1299" s="149"/>
      <c r="I1299" s="149"/>
      <c r="J1299" s="149"/>
      <c r="K1299" s="149"/>
      <c r="L1299" s="149"/>
      <c r="M1299" s="149"/>
    </row>
    <row r="1300" spans="1:18" x14ac:dyDescent="0.25">
      <c r="A1300" s="148"/>
      <c r="B1300" s="149"/>
      <c r="C1300" s="149"/>
      <c r="D1300" s="149"/>
      <c r="E1300" s="149"/>
      <c r="F1300" s="149"/>
      <c r="G1300" s="149"/>
      <c r="H1300" s="149"/>
      <c r="I1300" s="149"/>
      <c r="J1300" s="149"/>
      <c r="K1300" s="149"/>
      <c r="L1300" s="149"/>
      <c r="M1300" s="149"/>
    </row>
    <row r="1301" spans="1:18" x14ac:dyDescent="0.25">
      <c r="A1301" s="148"/>
      <c r="B1301" s="149"/>
      <c r="C1301" s="149"/>
      <c r="D1301" s="149"/>
      <c r="E1301" s="149"/>
      <c r="F1301" s="149"/>
      <c r="G1301" s="149"/>
      <c r="H1301" s="149"/>
      <c r="I1301" s="149"/>
      <c r="J1301" s="149"/>
      <c r="K1301" s="149"/>
      <c r="L1301" s="149"/>
      <c r="M1301" s="149"/>
    </row>
    <row r="1302" spans="1:18" x14ac:dyDescent="0.25">
      <c r="A1302" s="148"/>
      <c r="B1302" s="149"/>
      <c r="C1302" s="149"/>
      <c r="D1302" s="149"/>
      <c r="E1302" s="149"/>
      <c r="F1302" s="149"/>
      <c r="G1302" s="149"/>
      <c r="H1302" s="149"/>
      <c r="I1302" s="149"/>
      <c r="J1302" s="149"/>
      <c r="K1302" s="149"/>
      <c r="L1302" s="149"/>
      <c r="M1302" s="149"/>
    </row>
    <row r="1303" spans="1:18" x14ac:dyDescent="0.25">
      <c r="A1303" s="148"/>
      <c r="B1303" s="149"/>
      <c r="C1303" s="149"/>
      <c r="D1303" s="149"/>
      <c r="E1303" s="149"/>
      <c r="F1303" s="149"/>
      <c r="G1303" s="149"/>
      <c r="H1303" s="149"/>
      <c r="I1303" s="149"/>
      <c r="J1303" s="149"/>
      <c r="K1303" s="149"/>
      <c r="L1303" s="149"/>
      <c r="M1303" s="149"/>
    </row>
    <row r="1304" spans="1:18" x14ac:dyDescent="0.25">
      <c r="A1304" s="148"/>
      <c r="B1304" s="149"/>
      <c r="C1304" s="149"/>
      <c r="D1304" s="149"/>
      <c r="E1304" s="149"/>
      <c r="F1304" s="149"/>
      <c r="G1304" s="149"/>
      <c r="H1304" s="149"/>
      <c r="I1304" s="149"/>
      <c r="J1304" s="149"/>
      <c r="K1304" s="149"/>
      <c r="L1304" s="149"/>
      <c r="M1304" s="149"/>
    </row>
    <row r="1305" spans="1:18" x14ac:dyDescent="0.25">
      <c r="A1305" s="148"/>
      <c r="B1305" s="149"/>
      <c r="C1305" s="149"/>
      <c r="D1305" s="149"/>
      <c r="E1305" s="149"/>
      <c r="F1305" s="149"/>
      <c r="G1305" s="149"/>
      <c r="H1305" s="149"/>
      <c r="I1305" s="149"/>
      <c r="J1305" s="149"/>
      <c r="K1305" s="149"/>
      <c r="L1305" s="149"/>
      <c r="M1305" s="149"/>
    </row>
    <row r="1306" spans="1:18" x14ac:dyDescent="0.25">
      <c r="A1306" s="148"/>
      <c r="B1306" s="149"/>
      <c r="C1306" s="149"/>
      <c r="D1306" s="149"/>
      <c r="E1306" s="149"/>
      <c r="F1306" s="149"/>
      <c r="G1306" s="149"/>
      <c r="H1306" s="149"/>
      <c r="I1306" s="149"/>
      <c r="J1306" s="149"/>
      <c r="K1306" s="149"/>
      <c r="L1306" s="149"/>
      <c r="M1306" s="149"/>
    </row>
    <row r="1307" spans="1:18" x14ac:dyDescent="0.25">
      <c r="A1307" s="148"/>
      <c r="B1307" s="149"/>
      <c r="C1307" s="149"/>
      <c r="D1307" s="149"/>
      <c r="E1307" s="149"/>
      <c r="F1307" s="149"/>
      <c r="G1307" s="149"/>
      <c r="H1307" s="149"/>
      <c r="I1307" s="149"/>
      <c r="J1307" s="149"/>
      <c r="K1307" s="149"/>
      <c r="L1307" s="149"/>
      <c r="M1307" s="149"/>
    </row>
    <row r="1308" spans="1:18" x14ac:dyDescent="0.25">
      <c r="A1308" s="148"/>
      <c r="B1308" s="149"/>
      <c r="C1308" s="149"/>
      <c r="D1308" s="149"/>
      <c r="E1308" s="149"/>
      <c r="F1308" s="149"/>
      <c r="G1308" s="149"/>
      <c r="H1308" s="149"/>
      <c r="I1308" s="149"/>
      <c r="J1308" s="149"/>
      <c r="K1308" s="149"/>
      <c r="L1308" s="149"/>
      <c r="M1308" s="149"/>
    </row>
    <row r="1309" spans="1:18" x14ac:dyDescent="0.25">
      <c r="A1309" s="148"/>
      <c r="B1309" s="149"/>
      <c r="C1309" s="149"/>
      <c r="D1309" s="149"/>
      <c r="E1309" s="149"/>
      <c r="F1309" s="149"/>
      <c r="G1309" s="149"/>
      <c r="H1309" s="149"/>
      <c r="I1309" s="149"/>
      <c r="J1309" s="149"/>
      <c r="K1309" s="149"/>
      <c r="L1309" s="149"/>
      <c r="M1309" s="149"/>
    </row>
    <row r="1310" spans="1:18" x14ac:dyDescent="0.25">
      <c r="A1310" s="148"/>
      <c r="B1310" s="149"/>
      <c r="C1310" s="149"/>
      <c r="D1310" s="149"/>
      <c r="E1310" s="149"/>
      <c r="F1310" s="149"/>
      <c r="G1310" s="149"/>
      <c r="H1310" s="149"/>
      <c r="I1310" s="149"/>
      <c r="J1310" s="149"/>
      <c r="K1310" s="149"/>
      <c r="L1310" s="149"/>
      <c r="M1310" s="149"/>
    </row>
    <row r="1311" spans="1:18" x14ac:dyDescent="0.25">
      <c r="A1311" s="148"/>
      <c r="B1311" s="149"/>
      <c r="C1311" s="149"/>
      <c r="D1311" s="149"/>
      <c r="E1311" s="149"/>
      <c r="F1311" s="149"/>
      <c r="G1311" s="149"/>
      <c r="H1311" s="149"/>
      <c r="I1311" s="149"/>
      <c r="J1311" s="149"/>
      <c r="K1311" s="149"/>
      <c r="L1311" s="149"/>
      <c r="M1311" s="149"/>
    </row>
    <row r="1312" spans="1:18" x14ac:dyDescent="0.25">
      <c r="A1312" s="148"/>
      <c r="B1312" s="149"/>
      <c r="C1312" s="149"/>
      <c r="D1312" s="149"/>
      <c r="E1312" s="149"/>
      <c r="F1312" s="149"/>
      <c r="G1312" s="149"/>
      <c r="H1312" s="149"/>
      <c r="I1312" s="149"/>
      <c r="J1312" s="149"/>
      <c r="K1312" s="149"/>
      <c r="L1312" s="149"/>
      <c r="M1312" s="149"/>
    </row>
    <row r="1313" spans="1:13" x14ac:dyDescent="0.25">
      <c r="A1313" s="148"/>
      <c r="B1313" s="149"/>
      <c r="C1313" s="149"/>
      <c r="D1313" s="149"/>
      <c r="E1313" s="149"/>
      <c r="F1313" s="149"/>
      <c r="G1313" s="149"/>
      <c r="H1313" s="149"/>
      <c r="I1313" s="149"/>
      <c r="J1313" s="149"/>
      <c r="K1313" s="149"/>
      <c r="L1313" s="149"/>
      <c r="M1313" s="149"/>
    </row>
    <row r="1314" spans="1:13" x14ac:dyDescent="0.25">
      <c r="A1314" s="148"/>
      <c r="B1314" s="149"/>
      <c r="C1314" s="149"/>
      <c r="D1314" s="149"/>
      <c r="E1314" s="149"/>
      <c r="F1314" s="149"/>
      <c r="G1314" s="149"/>
      <c r="H1314" s="149"/>
      <c r="I1314" s="149"/>
      <c r="J1314" s="149"/>
      <c r="K1314" s="149"/>
      <c r="L1314" s="149"/>
      <c r="M1314" s="149"/>
    </row>
    <row r="1315" spans="1:13" x14ac:dyDescent="0.25">
      <c r="A1315" s="148"/>
      <c r="B1315" s="149"/>
      <c r="C1315" s="149"/>
      <c r="D1315" s="149"/>
      <c r="E1315" s="149"/>
      <c r="F1315" s="149"/>
      <c r="G1315" s="149"/>
      <c r="H1315" s="149"/>
      <c r="I1315" s="149"/>
      <c r="J1315" s="149"/>
      <c r="K1315" s="149"/>
      <c r="L1315" s="149"/>
      <c r="M1315" s="149"/>
    </row>
    <row r="1316" spans="1:13" x14ac:dyDescent="0.25">
      <c r="A1316" s="148"/>
      <c r="B1316" s="149"/>
      <c r="C1316" s="149"/>
      <c r="D1316" s="149"/>
      <c r="E1316" s="149"/>
      <c r="F1316" s="149"/>
      <c r="G1316" s="149"/>
      <c r="H1316" s="149"/>
      <c r="I1316" s="149"/>
      <c r="J1316" s="149"/>
      <c r="K1316" s="149"/>
      <c r="L1316" s="149"/>
      <c r="M1316" s="149"/>
    </row>
    <row r="1317" spans="1:13" x14ac:dyDescent="0.25">
      <c r="A1317" s="148"/>
      <c r="B1317" s="149"/>
      <c r="C1317" s="149"/>
      <c r="D1317" s="149"/>
      <c r="E1317" s="149"/>
      <c r="F1317" s="149"/>
      <c r="G1317" s="149"/>
      <c r="H1317" s="149"/>
      <c r="I1317" s="149"/>
      <c r="J1317" s="149"/>
      <c r="K1317" s="149"/>
      <c r="L1317" s="149"/>
      <c r="M1317" s="149"/>
    </row>
    <row r="1318" spans="1:13" x14ac:dyDescent="0.25">
      <c r="A1318" s="148"/>
      <c r="B1318" s="149"/>
      <c r="C1318" s="149"/>
      <c r="D1318" s="149"/>
      <c r="E1318" s="149"/>
      <c r="F1318" s="149"/>
      <c r="G1318" s="149"/>
      <c r="H1318" s="149"/>
      <c r="I1318" s="149"/>
      <c r="J1318" s="149"/>
      <c r="K1318" s="149"/>
      <c r="L1318" s="149"/>
      <c r="M1318" s="149"/>
    </row>
    <row r="1319" spans="1:13" x14ac:dyDescent="0.25">
      <c r="A1319" s="148"/>
      <c r="B1319" s="149"/>
      <c r="C1319" s="149"/>
      <c r="D1319" s="149"/>
      <c r="E1319" s="149"/>
      <c r="F1319" s="149"/>
      <c r="G1319" s="149"/>
      <c r="H1319" s="149"/>
      <c r="I1319" s="149"/>
      <c r="J1319" s="149"/>
      <c r="K1319" s="149"/>
      <c r="L1319" s="149"/>
      <c r="M1319" s="149"/>
    </row>
    <row r="1320" spans="1:13" x14ac:dyDescent="0.25">
      <c r="A1320" s="148"/>
      <c r="B1320" s="149"/>
      <c r="C1320" s="149"/>
      <c r="D1320" s="149"/>
      <c r="E1320" s="149"/>
      <c r="F1320" s="149"/>
      <c r="G1320" s="149"/>
      <c r="H1320" s="149"/>
      <c r="I1320" s="149"/>
      <c r="J1320" s="149"/>
      <c r="K1320" s="149"/>
      <c r="L1320" s="149"/>
      <c r="M1320" s="149"/>
    </row>
    <row r="1321" spans="1:13" x14ac:dyDescent="0.25">
      <c r="A1321" s="148"/>
      <c r="B1321" s="149"/>
      <c r="C1321" s="149"/>
      <c r="D1321" s="149"/>
      <c r="E1321" s="149"/>
      <c r="F1321" s="149"/>
      <c r="G1321" s="149"/>
      <c r="H1321" s="149"/>
      <c r="I1321" s="149"/>
      <c r="J1321" s="149"/>
      <c r="K1321" s="149"/>
      <c r="L1321" s="149"/>
      <c r="M1321" s="149"/>
    </row>
    <row r="1322" spans="1:13" x14ac:dyDescent="0.25">
      <c r="A1322" s="148"/>
      <c r="B1322" s="149"/>
      <c r="C1322" s="149"/>
      <c r="D1322" s="149"/>
      <c r="E1322" s="149"/>
      <c r="F1322" s="149"/>
      <c r="G1322" s="149"/>
      <c r="H1322" s="149"/>
      <c r="I1322" s="149"/>
      <c r="J1322" s="149"/>
      <c r="K1322" s="149"/>
      <c r="L1322" s="149"/>
      <c r="M1322" s="149"/>
    </row>
    <row r="1323" spans="1:13" x14ac:dyDescent="0.25">
      <c r="A1323" s="148"/>
      <c r="B1323" s="149"/>
      <c r="C1323" s="149"/>
      <c r="D1323" s="149"/>
      <c r="E1323" s="149"/>
      <c r="F1323" s="149"/>
      <c r="G1323" s="149"/>
      <c r="H1323" s="149"/>
      <c r="I1323" s="149"/>
      <c r="J1323" s="149"/>
      <c r="K1323" s="149"/>
      <c r="L1323" s="149"/>
      <c r="M1323" s="149"/>
    </row>
    <row r="1324" spans="1:13" x14ac:dyDescent="0.25">
      <c r="A1324" s="148"/>
      <c r="B1324" s="149"/>
      <c r="C1324" s="149"/>
      <c r="D1324" s="149"/>
      <c r="E1324" s="149"/>
      <c r="F1324" s="149"/>
      <c r="G1324" s="149"/>
      <c r="H1324" s="149"/>
      <c r="I1324" s="149"/>
      <c r="J1324" s="149"/>
      <c r="K1324" s="149"/>
      <c r="L1324" s="149"/>
      <c r="M1324" s="149"/>
    </row>
    <row r="1325" spans="1:13" x14ac:dyDescent="0.25">
      <c r="A1325" s="148"/>
      <c r="B1325" s="149"/>
      <c r="C1325" s="149"/>
      <c r="D1325" s="149"/>
      <c r="E1325" s="149"/>
      <c r="F1325" s="149"/>
      <c r="G1325" s="149"/>
      <c r="H1325" s="149"/>
      <c r="I1325" s="149"/>
      <c r="J1325" s="149"/>
      <c r="K1325" s="149"/>
      <c r="L1325" s="149"/>
      <c r="M1325" s="149"/>
    </row>
    <row r="1326" spans="1:13" x14ac:dyDescent="0.25">
      <c r="A1326" s="148"/>
      <c r="B1326" s="149"/>
      <c r="C1326" s="149"/>
      <c r="D1326" s="149"/>
      <c r="E1326" s="149"/>
      <c r="F1326" s="149"/>
      <c r="G1326" s="149"/>
      <c r="H1326" s="149"/>
      <c r="I1326" s="149"/>
      <c r="J1326" s="149"/>
      <c r="K1326" s="149"/>
      <c r="L1326" s="149"/>
      <c r="M1326" s="149"/>
    </row>
    <row r="1327" spans="1:13" x14ac:dyDescent="0.25">
      <c r="A1327" s="148"/>
      <c r="B1327" s="149"/>
      <c r="C1327" s="149"/>
      <c r="D1327" s="149"/>
      <c r="E1327" s="149"/>
      <c r="F1327" s="149"/>
      <c r="G1327" s="149"/>
      <c r="H1327" s="149"/>
      <c r="I1327" s="149"/>
      <c r="J1327" s="149"/>
      <c r="K1327" s="149"/>
      <c r="L1327" s="149"/>
      <c r="M1327" s="149"/>
    </row>
    <row r="1328" spans="1:13" x14ac:dyDescent="0.25">
      <c r="A1328" s="148"/>
      <c r="B1328" s="149"/>
      <c r="C1328" s="149"/>
      <c r="D1328" s="149"/>
      <c r="E1328" s="149"/>
      <c r="F1328" s="149"/>
      <c r="G1328" s="149"/>
      <c r="H1328" s="149"/>
      <c r="I1328" s="149"/>
      <c r="J1328" s="149"/>
      <c r="K1328" s="149"/>
      <c r="L1328" s="149"/>
      <c r="M1328" s="149"/>
    </row>
    <row r="1329" spans="1:13" x14ac:dyDescent="0.25">
      <c r="A1329" s="148"/>
      <c r="B1329" s="149"/>
      <c r="C1329" s="149"/>
      <c r="D1329" s="149"/>
      <c r="E1329" s="149"/>
      <c r="F1329" s="149"/>
      <c r="G1329" s="149"/>
      <c r="H1329" s="149"/>
      <c r="I1329" s="149"/>
      <c r="J1329" s="149"/>
      <c r="K1329" s="149"/>
      <c r="L1329" s="149"/>
      <c r="M1329" s="149"/>
    </row>
    <row r="1330" spans="1:13" x14ac:dyDescent="0.25">
      <c r="A1330" s="148"/>
      <c r="B1330" s="149"/>
      <c r="C1330" s="149"/>
      <c r="D1330" s="149"/>
      <c r="E1330" s="149"/>
      <c r="F1330" s="149"/>
      <c r="G1330" s="149"/>
      <c r="H1330" s="149"/>
      <c r="I1330" s="149"/>
      <c r="J1330" s="149"/>
      <c r="K1330" s="149"/>
      <c r="L1330" s="149"/>
      <c r="M1330" s="149"/>
    </row>
    <row r="1331" spans="1:13" x14ac:dyDescent="0.25">
      <c r="A1331" s="148"/>
      <c r="B1331" s="149"/>
      <c r="C1331" s="149"/>
      <c r="D1331" s="149"/>
      <c r="E1331" s="149"/>
      <c r="F1331" s="149"/>
      <c r="G1331" s="149"/>
      <c r="H1331" s="149"/>
      <c r="I1331" s="149"/>
      <c r="J1331" s="149"/>
      <c r="K1331" s="149"/>
      <c r="L1331" s="149"/>
      <c r="M1331" s="149"/>
    </row>
    <row r="1332" spans="1:13" x14ac:dyDescent="0.25">
      <c r="A1332" s="148"/>
      <c r="B1332" s="149"/>
      <c r="C1332" s="149"/>
      <c r="D1332" s="149"/>
      <c r="E1332" s="149"/>
      <c r="F1332" s="149"/>
      <c r="G1332" s="149"/>
      <c r="H1332" s="149"/>
      <c r="I1332" s="149"/>
      <c r="J1332" s="149"/>
      <c r="K1332" s="149"/>
      <c r="L1332" s="149"/>
      <c r="M1332" s="149"/>
    </row>
    <row r="1333" spans="1:13" x14ac:dyDescent="0.25">
      <c r="A1333" s="148"/>
      <c r="B1333" s="149"/>
      <c r="C1333" s="149"/>
      <c r="D1333" s="149"/>
      <c r="E1333" s="149"/>
      <c r="F1333" s="149"/>
      <c r="G1333" s="149"/>
      <c r="H1333" s="149"/>
      <c r="I1333" s="149"/>
      <c r="J1333" s="149"/>
      <c r="K1333" s="149"/>
      <c r="L1333" s="149"/>
      <c r="M1333" s="149"/>
    </row>
    <row r="1334" spans="1:13" x14ac:dyDescent="0.25">
      <c r="A1334" s="148"/>
      <c r="B1334" s="149"/>
      <c r="C1334" s="149"/>
      <c r="D1334" s="149"/>
      <c r="E1334" s="149"/>
      <c r="F1334" s="149"/>
      <c r="G1334" s="149"/>
      <c r="H1334" s="149"/>
      <c r="I1334" s="149"/>
      <c r="J1334" s="149"/>
      <c r="K1334" s="149"/>
      <c r="L1334" s="149"/>
      <c r="M1334" s="149"/>
    </row>
    <row r="1335" spans="1:13" x14ac:dyDescent="0.25">
      <c r="A1335" s="148"/>
      <c r="B1335" s="149"/>
      <c r="C1335" s="149"/>
      <c r="D1335" s="149"/>
      <c r="E1335" s="149"/>
      <c r="F1335" s="149"/>
      <c r="G1335" s="149"/>
      <c r="H1335" s="149"/>
      <c r="I1335" s="149"/>
      <c r="J1335" s="149"/>
      <c r="K1335" s="149"/>
      <c r="L1335" s="149"/>
      <c r="M1335" s="149"/>
    </row>
    <row r="1336" spans="1:13" x14ac:dyDescent="0.25">
      <c r="A1336" s="148"/>
      <c r="B1336" s="149"/>
      <c r="C1336" s="149"/>
      <c r="D1336" s="149"/>
      <c r="E1336" s="149"/>
      <c r="F1336" s="149"/>
      <c r="G1336" s="149"/>
      <c r="H1336" s="149"/>
      <c r="I1336" s="149"/>
      <c r="J1336" s="149"/>
      <c r="K1336" s="149"/>
      <c r="L1336" s="149"/>
      <c r="M1336" s="149"/>
    </row>
    <row r="1337" spans="1:13" x14ac:dyDescent="0.25">
      <c r="A1337" s="148"/>
      <c r="B1337" s="149"/>
      <c r="C1337" s="149"/>
      <c r="D1337" s="149"/>
      <c r="E1337" s="149"/>
      <c r="F1337" s="149"/>
      <c r="G1337" s="149"/>
      <c r="H1337" s="149"/>
      <c r="I1337" s="149"/>
      <c r="J1337" s="149"/>
      <c r="K1337" s="149"/>
      <c r="L1337" s="149"/>
      <c r="M1337" s="149"/>
    </row>
    <row r="1338" spans="1:13" x14ac:dyDescent="0.25">
      <c r="A1338" s="148"/>
      <c r="B1338" s="149"/>
      <c r="C1338" s="149"/>
      <c r="D1338" s="149"/>
      <c r="E1338" s="149"/>
      <c r="F1338" s="149"/>
      <c r="G1338" s="149"/>
      <c r="H1338" s="149"/>
      <c r="I1338" s="149"/>
      <c r="J1338" s="149"/>
      <c r="K1338" s="149"/>
      <c r="L1338" s="149"/>
      <c r="M1338" s="149"/>
    </row>
    <row r="1339" spans="1:13" x14ac:dyDescent="0.25">
      <c r="A1339" s="148"/>
      <c r="B1339" s="149"/>
      <c r="C1339" s="149"/>
      <c r="D1339" s="149"/>
      <c r="E1339" s="149"/>
      <c r="F1339" s="149"/>
      <c r="G1339" s="149"/>
      <c r="H1339" s="149"/>
      <c r="I1339" s="149"/>
      <c r="J1339" s="149"/>
      <c r="K1339" s="149"/>
      <c r="L1339" s="149"/>
      <c r="M1339" s="149"/>
    </row>
    <row r="1340" spans="1:13" x14ac:dyDescent="0.25">
      <c r="A1340" s="148"/>
      <c r="B1340" s="149"/>
      <c r="C1340" s="149"/>
      <c r="D1340" s="149"/>
      <c r="E1340" s="149"/>
      <c r="F1340" s="149"/>
      <c r="G1340" s="149"/>
      <c r="H1340" s="149"/>
      <c r="I1340" s="149"/>
      <c r="J1340" s="149"/>
      <c r="K1340" s="149"/>
      <c r="L1340" s="149"/>
      <c r="M1340" s="149"/>
    </row>
    <row r="1341" spans="1:13" x14ac:dyDescent="0.25">
      <c r="A1341" s="148"/>
      <c r="B1341" s="149"/>
      <c r="C1341" s="149"/>
      <c r="D1341" s="149"/>
      <c r="E1341" s="149"/>
      <c r="F1341" s="149"/>
      <c r="G1341" s="149"/>
      <c r="H1341" s="149"/>
      <c r="I1341" s="149"/>
      <c r="J1341" s="149"/>
      <c r="K1341" s="149"/>
      <c r="L1341" s="149"/>
      <c r="M1341" s="149"/>
    </row>
    <row r="1342" spans="1:13" x14ac:dyDescent="0.25">
      <c r="A1342" s="148"/>
      <c r="B1342" s="149"/>
      <c r="C1342" s="149"/>
      <c r="D1342" s="149"/>
      <c r="E1342" s="149"/>
      <c r="F1342" s="149"/>
      <c r="G1342" s="149"/>
      <c r="H1342" s="149"/>
      <c r="I1342" s="149"/>
      <c r="J1342" s="149"/>
      <c r="K1342" s="149"/>
      <c r="L1342" s="149"/>
      <c r="M1342" s="149"/>
    </row>
    <row r="1343" spans="1:13" x14ac:dyDescent="0.25">
      <c r="A1343" s="148"/>
      <c r="B1343" s="149"/>
      <c r="C1343" s="149"/>
      <c r="D1343" s="149"/>
      <c r="E1343" s="149"/>
      <c r="F1343" s="149"/>
      <c r="G1343" s="149"/>
      <c r="H1343" s="149"/>
      <c r="I1343" s="149"/>
      <c r="J1343" s="149"/>
      <c r="K1343" s="149"/>
      <c r="L1343" s="149"/>
      <c r="M1343" s="149"/>
    </row>
    <row r="1344" spans="1:13" x14ac:dyDescent="0.25">
      <c r="A1344" s="148"/>
      <c r="B1344" s="149"/>
      <c r="C1344" s="149"/>
      <c r="D1344" s="149"/>
      <c r="E1344" s="149"/>
      <c r="F1344" s="149"/>
      <c r="G1344" s="149"/>
      <c r="H1344" s="149"/>
      <c r="I1344" s="149"/>
      <c r="J1344" s="149"/>
      <c r="K1344" s="149"/>
      <c r="L1344" s="149"/>
      <c r="M1344" s="149"/>
    </row>
    <row r="1345" spans="1:13" x14ac:dyDescent="0.25">
      <c r="A1345" s="148"/>
      <c r="B1345" s="149"/>
      <c r="C1345" s="149"/>
      <c r="D1345" s="149"/>
      <c r="E1345" s="149"/>
      <c r="F1345" s="149"/>
      <c r="G1345" s="149"/>
      <c r="H1345" s="149"/>
      <c r="I1345" s="149"/>
      <c r="J1345" s="149"/>
      <c r="K1345" s="149"/>
      <c r="L1345" s="149"/>
      <c r="M1345" s="149"/>
    </row>
    <row r="1346" spans="1:13" x14ac:dyDescent="0.25">
      <c r="A1346" s="148"/>
      <c r="B1346" s="149"/>
      <c r="C1346" s="149"/>
      <c r="D1346" s="149"/>
      <c r="E1346" s="149"/>
      <c r="F1346" s="149"/>
      <c r="G1346" s="149"/>
      <c r="H1346" s="149"/>
      <c r="I1346" s="149"/>
      <c r="J1346" s="149"/>
      <c r="K1346" s="149"/>
      <c r="L1346" s="149"/>
      <c r="M1346" s="149"/>
    </row>
    <row r="1347" spans="1:13" x14ac:dyDescent="0.25">
      <c r="A1347" s="148"/>
      <c r="B1347" s="149"/>
      <c r="C1347" s="149"/>
      <c r="D1347" s="149"/>
      <c r="E1347" s="149"/>
      <c r="F1347" s="149"/>
      <c r="G1347" s="149"/>
      <c r="H1347" s="149"/>
      <c r="I1347" s="149"/>
      <c r="J1347" s="149"/>
      <c r="K1347" s="149"/>
      <c r="L1347" s="149"/>
      <c r="M1347" s="149"/>
    </row>
    <row r="1348" spans="1:13" x14ac:dyDescent="0.25">
      <c r="A1348" s="148"/>
      <c r="B1348" s="149"/>
      <c r="C1348" s="149"/>
      <c r="D1348" s="149"/>
      <c r="E1348" s="149"/>
      <c r="F1348" s="149"/>
      <c r="G1348" s="149"/>
      <c r="H1348" s="149"/>
      <c r="I1348" s="149"/>
      <c r="J1348" s="149"/>
      <c r="K1348" s="149"/>
      <c r="L1348" s="149"/>
      <c r="M1348" s="149"/>
    </row>
    <row r="1349" spans="1:13" x14ac:dyDescent="0.25">
      <c r="A1349" s="148"/>
      <c r="B1349" s="149"/>
      <c r="C1349" s="149"/>
      <c r="D1349" s="149"/>
      <c r="E1349" s="149"/>
      <c r="F1349" s="149"/>
      <c r="G1349" s="149"/>
      <c r="H1349" s="149"/>
      <c r="I1349" s="149"/>
      <c r="J1349" s="149"/>
      <c r="K1349" s="149"/>
      <c r="L1349" s="149"/>
      <c r="M1349" s="149"/>
    </row>
    <row r="1350" spans="1:13" x14ac:dyDescent="0.25">
      <c r="A1350" s="148"/>
      <c r="B1350" s="149"/>
      <c r="C1350" s="149"/>
      <c r="D1350" s="149"/>
      <c r="E1350" s="149"/>
      <c r="F1350" s="149"/>
      <c r="G1350" s="149"/>
      <c r="H1350" s="149"/>
      <c r="I1350" s="149"/>
      <c r="J1350" s="149"/>
      <c r="K1350" s="149"/>
      <c r="L1350" s="149"/>
      <c r="M1350" s="149"/>
    </row>
    <row r="1351" spans="1:13" x14ac:dyDescent="0.25">
      <c r="A1351" s="148"/>
      <c r="B1351" s="149"/>
      <c r="C1351" s="149"/>
      <c r="D1351" s="149"/>
      <c r="E1351" s="149"/>
      <c r="F1351" s="149"/>
      <c r="G1351" s="149"/>
      <c r="H1351" s="149"/>
      <c r="I1351" s="149"/>
      <c r="J1351" s="149"/>
      <c r="K1351" s="149"/>
      <c r="L1351" s="149"/>
      <c r="M1351" s="149"/>
    </row>
    <row r="1352" spans="1:13" x14ac:dyDescent="0.25">
      <c r="A1352" s="148"/>
      <c r="B1352" s="149"/>
      <c r="C1352" s="149"/>
      <c r="D1352" s="149"/>
      <c r="E1352" s="149"/>
      <c r="F1352" s="149"/>
      <c r="G1352" s="149"/>
      <c r="H1352" s="149"/>
      <c r="I1352" s="149"/>
      <c r="J1352" s="149"/>
      <c r="K1352" s="149"/>
      <c r="L1352" s="149"/>
      <c r="M1352" s="149"/>
    </row>
    <row r="1353" spans="1:13" x14ac:dyDescent="0.25">
      <c r="A1353" s="148"/>
      <c r="B1353" s="149"/>
      <c r="C1353" s="149"/>
      <c r="D1353" s="149"/>
      <c r="E1353" s="149"/>
      <c r="F1353" s="149"/>
      <c r="G1353" s="149"/>
      <c r="H1353" s="149"/>
      <c r="I1353" s="149"/>
      <c r="J1353" s="149"/>
      <c r="K1353" s="149"/>
      <c r="L1353" s="149"/>
      <c r="M1353" s="149"/>
    </row>
    <row r="1354" spans="1:13" x14ac:dyDescent="0.25">
      <c r="A1354" s="148"/>
      <c r="B1354" s="149"/>
      <c r="C1354" s="149"/>
      <c r="D1354" s="149"/>
      <c r="E1354" s="149"/>
      <c r="F1354" s="149"/>
      <c r="G1354" s="149"/>
      <c r="H1354" s="149"/>
      <c r="I1354" s="149"/>
      <c r="J1354" s="149"/>
      <c r="K1354" s="149"/>
      <c r="L1354" s="149"/>
      <c r="M1354" s="149"/>
    </row>
    <row r="1355" spans="1:13" x14ac:dyDescent="0.25">
      <c r="A1355" s="148"/>
      <c r="B1355" s="149"/>
      <c r="C1355" s="149"/>
      <c r="D1355" s="149"/>
      <c r="E1355" s="149"/>
      <c r="F1355" s="149"/>
      <c r="G1355" s="149"/>
      <c r="H1355" s="149"/>
      <c r="I1355" s="149"/>
      <c r="J1355" s="149"/>
      <c r="K1355" s="149"/>
      <c r="L1355" s="149"/>
      <c r="M1355" s="149"/>
    </row>
    <row r="1356" spans="1:13" x14ac:dyDescent="0.25">
      <c r="A1356" s="148"/>
      <c r="B1356" s="149"/>
      <c r="C1356" s="149"/>
      <c r="D1356" s="149"/>
      <c r="E1356" s="149"/>
      <c r="F1356" s="149"/>
      <c r="G1356" s="149"/>
      <c r="H1356" s="149"/>
      <c r="I1356" s="149"/>
      <c r="J1356" s="149"/>
      <c r="K1356" s="149"/>
      <c r="L1356" s="149"/>
      <c r="M1356" s="149"/>
    </row>
    <row r="1357" spans="1:13" x14ac:dyDescent="0.25">
      <c r="A1357" s="148"/>
      <c r="B1357" s="149"/>
      <c r="C1357" s="149"/>
      <c r="D1357" s="149"/>
      <c r="E1357" s="149"/>
      <c r="F1357" s="149"/>
      <c r="G1357" s="149"/>
      <c r="H1357" s="149"/>
      <c r="I1357" s="149"/>
      <c r="J1357" s="149"/>
      <c r="K1357" s="149"/>
      <c r="L1357" s="149"/>
      <c r="M1357" s="149"/>
    </row>
    <row r="1358" spans="1:13" x14ac:dyDescent="0.25">
      <c r="A1358" s="148"/>
      <c r="B1358" s="149"/>
      <c r="C1358" s="149"/>
      <c r="D1358" s="149"/>
      <c r="E1358" s="149"/>
      <c r="F1358" s="149"/>
      <c r="G1358" s="149"/>
      <c r="H1358" s="149"/>
      <c r="I1358" s="149"/>
      <c r="J1358" s="149"/>
      <c r="K1358" s="149"/>
      <c r="L1358" s="149"/>
      <c r="M1358" s="149"/>
    </row>
    <row r="1359" spans="1:13" x14ac:dyDescent="0.25">
      <c r="A1359" s="148"/>
      <c r="B1359" s="149"/>
      <c r="C1359" s="149"/>
      <c r="D1359" s="149"/>
      <c r="E1359" s="149"/>
      <c r="F1359" s="149"/>
      <c r="G1359" s="149"/>
      <c r="H1359" s="149"/>
      <c r="I1359" s="149"/>
      <c r="J1359" s="149"/>
      <c r="K1359" s="149"/>
      <c r="L1359" s="149"/>
      <c r="M1359" s="149"/>
    </row>
    <row r="1360" spans="1:13" x14ac:dyDescent="0.25">
      <c r="A1360" s="148"/>
      <c r="B1360" s="149"/>
      <c r="C1360" s="149"/>
      <c r="D1360" s="149"/>
      <c r="E1360" s="149"/>
      <c r="F1360" s="149"/>
      <c r="G1360" s="149"/>
      <c r="H1360" s="149"/>
      <c r="I1360" s="149"/>
      <c r="J1360" s="149"/>
      <c r="K1360" s="149"/>
      <c r="L1360" s="149"/>
      <c r="M1360" s="149"/>
    </row>
    <row r="1361" spans="1:13" x14ac:dyDescent="0.25">
      <c r="A1361" s="148"/>
      <c r="B1361" s="149"/>
      <c r="C1361" s="149"/>
      <c r="D1361" s="149"/>
      <c r="E1361" s="149"/>
      <c r="F1361" s="149"/>
      <c r="G1361" s="149"/>
      <c r="H1361" s="149"/>
      <c r="I1361" s="149"/>
      <c r="J1361" s="149"/>
      <c r="K1361" s="149"/>
      <c r="L1361" s="149"/>
      <c r="M1361" s="149"/>
    </row>
    <row r="1362" spans="1:13" x14ac:dyDescent="0.25">
      <c r="A1362" s="148"/>
      <c r="B1362" s="149"/>
      <c r="C1362" s="149"/>
      <c r="D1362" s="149"/>
      <c r="E1362" s="149"/>
      <c r="F1362" s="149"/>
      <c r="G1362" s="149"/>
      <c r="H1362" s="149"/>
      <c r="I1362" s="149"/>
      <c r="J1362" s="149"/>
      <c r="K1362" s="149"/>
      <c r="L1362" s="149"/>
      <c r="M1362" s="149"/>
    </row>
    <row r="1363" spans="1:13" x14ac:dyDescent="0.25">
      <c r="A1363" s="148"/>
      <c r="B1363" s="149"/>
      <c r="C1363" s="149"/>
      <c r="D1363" s="149"/>
      <c r="E1363" s="149"/>
      <c r="F1363" s="149"/>
      <c r="G1363" s="149"/>
      <c r="H1363" s="149"/>
      <c r="I1363" s="149"/>
      <c r="J1363" s="149"/>
      <c r="K1363" s="149"/>
      <c r="L1363" s="149"/>
      <c r="M1363" s="149"/>
    </row>
    <row r="1364" spans="1:13" x14ac:dyDescent="0.25">
      <c r="A1364" s="148"/>
      <c r="B1364" s="149"/>
      <c r="C1364" s="149"/>
      <c r="D1364" s="149"/>
      <c r="E1364" s="149"/>
      <c r="F1364" s="149"/>
      <c r="G1364" s="149"/>
      <c r="H1364" s="149"/>
      <c r="I1364" s="149"/>
      <c r="J1364" s="149"/>
      <c r="K1364" s="149"/>
      <c r="L1364" s="149"/>
      <c r="M1364" s="149"/>
    </row>
    <row r="1365" spans="1:13" x14ac:dyDescent="0.25">
      <c r="A1365" s="148"/>
      <c r="B1365" s="149"/>
      <c r="C1365" s="149"/>
      <c r="D1365" s="149"/>
      <c r="E1365" s="149"/>
      <c r="F1365" s="149"/>
      <c r="G1365" s="149"/>
      <c r="H1365" s="149"/>
      <c r="I1365" s="149"/>
      <c r="J1365" s="149"/>
      <c r="K1365" s="149"/>
      <c r="L1365" s="149"/>
      <c r="M1365" s="149"/>
    </row>
    <row r="1366" spans="1:13" x14ac:dyDescent="0.25">
      <c r="A1366" s="148"/>
      <c r="B1366" s="149"/>
      <c r="C1366" s="149"/>
      <c r="D1366" s="149"/>
      <c r="E1366" s="149"/>
      <c r="F1366" s="149"/>
      <c r="G1366" s="149"/>
      <c r="H1366" s="149"/>
      <c r="I1366" s="149"/>
      <c r="J1366" s="149"/>
      <c r="K1366" s="149"/>
      <c r="L1366" s="149"/>
      <c r="M1366" s="149"/>
    </row>
    <row r="1367" spans="1:13" x14ac:dyDescent="0.25">
      <c r="A1367" s="148"/>
      <c r="B1367" s="149"/>
      <c r="C1367" s="149"/>
      <c r="D1367" s="149"/>
      <c r="E1367" s="149"/>
      <c r="F1367" s="149"/>
      <c r="G1367" s="149"/>
      <c r="H1367" s="149"/>
      <c r="I1367" s="149"/>
      <c r="J1367" s="149"/>
      <c r="K1367" s="149"/>
      <c r="L1367" s="149"/>
      <c r="M1367" s="149"/>
    </row>
    <row r="1368" spans="1:13" x14ac:dyDescent="0.25">
      <c r="A1368" s="148"/>
      <c r="B1368" s="149"/>
      <c r="C1368" s="149"/>
      <c r="D1368" s="149"/>
      <c r="E1368" s="149"/>
      <c r="F1368" s="149"/>
      <c r="G1368" s="149"/>
      <c r="H1368" s="149"/>
      <c r="I1368" s="149"/>
      <c r="J1368" s="149"/>
      <c r="K1368" s="149"/>
      <c r="L1368" s="149"/>
      <c r="M1368" s="149"/>
    </row>
    <row r="1369" spans="1:13" x14ac:dyDescent="0.25">
      <c r="A1369" s="148"/>
      <c r="B1369" s="149"/>
      <c r="C1369" s="149"/>
      <c r="D1369" s="149"/>
      <c r="E1369" s="149"/>
      <c r="F1369" s="149"/>
      <c r="G1369" s="149"/>
      <c r="H1369" s="149"/>
      <c r="I1369" s="149"/>
      <c r="J1369" s="149"/>
      <c r="K1369" s="149"/>
      <c r="L1369" s="149"/>
      <c r="M1369" s="149"/>
    </row>
    <row r="1370" spans="1:13" x14ac:dyDescent="0.25">
      <c r="A1370" s="148"/>
      <c r="B1370" s="149"/>
      <c r="C1370" s="149"/>
      <c r="D1370" s="149"/>
      <c r="E1370" s="149"/>
      <c r="F1370" s="149"/>
      <c r="G1370" s="149"/>
      <c r="H1370" s="149"/>
      <c r="I1370" s="149"/>
      <c r="J1370" s="149"/>
      <c r="K1370" s="149"/>
      <c r="L1370" s="149"/>
      <c r="M1370" s="149"/>
    </row>
    <row r="1371" spans="1:13" x14ac:dyDescent="0.25">
      <c r="A1371" s="148"/>
      <c r="B1371" s="149"/>
      <c r="C1371" s="149"/>
      <c r="D1371" s="149"/>
      <c r="E1371" s="149"/>
      <c r="F1371" s="149"/>
      <c r="G1371" s="149"/>
      <c r="H1371" s="149"/>
      <c r="I1371" s="149"/>
      <c r="J1371" s="149"/>
      <c r="K1371" s="149"/>
      <c r="L1371" s="149"/>
      <c r="M1371" s="149"/>
    </row>
    <row r="1372" spans="1:13" x14ac:dyDescent="0.25">
      <c r="A1372" s="148"/>
      <c r="B1372" s="149"/>
      <c r="C1372" s="149"/>
      <c r="D1372" s="149"/>
      <c r="E1372" s="149"/>
      <c r="F1372" s="149"/>
      <c r="G1372" s="149"/>
      <c r="H1372" s="149"/>
      <c r="I1372" s="149"/>
      <c r="J1372" s="149"/>
      <c r="K1372" s="149"/>
      <c r="L1372" s="149"/>
      <c r="M1372" s="149"/>
    </row>
    <row r="1373" spans="1:13" x14ac:dyDescent="0.25">
      <c r="A1373" s="148"/>
      <c r="B1373" s="149"/>
      <c r="C1373" s="149"/>
      <c r="D1373" s="149"/>
      <c r="E1373" s="149"/>
      <c r="F1373" s="149"/>
      <c r="G1373" s="149"/>
      <c r="H1373" s="149"/>
      <c r="I1373" s="149"/>
      <c r="J1373" s="149"/>
      <c r="K1373" s="149"/>
      <c r="L1373" s="149"/>
      <c r="M1373" s="149"/>
    </row>
    <row r="1374" spans="1:13" x14ac:dyDescent="0.25">
      <c r="A1374" s="148"/>
      <c r="B1374" s="149"/>
      <c r="C1374" s="149"/>
      <c r="D1374" s="149"/>
      <c r="E1374" s="149"/>
      <c r="F1374" s="149"/>
      <c r="G1374" s="149"/>
      <c r="H1374" s="149"/>
      <c r="I1374" s="149"/>
      <c r="J1374" s="149"/>
      <c r="K1374" s="149"/>
      <c r="L1374" s="149"/>
      <c r="M1374" s="149"/>
    </row>
    <row r="1375" spans="1:13" x14ac:dyDescent="0.25">
      <c r="A1375" s="148"/>
      <c r="B1375" s="149"/>
      <c r="C1375" s="149"/>
      <c r="D1375" s="149"/>
      <c r="E1375" s="149"/>
      <c r="F1375" s="149"/>
      <c r="G1375" s="149"/>
      <c r="H1375" s="149"/>
      <c r="I1375" s="149"/>
      <c r="J1375" s="149"/>
      <c r="K1375" s="149"/>
      <c r="L1375" s="149"/>
      <c r="M1375" s="149"/>
    </row>
    <row r="1376" spans="1:13" x14ac:dyDescent="0.25">
      <c r="A1376" s="148"/>
      <c r="B1376" s="149"/>
      <c r="C1376" s="149"/>
      <c r="D1376" s="149"/>
      <c r="E1376" s="149"/>
      <c r="F1376" s="149"/>
      <c r="G1376" s="149"/>
      <c r="H1376" s="149"/>
      <c r="I1376" s="149"/>
      <c r="J1376" s="149"/>
      <c r="K1376" s="149"/>
      <c r="L1376" s="149"/>
      <c r="M1376" s="149"/>
    </row>
    <row r="1377" spans="1:13" x14ac:dyDescent="0.25">
      <c r="A1377" s="148"/>
      <c r="B1377" s="149"/>
      <c r="C1377" s="149"/>
      <c r="D1377" s="149"/>
      <c r="E1377" s="149"/>
      <c r="F1377" s="149"/>
      <c r="G1377" s="149"/>
      <c r="H1377" s="149"/>
      <c r="I1377" s="149"/>
      <c r="J1377" s="149"/>
      <c r="K1377" s="149"/>
      <c r="L1377" s="149"/>
      <c r="M1377" s="149"/>
    </row>
    <row r="1378" spans="1:13" x14ac:dyDescent="0.25">
      <c r="A1378" s="148"/>
      <c r="B1378" s="149"/>
      <c r="C1378" s="149"/>
      <c r="D1378" s="149"/>
      <c r="E1378" s="149"/>
      <c r="F1378" s="149"/>
      <c r="G1378" s="149"/>
      <c r="H1378" s="149"/>
      <c r="I1378" s="149"/>
      <c r="J1378" s="149"/>
      <c r="K1378" s="149"/>
      <c r="L1378" s="149"/>
      <c r="M1378" s="149"/>
    </row>
    <row r="1379" spans="1:13" x14ac:dyDescent="0.25">
      <c r="A1379" s="148"/>
      <c r="B1379" s="149"/>
      <c r="C1379" s="149"/>
      <c r="D1379" s="149"/>
      <c r="E1379" s="149"/>
      <c r="F1379" s="149"/>
      <c r="G1379" s="149"/>
      <c r="H1379" s="149"/>
      <c r="I1379" s="149"/>
      <c r="J1379" s="149"/>
      <c r="K1379" s="149"/>
      <c r="L1379" s="149"/>
      <c r="M1379" s="149"/>
    </row>
    <row r="1380" spans="1:13" x14ac:dyDescent="0.25">
      <c r="A1380" s="148"/>
      <c r="B1380" s="149"/>
      <c r="C1380" s="149"/>
      <c r="D1380" s="149"/>
      <c r="E1380" s="149"/>
      <c r="F1380" s="149"/>
      <c r="G1380" s="149"/>
      <c r="H1380" s="149"/>
      <c r="I1380" s="149"/>
      <c r="J1380" s="149"/>
      <c r="K1380" s="149"/>
      <c r="L1380" s="149"/>
      <c r="M1380" s="149"/>
    </row>
    <row r="1381" spans="1:13" x14ac:dyDescent="0.25">
      <c r="A1381" s="148"/>
      <c r="B1381" s="149"/>
      <c r="C1381" s="149"/>
      <c r="D1381" s="149"/>
      <c r="E1381" s="149"/>
      <c r="F1381" s="149"/>
      <c r="G1381" s="149"/>
      <c r="H1381" s="149"/>
      <c r="I1381" s="149"/>
      <c r="J1381" s="149"/>
      <c r="K1381" s="149"/>
      <c r="L1381" s="149"/>
      <c r="M1381" s="149"/>
    </row>
    <row r="1382" spans="1:13" x14ac:dyDescent="0.25">
      <c r="A1382" s="148"/>
      <c r="B1382" s="149"/>
      <c r="C1382" s="149"/>
      <c r="D1382" s="149"/>
      <c r="E1382" s="149"/>
      <c r="F1382" s="149"/>
      <c r="G1382" s="149"/>
      <c r="H1382" s="149"/>
      <c r="I1382" s="149"/>
      <c r="J1382" s="149"/>
      <c r="K1382" s="149"/>
      <c r="L1382" s="149"/>
      <c r="M1382" s="149"/>
    </row>
    <row r="1383" spans="1:13" x14ac:dyDescent="0.25">
      <c r="A1383" s="148"/>
      <c r="B1383" s="149"/>
      <c r="C1383" s="149"/>
      <c r="D1383" s="149"/>
      <c r="E1383" s="149"/>
      <c r="F1383" s="149"/>
      <c r="G1383" s="149"/>
      <c r="H1383" s="149"/>
      <c r="I1383" s="149"/>
      <c r="J1383" s="149"/>
      <c r="K1383" s="149"/>
      <c r="L1383" s="149"/>
      <c r="M1383" s="149"/>
    </row>
    <row r="1384" spans="1:13" x14ac:dyDescent="0.25">
      <c r="A1384" s="148"/>
      <c r="B1384" s="149"/>
      <c r="C1384" s="149"/>
      <c r="D1384" s="149"/>
      <c r="E1384" s="149"/>
      <c r="F1384" s="149"/>
      <c r="G1384" s="149"/>
      <c r="H1384" s="149"/>
      <c r="I1384" s="149"/>
      <c r="J1384" s="149"/>
      <c r="K1384" s="149"/>
      <c r="L1384" s="149"/>
      <c r="M1384" s="149"/>
    </row>
    <row r="1385" spans="1:13" x14ac:dyDescent="0.25">
      <c r="A1385" s="148"/>
      <c r="B1385" s="149"/>
      <c r="C1385" s="149"/>
      <c r="D1385" s="149"/>
      <c r="E1385" s="149"/>
      <c r="F1385" s="149"/>
      <c r="G1385" s="149"/>
      <c r="H1385" s="149"/>
      <c r="I1385" s="149"/>
      <c r="J1385" s="149"/>
      <c r="K1385" s="149"/>
      <c r="L1385" s="149"/>
      <c r="M1385" s="149"/>
    </row>
    <row r="1386" spans="1:13" x14ac:dyDescent="0.25">
      <c r="A1386" s="148"/>
      <c r="B1386" s="149"/>
      <c r="C1386" s="149"/>
      <c r="D1386" s="149"/>
      <c r="E1386" s="149"/>
      <c r="F1386" s="149"/>
      <c r="G1386" s="149"/>
      <c r="H1386" s="149"/>
      <c r="I1386" s="149"/>
      <c r="J1386" s="149"/>
      <c r="K1386" s="149"/>
      <c r="L1386" s="149"/>
      <c r="M1386" s="149"/>
    </row>
    <row r="1387" spans="1:13" x14ac:dyDescent="0.25">
      <c r="A1387" s="148"/>
      <c r="B1387" s="149"/>
      <c r="C1387" s="149"/>
      <c r="D1387" s="149"/>
      <c r="E1387" s="149"/>
      <c r="F1387" s="149"/>
      <c r="G1387" s="149"/>
      <c r="H1387" s="149"/>
      <c r="I1387" s="149"/>
      <c r="J1387" s="149"/>
      <c r="K1387" s="149"/>
      <c r="L1387" s="149"/>
      <c r="M1387" s="149"/>
    </row>
    <row r="1388" spans="1:13" x14ac:dyDescent="0.25">
      <c r="A1388" s="148"/>
      <c r="B1388" s="149"/>
      <c r="C1388" s="149"/>
      <c r="D1388" s="149"/>
      <c r="E1388" s="149"/>
      <c r="F1388" s="149"/>
      <c r="G1388" s="149"/>
      <c r="H1388" s="149"/>
      <c r="I1388" s="149"/>
      <c r="J1388" s="149"/>
      <c r="K1388" s="149"/>
      <c r="L1388" s="149"/>
      <c r="M1388" s="149"/>
    </row>
    <row r="1389" spans="1:13" x14ac:dyDescent="0.25">
      <c r="A1389" s="148"/>
      <c r="B1389" s="149"/>
      <c r="C1389" s="149"/>
      <c r="D1389" s="149"/>
      <c r="E1389" s="149"/>
      <c r="F1389" s="149"/>
      <c r="G1389" s="149"/>
      <c r="H1389" s="149"/>
      <c r="I1389" s="149"/>
      <c r="J1389" s="149"/>
      <c r="K1389" s="149"/>
      <c r="L1389" s="149"/>
      <c r="M1389" s="149"/>
    </row>
    <row r="1390" spans="1:13" x14ac:dyDescent="0.25">
      <c r="A1390" s="148"/>
      <c r="B1390" s="149"/>
      <c r="C1390" s="149"/>
      <c r="D1390" s="149"/>
      <c r="E1390" s="149"/>
      <c r="F1390" s="149"/>
      <c r="G1390" s="149"/>
      <c r="H1390" s="149"/>
      <c r="I1390" s="149"/>
      <c r="J1390" s="149"/>
      <c r="K1390" s="149"/>
      <c r="L1390" s="149"/>
      <c r="M1390" s="149"/>
    </row>
    <row r="1391" spans="1:13" x14ac:dyDescent="0.25">
      <c r="A1391" s="148"/>
      <c r="B1391" s="149"/>
      <c r="C1391" s="149"/>
      <c r="D1391" s="149"/>
      <c r="E1391" s="149"/>
      <c r="F1391" s="149"/>
      <c r="G1391" s="149"/>
      <c r="H1391" s="149"/>
      <c r="I1391" s="149"/>
      <c r="J1391" s="149"/>
      <c r="K1391" s="149"/>
      <c r="L1391" s="149"/>
      <c r="M1391" s="149"/>
    </row>
    <row r="1392" spans="1:13" x14ac:dyDescent="0.25">
      <c r="A1392" s="148"/>
      <c r="B1392" s="149"/>
      <c r="C1392" s="149"/>
      <c r="D1392" s="149"/>
      <c r="E1392" s="149"/>
      <c r="F1392" s="149"/>
      <c r="G1392" s="149"/>
      <c r="H1392" s="149"/>
      <c r="I1392" s="149"/>
      <c r="J1392" s="149"/>
      <c r="K1392" s="149"/>
      <c r="L1392" s="149"/>
      <c r="M1392" s="149"/>
    </row>
    <row r="1393" spans="1:13" x14ac:dyDescent="0.25">
      <c r="A1393" s="148"/>
      <c r="B1393" s="149"/>
      <c r="C1393" s="149"/>
      <c r="D1393" s="149"/>
      <c r="E1393" s="149"/>
      <c r="F1393" s="149"/>
      <c r="G1393" s="149"/>
      <c r="H1393" s="149"/>
      <c r="I1393" s="149"/>
      <c r="J1393" s="149"/>
      <c r="K1393" s="149"/>
      <c r="L1393" s="149"/>
      <c r="M1393" s="149"/>
    </row>
    <row r="1394" spans="1:13" x14ac:dyDescent="0.25">
      <c r="A1394" s="148"/>
      <c r="B1394" s="149"/>
      <c r="C1394" s="149"/>
      <c r="D1394" s="149"/>
      <c r="E1394" s="149"/>
      <c r="F1394" s="149"/>
      <c r="G1394" s="149"/>
      <c r="H1394" s="149"/>
      <c r="I1394" s="149"/>
      <c r="J1394" s="149"/>
      <c r="K1394" s="149"/>
      <c r="L1394" s="149"/>
      <c r="M1394" s="149"/>
    </row>
    <row r="1395" spans="1:13" x14ac:dyDescent="0.25">
      <c r="A1395" s="148"/>
      <c r="B1395" s="149"/>
      <c r="C1395" s="149"/>
      <c r="D1395" s="149"/>
      <c r="E1395" s="149"/>
      <c r="F1395" s="149"/>
      <c r="G1395" s="149"/>
      <c r="H1395" s="149"/>
      <c r="I1395" s="149"/>
      <c r="J1395" s="149"/>
      <c r="K1395" s="149"/>
      <c r="L1395" s="149"/>
      <c r="M1395" s="149"/>
    </row>
    <row r="1396" spans="1:13" x14ac:dyDescent="0.25">
      <c r="A1396" s="148"/>
    </row>
    <row r="1397" spans="1:13" x14ac:dyDescent="0.25">
      <c r="A1397" s="148"/>
    </row>
    <row r="1398" spans="1:13" x14ac:dyDescent="0.25">
      <c r="A1398" s="148"/>
    </row>
    <row r="1399" spans="1:13" x14ac:dyDescent="0.25">
      <c r="A1399" s="148"/>
    </row>
    <row r="1400" spans="1:13" x14ac:dyDescent="0.25">
      <c r="A1400" s="148"/>
    </row>
    <row r="1401" spans="1:13" x14ac:dyDescent="0.25">
      <c r="A1401" s="148"/>
    </row>
    <row r="1402" spans="1:13" x14ac:dyDescent="0.25">
      <c r="A1402" s="148"/>
    </row>
    <row r="1403" spans="1:13" x14ac:dyDescent="0.25">
      <c r="A1403" s="148"/>
    </row>
    <row r="1404" spans="1:13" x14ac:dyDescent="0.25">
      <c r="A1404" s="148"/>
    </row>
    <row r="1405" spans="1:13" x14ac:dyDescent="0.25">
      <c r="A1405" s="148"/>
    </row>
    <row r="1406" spans="1:13" x14ac:dyDescent="0.25">
      <c r="A1406" s="148"/>
    </row>
    <row r="1407" spans="1:13" x14ac:dyDescent="0.25">
      <c r="A1407" s="148"/>
    </row>
    <row r="1408" spans="1:13" x14ac:dyDescent="0.25">
      <c r="A1408" s="148"/>
    </row>
    <row r="1409" spans="1:1" x14ac:dyDescent="0.25">
      <c r="A1409" s="148"/>
    </row>
    <row r="1410" spans="1:1" x14ac:dyDescent="0.25">
      <c r="A1410" s="148"/>
    </row>
    <row r="1411" spans="1:1" x14ac:dyDescent="0.25">
      <c r="A1411" s="148"/>
    </row>
    <row r="1412" spans="1:1" x14ac:dyDescent="0.25">
      <c r="A1412" s="148"/>
    </row>
    <row r="1413" spans="1:1" x14ac:dyDescent="0.25">
      <c r="A1413" s="148"/>
    </row>
    <row r="1414" spans="1:1" x14ac:dyDescent="0.25">
      <c r="A1414" s="148"/>
    </row>
    <row r="1415" spans="1:1" x14ac:dyDescent="0.25">
      <c r="A1415" s="148"/>
    </row>
    <row r="1416" spans="1:1" x14ac:dyDescent="0.25">
      <c r="A1416" s="148"/>
    </row>
    <row r="1417" spans="1:1" x14ac:dyDescent="0.25">
      <c r="A1417" s="148"/>
    </row>
    <row r="1418" spans="1:1" x14ac:dyDescent="0.25">
      <c r="A1418" s="148"/>
    </row>
    <row r="1419" spans="1:1" x14ac:dyDescent="0.25">
      <c r="A1419" s="148"/>
    </row>
    <row r="1420" spans="1:1" x14ac:dyDescent="0.25">
      <c r="A1420" s="148"/>
    </row>
    <row r="1421" spans="1:1" x14ac:dyDescent="0.25">
      <c r="A1421" s="148"/>
    </row>
    <row r="1422" spans="1:1" x14ac:dyDescent="0.25">
      <c r="A1422" s="148"/>
    </row>
    <row r="1423" spans="1:1" x14ac:dyDescent="0.25">
      <c r="A1423" s="148"/>
    </row>
    <row r="2006" spans="20:26" ht="12.75" x14ac:dyDescent="0.25">
      <c r="T2006" s="102" t="s">
        <v>886</v>
      </c>
      <c r="U2006" s="102" t="s">
        <v>870</v>
      </c>
      <c r="V2006" s="102" t="s">
        <v>2012</v>
      </c>
      <c r="W2006" s="102" t="s">
        <v>876</v>
      </c>
      <c r="X2006" s="102" t="s">
        <v>875</v>
      </c>
      <c r="Y2006" s="102" t="s">
        <v>2019</v>
      </c>
      <c r="Z2006" s="102" t="s">
        <v>2037</v>
      </c>
    </row>
    <row r="2007" spans="20:26" ht="15" x14ac:dyDescent="0.25">
      <c r="Z2007" s="150"/>
    </row>
    <row r="2008" spans="20:26" x14ac:dyDescent="0.25">
      <c r="T2008" s="99" t="s">
        <v>2028</v>
      </c>
      <c r="U2008" s="99" t="s">
        <v>887</v>
      </c>
      <c r="V2008" s="99" t="s">
        <v>2014</v>
      </c>
      <c r="W2008" s="99" t="s">
        <v>2022</v>
      </c>
      <c r="X2008" s="99" t="s">
        <v>2642</v>
      </c>
      <c r="Y2008" s="99" t="s">
        <v>2020</v>
      </c>
      <c r="Z2008" s="99" t="s">
        <v>2143</v>
      </c>
    </row>
    <row r="2009" spans="20:26" x14ac:dyDescent="0.25">
      <c r="T2009" s="99" t="s">
        <v>2029</v>
      </c>
      <c r="U2009" s="99" t="s">
        <v>888</v>
      </c>
      <c r="V2009" s="99" t="s">
        <v>2015</v>
      </c>
      <c r="W2009" s="99" t="s">
        <v>2023</v>
      </c>
      <c r="X2009" s="99" t="s">
        <v>2038</v>
      </c>
      <c r="Y2009" s="99" t="s">
        <v>2021</v>
      </c>
      <c r="Z2009" s="99" t="s">
        <v>2144</v>
      </c>
    </row>
    <row r="2010" spans="20:26" x14ac:dyDescent="0.25">
      <c r="U2010" s="99" t="s">
        <v>2013</v>
      </c>
      <c r="V2010" s="99" t="s">
        <v>2016</v>
      </c>
      <c r="W2010" s="99" t="s">
        <v>2024</v>
      </c>
      <c r="X2010" s="99" t="s">
        <v>2039</v>
      </c>
      <c r="Z2010" s="99" t="s">
        <v>2145</v>
      </c>
    </row>
    <row r="2011" spans="20:26" x14ac:dyDescent="0.25">
      <c r="U2011" s="99" t="s">
        <v>889</v>
      </c>
      <c r="W2011" s="99" t="s">
        <v>2025</v>
      </c>
      <c r="X2011" s="99" t="s">
        <v>2043</v>
      </c>
      <c r="Z2011" s="99" t="s">
        <v>2146</v>
      </c>
    </row>
    <row r="2012" spans="20:26" x14ac:dyDescent="0.25">
      <c r="W2012" s="99" t="s">
        <v>2026</v>
      </c>
      <c r="X2012" s="99" t="s">
        <v>2040</v>
      </c>
      <c r="Z2012" s="99" t="s">
        <v>2147</v>
      </c>
    </row>
    <row r="2013" spans="20:26" x14ac:dyDescent="0.25">
      <c r="W2013" s="99" t="s">
        <v>2027</v>
      </c>
      <c r="X2013" s="99" t="s">
        <v>2041</v>
      </c>
      <c r="Z2013" s="99" t="s">
        <v>2148</v>
      </c>
    </row>
    <row r="2014" spans="20:26" x14ac:dyDescent="0.25">
      <c r="Z2014" s="99" t="s">
        <v>2149</v>
      </c>
    </row>
    <row r="2015" spans="20:26" x14ac:dyDescent="0.25">
      <c r="Z2015" s="99" t="s">
        <v>2150</v>
      </c>
    </row>
    <row r="2016" spans="20:26" x14ac:dyDescent="0.25">
      <c r="Z2016" s="99" t="s">
        <v>2151</v>
      </c>
    </row>
    <row r="2017" spans="26:26" x14ac:dyDescent="0.25">
      <c r="Z2017" s="99" t="s">
        <v>2152</v>
      </c>
    </row>
    <row r="2018" spans="26:26" x14ac:dyDescent="0.25">
      <c r="Z2018" s="99" t="s">
        <v>2153</v>
      </c>
    </row>
    <row r="2019" spans="26:26" x14ac:dyDescent="0.25">
      <c r="Z2019" s="99" t="s">
        <v>2154</v>
      </c>
    </row>
    <row r="2020" spans="26:26" x14ac:dyDescent="0.25">
      <c r="Z2020" s="99" t="s">
        <v>2155</v>
      </c>
    </row>
    <row r="2021" spans="26:26" x14ac:dyDescent="0.25">
      <c r="Z2021" s="99" t="s">
        <v>2156</v>
      </c>
    </row>
    <row r="2022" spans="26:26" x14ac:dyDescent="0.25">
      <c r="Z2022" s="99" t="s">
        <v>2157</v>
      </c>
    </row>
    <row r="2023" spans="26:26" x14ac:dyDescent="0.25">
      <c r="Z2023" s="99" t="s">
        <v>2158</v>
      </c>
    </row>
    <row r="2024" spans="26:26" x14ac:dyDescent="0.25">
      <c r="Z2024" s="99" t="s">
        <v>2159</v>
      </c>
    </row>
    <row r="2025" spans="26:26" x14ac:dyDescent="0.25">
      <c r="Z2025" s="99" t="s">
        <v>2160</v>
      </c>
    </row>
    <row r="2026" spans="26:26" x14ac:dyDescent="0.25">
      <c r="Z2026" s="99" t="s">
        <v>2161</v>
      </c>
    </row>
    <row r="2027" spans="26:26" x14ac:dyDescent="0.25">
      <c r="Z2027" s="99" t="s">
        <v>2162</v>
      </c>
    </row>
    <row r="2028" spans="26:26" x14ac:dyDescent="0.25">
      <c r="Z2028" s="99" t="s">
        <v>2163</v>
      </c>
    </row>
    <row r="2029" spans="26:26" x14ac:dyDescent="0.25">
      <c r="Z2029" s="99" t="s">
        <v>2164</v>
      </c>
    </row>
    <row r="2030" spans="26:26" x14ac:dyDescent="0.25">
      <c r="Z2030" s="99" t="s">
        <v>2165</v>
      </c>
    </row>
    <row r="2031" spans="26:26" x14ac:dyDescent="0.25">
      <c r="Z2031" s="99" t="s">
        <v>2166</v>
      </c>
    </row>
    <row r="2032" spans="26:26" x14ac:dyDescent="0.25">
      <c r="Z2032" s="99" t="s">
        <v>2167</v>
      </c>
    </row>
    <row r="2033" spans="26:26" x14ac:dyDescent="0.25">
      <c r="Z2033" s="99" t="s">
        <v>2168</v>
      </c>
    </row>
    <row r="2034" spans="26:26" x14ac:dyDescent="0.25">
      <c r="Z2034" s="99" t="s">
        <v>2169</v>
      </c>
    </row>
    <row r="2035" spans="26:26" x14ac:dyDescent="0.25">
      <c r="Z2035" s="99" t="s">
        <v>2170</v>
      </c>
    </row>
    <row r="2036" spans="26:26" x14ac:dyDescent="0.25">
      <c r="Z2036" s="99" t="s">
        <v>2171</v>
      </c>
    </row>
    <row r="2037" spans="26:26" x14ac:dyDescent="0.25">
      <c r="Z2037" s="99" t="s">
        <v>2172</v>
      </c>
    </row>
    <row r="2038" spans="26:26" x14ac:dyDescent="0.25">
      <c r="Z2038" s="99" t="s">
        <v>2173</v>
      </c>
    </row>
    <row r="2039" spans="26:26" x14ac:dyDescent="0.25">
      <c r="Z2039" s="99" t="s">
        <v>2174</v>
      </c>
    </row>
    <row r="2040" spans="26:26" x14ac:dyDescent="0.25">
      <c r="Z2040" s="99" t="s">
        <v>2175</v>
      </c>
    </row>
    <row r="2041" spans="26:26" x14ac:dyDescent="0.25">
      <c r="Z2041" s="99" t="s">
        <v>2176</v>
      </c>
    </row>
    <row r="2042" spans="26:26" x14ac:dyDescent="0.25">
      <c r="Z2042" s="99" t="s">
        <v>2177</v>
      </c>
    </row>
    <row r="2043" spans="26:26" x14ac:dyDescent="0.25">
      <c r="Z2043" s="99" t="s">
        <v>2178</v>
      </c>
    </row>
    <row r="2044" spans="26:26" x14ac:dyDescent="0.25">
      <c r="Z2044" s="99" t="s">
        <v>2179</v>
      </c>
    </row>
    <row r="2045" spans="26:26" x14ac:dyDescent="0.25">
      <c r="Z2045" s="99" t="s">
        <v>2180</v>
      </c>
    </row>
    <row r="2046" spans="26:26" x14ac:dyDescent="0.25">
      <c r="Z2046" s="99" t="s">
        <v>2181</v>
      </c>
    </row>
    <row r="2047" spans="26:26" x14ac:dyDescent="0.25">
      <c r="Z2047" s="99" t="s">
        <v>2182</v>
      </c>
    </row>
    <row r="2048" spans="26:26" x14ac:dyDescent="0.25">
      <c r="Z2048" s="99" t="s">
        <v>2183</v>
      </c>
    </row>
    <row r="2049" spans="26:26" x14ac:dyDescent="0.25">
      <c r="Z2049" s="99" t="s">
        <v>2184</v>
      </c>
    </row>
    <row r="2050" spans="26:26" x14ac:dyDescent="0.25">
      <c r="Z2050" s="99" t="s">
        <v>2185</v>
      </c>
    </row>
    <row r="2051" spans="26:26" x14ac:dyDescent="0.25">
      <c r="Z2051" s="99" t="s">
        <v>2186</v>
      </c>
    </row>
    <row r="2052" spans="26:26" x14ac:dyDescent="0.25">
      <c r="Z2052" s="99" t="s">
        <v>2187</v>
      </c>
    </row>
    <row r="2053" spans="26:26" x14ac:dyDescent="0.25">
      <c r="Z2053" s="99" t="s">
        <v>2188</v>
      </c>
    </row>
    <row r="2054" spans="26:26" x14ac:dyDescent="0.25">
      <c r="Z2054" s="99" t="s">
        <v>2189</v>
      </c>
    </row>
    <row r="2055" spans="26:26" x14ac:dyDescent="0.25">
      <c r="Z2055" s="99" t="s">
        <v>2190</v>
      </c>
    </row>
    <row r="2056" spans="26:26" x14ac:dyDescent="0.25">
      <c r="Z2056" s="99" t="s">
        <v>2191</v>
      </c>
    </row>
    <row r="2057" spans="26:26" x14ac:dyDescent="0.25">
      <c r="Z2057" s="99" t="s">
        <v>2192</v>
      </c>
    </row>
    <row r="2058" spans="26:26" x14ac:dyDescent="0.25">
      <c r="Z2058" s="99" t="s">
        <v>2193</v>
      </c>
    </row>
    <row r="2059" spans="26:26" x14ac:dyDescent="0.25">
      <c r="Z2059" s="99" t="s">
        <v>2194</v>
      </c>
    </row>
    <row r="2060" spans="26:26" x14ac:dyDescent="0.25">
      <c r="Z2060" s="99" t="s">
        <v>2195</v>
      </c>
    </row>
    <row r="2061" spans="26:26" x14ac:dyDescent="0.25">
      <c r="Z2061" s="99" t="s">
        <v>2196</v>
      </c>
    </row>
    <row r="2062" spans="26:26" x14ac:dyDescent="0.25">
      <c r="Z2062" s="99" t="s">
        <v>2197</v>
      </c>
    </row>
    <row r="2063" spans="26:26" x14ac:dyDescent="0.25">
      <c r="Z2063" s="99" t="s">
        <v>2198</v>
      </c>
    </row>
    <row r="2064" spans="26:26" x14ac:dyDescent="0.25">
      <c r="Z2064" s="99" t="s">
        <v>2199</v>
      </c>
    </row>
    <row r="2065" spans="26:26" x14ac:dyDescent="0.25">
      <c r="Z2065" s="99" t="s">
        <v>2200</v>
      </c>
    </row>
    <row r="2066" spans="26:26" x14ac:dyDescent="0.25">
      <c r="Z2066" s="99" t="s">
        <v>2201</v>
      </c>
    </row>
    <row r="2067" spans="26:26" x14ac:dyDescent="0.25">
      <c r="Z2067" s="99" t="s">
        <v>2202</v>
      </c>
    </row>
    <row r="2068" spans="26:26" x14ac:dyDescent="0.25">
      <c r="Z2068" s="99" t="s">
        <v>2203</v>
      </c>
    </row>
    <row r="2069" spans="26:26" x14ac:dyDescent="0.25">
      <c r="Z2069" s="99" t="s">
        <v>2204</v>
      </c>
    </row>
    <row r="2070" spans="26:26" x14ac:dyDescent="0.25">
      <c r="Z2070" s="99" t="s">
        <v>2205</v>
      </c>
    </row>
    <row r="2071" spans="26:26" x14ac:dyDescent="0.25">
      <c r="Z2071" s="99" t="s">
        <v>2206</v>
      </c>
    </row>
    <row r="2072" spans="26:26" x14ac:dyDescent="0.25">
      <c r="Z2072" s="99" t="s">
        <v>2207</v>
      </c>
    </row>
    <row r="2073" spans="26:26" x14ac:dyDescent="0.25">
      <c r="Z2073" s="99" t="s">
        <v>2208</v>
      </c>
    </row>
    <row r="2074" spans="26:26" x14ac:dyDescent="0.25">
      <c r="Z2074" s="99" t="s">
        <v>2209</v>
      </c>
    </row>
    <row r="2075" spans="26:26" x14ac:dyDescent="0.25">
      <c r="Z2075" s="99" t="s">
        <v>2210</v>
      </c>
    </row>
    <row r="2076" spans="26:26" x14ac:dyDescent="0.25">
      <c r="Z2076" s="99" t="s">
        <v>2211</v>
      </c>
    </row>
    <row r="2077" spans="26:26" x14ac:dyDescent="0.25">
      <c r="Z2077" s="99" t="s">
        <v>2212</v>
      </c>
    </row>
    <row r="2078" spans="26:26" x14ac:dyDescent="0.25">
      <c r="Z2078" s="99" t="s">
        <v>2213</v>
      </c>
    </row>
    <row r="2079" spans="26:26" x14ac:dyDescent="0.25">
      <c r="Z2079" s="99" t="s">
        <v>2214</v>
      </c>
    </row>
    <row r="2080" spans="26:26" x14ac:dyDescent="0.25">
      <c r="Z2080" s="99" t="s">
        <v>2215</v>
      </c>
    </row>
    <row r="2081" spans="26:26" x14ac:dyDescent="0.25">
      <c r="Z2081" s="99" t="s">
        <v>2216</v>
      </c>
    </row>
    <row r="2082" spans="26:26" x14ac:dyDescent="0.25">
      <c r="Z2082" s="99" t="s">
        <v>2217</v>
      </c>
    </row>
    <row r="2083" spans="26:26" x14ac:dyDescent="0.25">
      <c r="Z2083" s="99" t="s">
        <v>2218</v>
      </c>
    </row>
    <row r="2084" spans="26:26" x14ac:dyDescent="0.25">
      <c r="Z2084" s="99" t="s">
        <v>2219</v>
      </c>
    </row>
    <row r="2085" spans="26:26" x14ac:dyDescent="0.25">
      <c r="Z2085" s="99" t="s">
        <v>2220</v>
      </c>
    </row>
    <row r="2086" spans="26:26" x14ac:dyDescent="0.25">
      <c r="Z2086" s="99" t="s">
        <v>2221</v>
      </c>
    </row>
    <row r="2087" spans="26:26" x14ac:dyDescent="0.25">
      <c r="Z2087" s="99" t="s">
        <v>2222</v>
      </c>
    </row>
    <row r="2088" spans="26:26" x14ac:dyDescent="0.25">
      <c r="Z2088" s="99" t="s">
        <v>2223</v>
      </c>
    </row>
    <row r="2089" spans="26:26" x14ac:dyDescent="0.25">
      <c r="Z2089" s="99" t="s">
        <v>2224</v>
      </c>
    </row>
    <row r="2090" spans="26:26" x14ac:dyDescent="0.25">
      <c r="Z2090" s="99" t="s">
        <v>2225</v>
      </c>
    </row>
    <row r="2091" spans="26:26" x14ac:dyDescent="0.25">
      <c r="Z2091" s="99" t="s">
        <v>2226</v>
      </c>
    </row>
    <row r="2092" spans="26:26" x14ac:dyDescent="0.25">
      <c r="Z2092" s="99" t="s">
        <v>2227</v>
      </c>
    </row>
    <row r="2093" spans="26:26" x14ac:dyDescent="0.25">
      <c r="Z2093" s="99" t="s">
        <v>2228</v>
      </c>
    </row>
    <row r="2094" spans="26:26" x14ac:dyDescent="0.25">
      <c r="Z2094" s="99" t="s">
        <v>2229</v>
      </c>
    </row>
    <row r="2095" spans="26:26" x14ac:dyDescent="0.25">
      <c r="Z2095" s="99" t="s">
        <v>2230</v>
      </c>
    </row>
    <row r="2096" spans="26:26" x14ac:dyDescent="0.25">
      <c r="Z2096" s="99" t="s">
        <v>2231</v>
      </c>
    </row>
    <row r="2097" spans="26:26" x14ac:dyDescent="0.25">
      <c r="Z2097" s="99" t="s">
        <v>2232</v>
      </c>
    </row>
    <row r="2098" spans="26:26" x14ac:dyDescent="0.25">
      <c r="Z2098" s="99" t="s">
        <v>2233</v>
      </c>
    </row>
    <row r="2099" spans="26:26" x14ac:dyDescent="0.25">
      <c r="Z2099" s="99" t="s">
        <v>2234</v>
      </c>
    </row>
    <row r="2100" spans="26:26" x14ac:dyDescent="0.25">
      <c r="Z2100" s="99" t="s">
        <v>2235</v>
      </c>
    </row>
    <row r="2101" spans="26:26" x14ac:dyDescent="0.25">
      <c r="Z2101" s="99" t="s">
        <v>2236</v>
      </c>
    </row>
    <row r="2102" spans="26:26" x14ac:dyDescent="0.25">
      <c r="Z2102" s="99" t="s">
        <v>2237</v>
      </c>
    </row>
    <row r="2103" spans="26:26" x14ac:dyDescent="0.25">
      <c r="Z2103" s="99" t="s">
        <v>2238</v>
      </c>
    </row>
    <row r="2104" spans="26:26" x14ac:dyDescent="0.25">
      <c r="Z2104" s="99" t="s">
        <v>2239</v>
      </c>
    </row>
    <row r="2105" spans="26:26" x14ac:dyDescent="0.25">
      <c r="Z2105" s="99" t="s">
        <v>2240</v>
      </c>
    </row>
    <row r="2106" spans="26:26" x14ac:dyDescent="0.25">
      <c r="Z2106" s="99" t="s">
        <v>2241</v>
      </c>
    </row>
    <row r="2107" spans="26:26" x14ac:dyDescent="0.25">
      <c r="Z2107" s="99" t="s">
        <v>2242</v>
      </c>
    </row>
    <row r="2108" spans="26:26" x14ac:dyDescent="0.25">
      <c r="Z2108" s="99" t="s">
        <v>2243</v>
      </c>
    </row>
    <row r="2109" spans="26:26" x14ac:dyDescent="0.25">
      <c r="Z2109" s="99" t="s">
        <v>2244</v>
      </c>
    </row>
    <row r="2110" spans="26:26" x14ac:dyDescent="0.25">
      <c r="Z2110" s="99" t="s">
        <v>2245</v>
      </c>
    </row>
    <row r="2111" spans="26:26" x14ac:dyDescent="0.25">
      <c r="Z2111" s="99" t="s">
        <v>2246</v>
      </c>
    </row>
    <row r="2112" spans="26:26" x14ac:dyDescent="0.25">
      <c r="Z2112" s="99" t="s">
        <v>2247</v>
      </c>
    </row>
    <row r="2113" spans="26:26" x14ac:dyDescent="0.25">
      <c r="Z2113" s="99" t="s">
        <v>2248</v>
      </c>
    </row>
    <row r="2114" spans="26:26" x14ac:dyDescent="0.25">
      <c r="Z2114" s="99" t="s">
        <v>2249</v>
      </c>
    </row>
    <row r="2115" spans="26:26" x14ac:dyDescent="0.25">
      <c r="Z2115" s="99" t="s">
        <v>2250</v>
      </c>
    </row>
    <row r="2116" spans="26:26" x14ac:dyDescent="0.25">
      <c r="Z2116" s="99" t="s">
        <v>2251</v>
      </c>
    </row>
    <row r="2117" spans="26:26" x14ac:dyDescent="0.25">
      <c r="Z2117" s="99" t="s">
        <v>2252</v>
      </c>
    </row>
    <row r="2118" spans="26:26" x14ac:dyDescent="0.25">
      <c r="Z2118" s="99" t="s">
        <v>2253</v>
      </c>
    </row>
    <row r="2119" spans="26:26" x14ac:dyDescent="0.25">
      <c r="Z2119" s="99" t="s">
        <v>2254</v>
      </c>
    </row>
    <row r="2120" spans="26:26" x14ac:dyDescent="0.25">
      <c r="Z2120" s="99" t="s">
        <v>2255</v>
      </c>
    </row>
    <row r="2121" spans="26:26" x14ac:dyDescent="0.25">
      <c r="Z2121" s="99" t="s">
        <v>2256</v>
      </c>
    </row>
    <row r="2122" spans="26:26" x14ac:dyDescent="0.25">
      <c r="Z2122" s="99" t="s">
        <v>2257</v>
      </c>
    </row>
    <row r="2123" spans="26:26" ht="14.25" customHeight="1" x14ac:dyDescent="0.25">
      <c r="Z2123" s="99" t="s">
        <v>2258</v>
      </c>
    </row>
    <row r="2124" spans="26:26" x14ac:dyDescent="0.25">
      <c r="Z2124" s="99" t="s">
        <v>2259</v>
      </c>
    </row>
    <row r="2125" spans="26:26" x14ac:dyDescent="0.25">
      <c r="Z2125" s="99" t="s">
        <v>2260</v>
      </c>
    </row>
    <row r="2126" spans="26:26" x14ac:dyDescent="0.25">
      <c r="Z2126" s="99" t="s">
        <v>2261</v>
      </c>
    </row>
    <row r="2127" spans="26:26" x14ac:dyDescent="0.25">
      <c r="Z2127" s="99" t="s">
        <v>2262</v>
      </c>
    </row>
    <row r="2128" spans="26:26" x14ac:dyDescent="0.25">
      <c r="Z2128" s="99" t="s">
        <v>2263</v>
      </c>
    </row>
    <row r="2129" spans="26:26" x14ac:dyDescent="0.25">
      <c r="Z2129" s="99" t="s">
        <v>2264</v>
      </c>
    </row>
    <row r="2130" spans="26:26" x14ac:dyDescent="0.25">
      <c r="Z2130" s="99" t="s">
        <v>2265</v>
      </c>
    </row>
    <row r="2131" spans="26:26" x14ac:dyDescent="0.25">
      <c r="Z2131" s="99" t="s">
        <v>2266</v>
      </c>
    </row>
    <row r="2132" spans="26:26" x14ac:dyDescent="0.25">
      <c r="Z2132" s="99" t="s">
        <v>2267</v>
      </c>
    </row>
    <row r="2133" spans="26:26" x14ac:dyDescent="0.25">
      <c r="Z2133" s="99" t="s">
        <v>2268</v>
      </c>
    </row>
    <row r="2134" spans="26:26" x14ac:dyDescent="0.25">
      <c r="Z2134" s="99" t="s">
        <v>2269</v>
      </c>
    </row>
    <row r="2135" spans="26:26" x14ac:dyDescent="0.25">
      <c r="Z2135" s="99" t="s">
        <v>2270</v>
      </c>
    </row>
    <row r="2136" spans="26:26" x14ac:dyDescent="0.25">
      <c r="Z2136" s="99" t="s">
        <v>2271</v>
      </c>
    </row>
    <row r="2137" spans="26:26" x14ac:dyDescent="0.25">
      <c r="Z2137" s="99" t="s">
        <v>2272</v>
      </c>
    </row>
    <row r="2138" spans="26:26" x14ac:dyDescent="0.25">
      <c r="Z2138" s="99" t="s">
        <v>2273</v>
      </c>
    </row>
    <row r="2139" spans="26:26" x14ac:dyDescent="0.25">
      <c r="Z2139" s="99" t="s">
        <v>2274</v>
      </c>
    </row>
    <row r="2140" spans="26:26" x14ac:dyDescent="0.25">
      <c r="Z2140" s="99" t="s">
        <v>2275</v>
      </c>
    </row>
    <row r="2141" spans="26:26" x14ac:dyDescent="0.25">
      <c r="Z2141" s="99" t="s">
        <v>2276</v>
      </c>
    </row>
    <row r="2142" spans="26:26" x14ac:dyDescent="0.25">
      <c r="Z2142" s="99" t="s">
        <v>2277</v>
      </c>
    </row>
    <row r="2143" spans="26:26" x14ac:dyDescent="0.25">
      <c r="Z2143" s="99" t="s">
        <v>2278</v>
      </c>
    </row>
    <row r="2144" spans="26:26" ht="15" customHeight="1" x14ac:dyDescent="0.25">
      <c r="Z2144" s="99" t="s">
        <v>2279</v>
      </c>
    </row>
    <row r="2145" spans="26:26" x14ac:dyDescent="0.25">
      <c r="Z2145" s="99" t="s">
        <v>2280</v>
      </c>
    </row>
    <row r="2146" spans="26:26" x14ac:dyDescent="0.25">
      <c r="Z2146" s="99" t="s">
        <v>2281</v>
      </c>
    </row>
    <row r="2147" spans="26:26" x14ac:dyDescent="0.25">
      <c r="Z2147" s="99" t="s">
        <v>2282</v>
      </c>
    </row>
    <row r="2148" spans="26:26" x14ac:dyDescent="0.25">
      <c r="Z2148" s="99" t="s">
        <v>2283</v>
      </c>
    </row>
    <row r="2149" spans="26:26" x14ac:dyDescent="0.25">
      <c r="Z2149" s="99" t="s">
        <v>2284</v>
      </c>
    </row>
    <row r="2150" spans="26:26" x14ac:dyDescent="0.25">
      <c r="Z2150" s="99" t="s">
        <v>2285</v>
      </c>
    </row>
    <row r="2151" spans="26:26" x14ac:dyDescent="0.25">
      <c r="Z2151" s="99" t="s">
        <v>2286</v>
      </c>
    </row>
    <row r="2152" spans="26:26" x14ac:dyDescent="0.25">
      <c r="Z2152" s="99" t="s">
        <v>2287</v>
      </c>
    </row>
    <row r="2153" spans="26:26" x14ac:dyDescent="0.25">
      <c r="Z2153" s="99" t="s">
        <v>2288</v>
      </c>
    </row>
    <row r="2154" spans="26:26" x14ac:dyDescent="0.25">
      <c r="Z2154" s="99" t="s">
        <v>2289</v>
      </c>
    </row>
    <row r="2155" spans="26:26" x14ac:dyDescent="0.25">
      <c r="Z2155" s="99" t="s">
        <v>2290</v>
      </c>
    </row>
    <row r="2156" spans="26:26" x14ac:dyDescent="0.25">
      <c r="Z2156" s="99" t="s">
        <v>2291</v>
      </c>
    </row>
    <row r="2157" spans="26:26" x14ac:dyDescent="0.25">
      <c r="Z2157" s="99" t="s">
        <v>2292</v>
      </c>
    </row>
    <row r="2158" spans="26:26" x14ac:dyDescent="0.25">
      <c r="Z2158" s="99" t="s">
        <v>2293</v>
      </c>
    </row>
    <row r="2159" spans="26:26" x14ac:dyDescent="0.25">
      <c r="Z2159" s="99" t="s">
        <v>2294</v>
      </c>
    </row>
    <row r="2160" spans="26:26" x14ac:dyDescent="0.25">
      <c r="Z2160" s="99" t="s">
        <v>2295</v>
      </c>
    </row>
    <row r="2161" spans="26:26" x14ac:dyDescent="0.25">
      <c r="Z2161" s="99" t="s">
        <v>2296</v>
      </c>
    </row>
    <row r="2162" spans="26:26" x14ac:dyDescent="0.25">
      <c r="Z2162" s="99" t="s">
        <v>2297</v>
      </c>
    </row>
    <row r="2163" spans="26:26" x14ac:dyDescent="0.25">
      <c r="Z2163" s="99" t="s">
        <v>2298</v>
      </c>
    </row>
    <row r="2164" spans="26:26" x14ac:dyDescent="0.25">
      <c r="Z2164" s="99" t="s">
        <v>2299</v>
      </c>
    </row>
    <row r="2165" spans="26:26" x14ac:dyDescent="0.25">
      <c r="Z2165" s="99" t="s">
        <v>2300</v>
      </c>
    </row>
    <row r="2166" spans="26:26" x14ac:dyDescent="0.25">
      <c r="Z2166" s="99" t="s">
        <v>2301</v>
      </c>
    </row>
    <row r="2167" spans="26:26" x14ac:dyDescent="0.25">
      <c r="Z2167" s="99" t="s">
        <v>2302</v>
      </c>
    </row>
    <row r="2168" spans="26:26" x14ac:dyDescent="0.25">
      <c r="Z2168" s="99" t="s">
        <v>2303</v>
      </c>
    </row>
    <row r="2169" spans="26:26" x14ac:dyDescent="0.25">
      <c r="Z2169" s="99" t="s">
        <v>2304</v>
      </c>
    </row>
    <row r="2170" spans="26:26" x14ac:dyDescent="0.25">
      <c r="Z2170" s="99" t="s">
        <v>2305</v>
      </c>
    </row>
    <row r="2171" spans="26:26" x14ac:dyDescent="0.25">
      <c r="Z2171" s="99" t="s">
        <v>2306</v>
      </c>
    </row>
    <row r="2172" spans="26:26" x14ac:dyDescent="0.25">
      <c r="Z2172" s="99" t="s">
        <v>2307</v>
      </c>
    </row>
    <row r="2173" spans="26:26" x14ac:dyDescent="0.25">
      <c r="Z2173" s="99" t="s">
        <v>2308</v>
      </c>
    </row>
    <row r="2174" spans="26:26" x14ac:dyDescent="0.25">
      <c r="Z2174" s="99" t="s">
        <v>2309</v>
      </c>
    </row>
    <row r="2175" spans="26:26" x14ac:dyDescent="0.25">
      <c r="Z2175" s="99" t="s">
        <v>2310</v>
      </c>
    </row>
    <row r="2176" spans="26:26" x14ac:dyDescent="0.25">
      <c r="Z2176" s="99" t="s">
        <v>2311</v>
      </c>
    </row>
    <row r="2177" spans="26:26" x14ac:dyDescent="0.25">
      <c r="Z2177" s="99" t="s">
        <v>2312</v>
      </c>
    </row>
    <row r="2178" spans="26:26" x14ac:dyDescent="0.25">
      <c r="Z2178" s="99" t="s">
        <v>2313</v>
      </c>
    </row>
    <row r="2179" spans="26:26" x14ac:dyDescent="0.25">
      <c r="Z2179" s="99" t="s">
        <v>2314</v>
      </c>
    </row>
    <row r="2180" spans="26:26" x14ac:dyDescent="0.25">
      <c r="Z2180" s="99" t="s">
        <v>2315</v>
      </c>
    </row>
    <row r="2181" spans="26:26" x14ac:dyDescent="0.25">
      <c r="Z2181" s="99" t="s">
        <v>2316</v>
      </c>
    </row>
    <row r="2182" spans="26:26" x14ac:dyDescent="0.25">
      <c r="Z2182" s="99" t="s">
        <v>2317</v>
      </c>
    </row>
    <row r="2183" spans="26:26" x14ac:dyDescent="0.25">
      <c r="Z2183" s="99" t="s">
        <v>2318</v>
      </c>
    </row>
    <row r="2184" spans="26:26" x14ac:dyDescent="0.25">
      <c r="Z2184" s="99" t="s">
        <v>2319</v>
      </c>
    </row>
    <row r="2185" spans="26:26" x14ac:dyDescent="0.25">
      <c r="Z2185" s="99" t="s">
        <v>2320</v>
      </c>
    </row>
    <row r="2186" spans="26:26" x14ac:dyDescent="0.25">
      <c r="Z2186" s="99" t="s">
        <v>2321</v>
      </c>
    </row>
    <row r="2187" spans="26:26" x14ac:dyDescent="0.25">
      <c r="Z2187" s="99" t="s">
        <v>2322</v>
      </c>
    </row>
    <row r="2188" spans="26:26" x14ac:dyDescent="0.25">
      <c r="Z2188" s="99" t="s">
        <v>2323</v>
      </c>
    </row>
    <row r="2189" spans="26:26" x14ac:dyDescent="0.25">
      <c r="Z2189" s="99" t="s">
        <v>2324</v>
      </c>
    </row>
    <row r="2190" spans="26:26" x14ac:dyDescent="0.25">
      <c r="Z2190" s="99" t="s">
        <v>2325</v>
      </c>
    </row>
    <row r="2191" spans="26:26" x14ac:dyDescent="0.25">
      <c r="Z2191" s="99" t="s">
        <v>2326</v>
      </c>
    </row>
    <row r="2192" spans="26:26" x14ac:dyDescent="0.25">
      <c r="Z2192" s="99" t="s">
        <v>2327</v>
      </c>
    </row>
    <row r="2193" spans="26:26" x14ac:dyDescent="0.25">
      <c r="Z2193" s="99" t="s">
        <v>2328</v>
      </c>
    </row>
    <row r="2194" spans="26:26" x14ac:dyDescent="0.25">
      <c r="Z2194" s="99" t="s">
        <v>2329</v>
      </c>
    </row>
    <row r="2195" spans="26:26" x14ac:dyDescent="0.25">
      <c r="Z2195" s="99" t="s">
        <v>2330</v>
      </c>
    </row>
    <row r="2196" spans="26:26" x14ac:dyDescent="0.25">
      <c r="Z2196" s="99" t="s">
        <v>2331</v>
      </c>
    </row>
    <row r="2197" spans="26:26" x14ac:dyDescent="0.25">
      <c r="Z2197" s="99" t="s">
        <v>2332</v>
      </c>
    </row>
    <row r="2198" spans="26:26" x14ac:dyDescent="0.25">
      <c r="Z2198" s="99" t="s">
        <v>2333</v>
      </c>
    </row>
    <row r="2199" spans="26:26" x14ac:dyDescent="0.25">
      <c r="Z2199" s="99" t="s">
        <v>2334</v>
      </c>
    </row>
    <row r="2200" spans="26:26" x14ac:dyDescent="0.25">
      <c r="Z2200" s="99" t="s">
        <v>2335</v>
      </c>
    </row>
    <row r="2201" spans="26:26" x14ac:dyDescent="0.25">
      <c r="Z2201" s="99" t="s">
        <v>2336</v>
      </c>
    </row>
    <row r="2202" spans="26:26" x14ac:dyDescent="0.25">
      <c r="Z2202" s="99" t="s">
        <v>2337</v>
      </c>
    </row>
    <row r="2203" spans="26:26" x14ac:dyDescent="0.25">
      <c r="Z2203" s="99" t="s">
        <v>2338</v>
      </c>
    </row>
    <row r="2204" spans="26:26" x14ac:dyDescent="0.25">
      <c r="Z2204" s="99" t="s">
        <v>2339</v>
      </c>
    </row>
    <row r="2205" spans="26:26" x14ac:dyDescent="0.25">
      <c r="Z2205" s="99" t="s">
        <v>2340</v>
      </c>
    </row>
    <row r="2206" spans="26:26" x14ac:dyDescent="0.25">
      <c r="Z2206" s="99" t="s">
        <v>2341</v>
      </c>
    </row>
    <row r="2207" spans="26:26" x14ac:dyDescent="0.25">
      <c r="Z2207" s="99" t="s">
        <v>2342</v>
      </c>
    </row>
    <row r="2208" spans="26:26" x14ac:dyDescent="0.25">
      <c r="Z2208" s="99" t="s">
        <v>2343</v>
      </c>
    </row>
    <row r="2209" spans="26:26" x14ac:dyDescent="0.25">
      <c r="Z2209" s="99" t="s">
        <v>2344</v>
      </c>
    </row>
    <row r="2210" spans="26:26" x14ac:dyDescent="0.25">
      <c r="Z2210" s="99" t="s">
        <v>2345</v>
      </c>
    </row>
    <row r="2211" spans="26:26" x14ac:dyDescent="0.25">
      <c r="Z2211" s="99" t="s">
        <v>2346</v>
      </c>
    </row>
    <row r="2212" spans="26:26" x14ac:dyDescent="0.25">
      <c r="Z2212" s="99" t="s">
        <v>2347</v>
      </c>
    </row>
    <row r="2213" spans="26:26" x14ac:dyDescent="0.25">
      <c r="Z2213" s="99" t="s">
        <v>2348</v>
      </c>
    </row>
    <row r="2214" spans="26:26" x14ac:dyDescent="0.25">
      <c r="Z2214" s="99" t="s">
        <v>2349</v>
      </c>
    </row>
    <row r="2215" spans="26:26" x14ac:dyDescent="0.25">
      <c r="Z2215" s="99" t="s">
        <v>2350</v>
      </c>
    </row>
    <row r="2216" spans="26:26" x14ac:dyDescent="0.25">
      <c r="Z2216" s="99" t="s">
        <v>2351</v>
      </c>
    </row>
    <row r="2217" spans="26:26" x14ac:dyDescent="0.25">
      <c r="Z2217" s="99" t="s">
        <v>2352</v>
      </c>
    </row>
    <row r="2218" spans="26:26" x14ac:dyDescent="0.25">
      <c r="Z2218" s="99" t="s">
        <v>2353</v>
      </c>
    </row>
    <row r="2219" spans="26:26" x14ac:dyDescent="0.25">
      <c r="Z2219" s="99" t="s">
        <v>2354</v>
      </c>
    </row>
    <row r="2220" spans="26:26" x14ac:dyDescent="0.25">
      <c r="Z2220" s="99" t="s">
        <v>2355</v>
      </c>
    </row>
    <row r="2221" spans="26:26" x14ac:dyDescent="0.25">
      <c r="Z2221" s="99" t="s">
        <v>2356</v>
      </c>
    </row>
    <row r="2222" spans="26:26" x14ac:dyDescent="0.25">
      <c r="Z2222" s="99" t="s">
        <v>2357</v>
      </c>
    </row>
    <row r="2223" spans="26:26" x14ac:dyDescent="0.25">
      <c r="Z2223" s="99" t="s">
        <v>2358</v>
      </c>
    </row>
    <row r="2224" spans="26:26" x14ac:dyDescent="0.25">
      <c r="Z2224" s="99" t="s">
        <v>2359</v>
      </c>
    </row>
    <row r="2225" spans="26:26" x14ac:dyDescent="0.25">
      <c r="Z2225" s="99" t="s">
        <v>2360</v>
      </c>
    </row>
    <row r="2226" spans="26:26" x14ac:dyDescent="0.25">
      <c r="Z2226" s="99" t="s">
        <v>2361</v>
      </c>
    </row>
    <row r="2227" spans="26:26" x14ac:dyDescent="0.25">
      <c r="Z2227" s="99" t="s">
        <v>2362</v>
      </c>
    </row>
    <row r="2228" spans="26:26" x14ac:dyDescent="0.25">
      <c r="Z2228" s="99" t="s">
        <v>2363</v>
      </c>
    </row>
    <row r="2229" spans="26:26" x14ac:dyDescent="0.25">
      <c r="Z2229" s="99" t="s">
        <v>2364</v>
      </c>
    </row>
    <row r="2230" spans="26:26" x14ac:dyDescent="0.25">
      <c r="Z2230" s="99" t="s">
        <v>2365</v>
      </c>
    </row>
    <row r="2231" spans="26:26" x14ac:dyDescent="0.25">
      <c r="Z2231" s="99" t="s">
        <v>2366</v>
      </c>
    </row>
    <row r="2232" spans="26:26" x14ac:dyDescent="0.25">
      <c r="Z2232" s="99" t="s">
        <v>2367</v>
      </c>
    </row>
    <row r="2233" spans="26:26" x14ac:dyDescent="0.25">
      <c r="Z2233" s="99" t="s">
        <v>2368</v>
      </c>
    </row>
    <row r="2234" spans="26:26" x14ac:dyDescent="0.25">
      <c r="Z2234" s="99" t="s">
        <v>2369</v>
      </c>
    </row>
    <row r="2235" spans="26:26" x14ac:dyDescent="0.25">
      <c r="Z2235" s="99" t="s">
        <v>2370</v>
      </c>
    </row>
    <row r="2236" spans="26:26" x14ac:dyDescent="0.25">
      <c r="Z2236" s="99" t="s">
        <v>2371</v>
      </c>
    </row>
    <row r="2237" spans="26:26" x14ac:dyDescent="0.25">
      <c r="Z2237" s="99" t="s">
        <v>2372</v>
      </c>
    </row>
    <row r="2238" spans="26:26" x14ac:dyDescent="0.25">
      <c r="Z2238" s="99" t="s">
        <v>2373</v>
      </c>
    </row>
    <row r="2239" spans="26:26" x14ac:dyDescent="0.25">
      <c r="Z2239" s="99" t="s">
        <v>2374</v>
      </c>
    </row>
    <row r="2240" spans="26:26" x14ac:dyDescent="0.25">
      <c r="Z2240" s="99" t="s">
        <v>2375</v>
      </c>
    </row>
    <row r="2241" spans="26:26" x14ac:dyDescent="0.25">
      <c r="Z2241" s="99" t="s">
        <v>2376</v>
      </c>
    </row>
    <row r="2242" spans="26:26" x14ac:dyDescent="0.25">
      <c r="Z2242" s="99" t="s">
        <v>2377</v>
      </c>
    </row>
    <row r="2243" spans="26:26" x14ac:dyDescent="0.25">
      <c r="Z2243" s="99" t="s">
        <v>2378</v>
      </c>
    </row>
    <row r="2244" spans="26:26" x14ac:dyDescent="0.25">
      <c r="Z2244" s="99" t="s">
        <v>2379</v>
      </c>
    </row>
    <row r="2245" spans="26:26" x14ac:dyDescent="0.25">
      <c r="Z2245" s="99" t="s">
        <v>2380</v>
      </c>
    </row>
    <row r="2246" spans="26:26" x14ac:dyDescent="0.25">
      <c r="Z2246" s="99" t="s">
        <v>2381</v>
      </c>
    </row>
    <row r="2247" spans="26:26" x14ac:dyDescent="0.25">
      <c r="Z2247" s="99" t="s">
        <v>2382</v>
      </c>
    </row>
    <row r="2248" spans="26:26" x14ac:dyDescent="0.25">
      <c r="Z2248" s="99" t="s">
        <v>2383</v>
      </c>
    </row>
    <row r="2249" spans="26:26" x14ac:dyDescent="0.25">
      <c r="Z2249" s="99" t="s">
        <v>2384</v>
      </c>
    </row>
    <row r="2250" spans="26:26" x14ac:dyDescent="0.25">
      <c r="Z2250" s="99" t="s">
        <v>2385</v>
      </c>
    </row>
    <row r="2251" spans="26:26" x14ac:dyDescent="0.25">
      <c r="Z2251" s="99" t="s">
        <v>2386</v>
      </c>
    </row>
    <row r="2252" spans="26:26" x14ac:dyDescent="0.25">
      <c r="Z2252" s="99" t="s">
        <v>2387</v>
      </c>
    </row>
    <row r="2253" spans="26:26" x14ac:dyDescent="0.25">
      <c r="Z2253" s="99" t="s">
        <v>2388</v>
      </c>
    </row>
    <row r="2254" spans="26:26" x14ac:dyDescent="0.25">
      <c r="Z2254" s="99" t="s">
        <v>2389</v>
      </c>
    </row>
    <row r="2255" spans="26:26" x14ac:dyDescent="0.25">
      <c r="Z2255" s="99" t="s">
        <v>2390</v>
      </c>
    </row>
    <row r="2256" spans="26:26" x14ac:dyDescent="0.25">
      <c r="Z2256" s="99" t="s">
        <v>2391</v>
      </c>
    </row>
    <row r="2257" spans="26:26" x14ac:dyDescent="0.25">
      <c r="Z2257" s="99" t="s">
        <v>2392</v>
      </c>
    </row>
    <row r="2258" spans="26:26" x14ac:dyDescent="0.25">
      <c r="Z2258" s="99" t="s">
        <v>2393</v>
      </c>
    </row>
    <row r="2259" spans="26:26" x14ac:dyDescent="0.25">
      <c r="Z2259" s="99" t="s">
        <v>2394</v>
      </c>
    </row>
    <row r="2260" spans="26:26" x14ac:dyDescent="0.25">
      <c r="Z2260" s="99" t="s">
        <v>2395</v>
      </c>
    </row>
    <row r="2261" spans="26:26" x14ac:dyDescent="0.25">
      <c r="Z2261" s="99" t="s">
        <v>2396</v>
      </c>
    </row>
    <row r="2262" spans="26:26" x14ac:dyDescent="0.25">
      <c r="Z2262" s="99" t="s">
        <v>2397</v>
      </c>
    </row>
    <row r="2263" spans="26:26" x14ac:dyDescent="0.25">
      <c r="Z2263" s="99" t="s">
        <v>2398</v>
      </c>
    </row>
    <row r="2264" spans="26:26" x14ac:dyDescent="0.25">
      <c r="Z2264" s="99" t="s">
        <v>2399</v>
      </c>
    </row>
    <row r="2265" spans="26:26" x14ac:dyDescent="0.25">
      <c r="Z2265" s="99" t="s">
        <v>2400</v>
      </c>
    </row>
    <row r="2266" spans="26:26" x14ac:dyDescent="0.25">
      <c r="Z2266" s="99" t="s">
        <v>2401</v>
      </c>
    </row>
    <row r="2267" spans="26:26" x14ac:dyDescent="0.25">
      <c r="Z2267" s="99" t="s">
        <v>2402</v>
      </c>
    </row>
    <row r="2268" spans="26:26" x14ac:dyDescent="0.25">
      <c r="Z2268" s="99" t="s">
        <v>2403</v>
      </c>
    </row>
    <row r="2269" spans="26:26" x14ac:dyDescent="0.25">
      <c r="Z2269" s="99" t="s">
        <v>2404</v>
      </c>
    </row>
    <row r="2270" spans="26:26" x14ac:dyDescent="0.25">
      <c r="Z2270" s="99" t="s">
        <v>2405</v>
      </c>
    </row>
    <row r="2271" spans="26:26" x14ac:dyDescent="0.25">
      <c r="Z2271" s="99" t="s">
        <v>2406</v>
      </c>
    </row>
    <row r="2272" spans="26:26" x14ac:dyDescent="0.25">
      <c r="Z2272" s="99" t="s">
        <v>2407</v>
      </c>
    </row>
    <row r="2273" spans="26:26" x14ac:dyDescent="0.25">
      <c r="Z2273" s="99" t="s">
        <v>2408</v>
      </c>
    </row>
    <row r="2274" spans="26:26" x14ac:dyDescent="0.25">
      <c r="Z2274" s="99" t="s">
        <v>2409</v>
      </c>
    </row>
    <row r="2275" spans="26:26" x14ac:dyDescent="0.25">
      <c r="Z2275" s="99" t="s">
        <v>2410</v>
      </c>
    </row>
    <row r="2276" spans="26:26" ht="18.75" customHeight="1" x14ac:dyDescent="0.25">
      <c r="Z2276" s="99" t="s">
        <v>2411</v>
      </c>
    </row>
    <row r="2277" spans="26:26" x14ac:dyDescent="0.25">
      <c r="Z2277" s="99" t="s">
        <v>2412</v>
      </c>
    </row>
    <row r="2278" spans="26:26" x14ac:dyDescent="0.25">
      <c r="Z2278" s="99" t="s">
        <v>2413</v>
      </c>
    </row>
    <row r="2279" spans="26:26" x14ac:dyDescent="0.25">
      <c r="Z2279" s="99" t="s">
        <v>2414</v>
      </c>
    </row>
    <row r="2280" spans="26:26" x14ac:dyDescent="0.25">
      <c r="Z2280" s="99" t="s">
        <v>2415</v>
      </c>
    </row>
    <row r="2281" spans="26:26" x14ac:dyDescent="0.25">
      <c r="Z2281" s="99" t="s">
        <v>2416</v>
      </c>
    </row>
    <row r="2282" spans="26:26" x14ac:dyDescent="0.25">
      <c r="Z2282" s="99" t="s">
        <v>2417</v>
      </c>
    </row>
    <row r="2283" spans="26:26" x14ac:dyDescent="0.25">
      <c r="Z2283" s="99" t="s">
        <v>2418</v>
      </c>
    </row>
    <row r="2284" spans="26:26" x14ac:dyDescent="0.25">
      <c r="Z2284" s="99" t="s">
        <v>2419</v>
      </c>
    </row>
    <row r="2285" spans="26:26" x14ac:dyDescent="0.25">
      <c r="Z2285" s="99" t="s">
        <v>2420</v>
      </c>
    </row>
    <row r="2286" spans="26:26" x14ac:dyDescent="0.25">
      <c r="Z2286" s="99" t="s">
        <v>2421</v>
      </c>
    </row>
    <row r="2287" spans="26:26" x14ac:dyDescent="0.25">
      <c r="Z2287" s="99" t="s">
        <v>2422</v>
      </c>
    </row>
    <row r="2288" spans="26:26" ht="17.25" customHeight="1" x14ac:dyDescent="0.25">
      <c r="Z2288" s="99" t="s">
        <v>2423</v>
      </c>
    </row>
    <row r="2289" spans="26:26" x14ac:dyDescent="0.25">
      <c r="Z2289" s="99" t="s">
        <v>2424</v>
      </c>
    </row>
    <row r="2290" spans="26:26" x14ac:dyDescent="0.25">
      <c r="Z2290" s="99" t="s">
        <v>2425</v>
      </c>
    </row>
    <row r="2291" spans="26:26" x14ac:dyDescent="0.25">
      <c r="Z2291" s="99" t="s">
        <v>2426</v>
      </c>
    </row>
    <row r="2292" spans="26:26" x14ac:dyDescent="0.25">
      <c r="Z2292" s="99" t="s">
        <v>2427</v>
      </c>
    </row>
    <row r="2293" spans="26:26" x14ac:dyDescent="0.25">
      <c r="Z2293" s="99" t="s">
        <v>2428</v>
      </c>
    </row>
    <row r="2294" spans="26:26" x14ac:dyDescent="0.25">
      <c r="Z2294" s="99" t="s">
        <v>2429</v>
      </c>
    </row>
    <row r="2295" spans="26:26" x14ac:dyDescent="0.25">
      <c r="Z2295" s="99" t="s">
        <v>2430</v>
      </c>
    </row>
    <row r="2296" spans="26:26" x14ac:dyDescent="0.25">
      <c r="Z2296" s="99" t="s">
        <v>2431</v>
      </c>
    </row>
    <row r="2297" spans="26:26" x14ac:dyDescent="0.25">
      <c r="Z2297" s="99" t="s">
        <v>2432</v>
      </c>
    </row>
    <row r="2298" spans="26:26" x14ac:dyDescent="0.25">
      <c r="Z2298" s="99" t="s">
        <v>2433</v>
      </c>
    </row>
    <row r="2299" spans="26:26" x14ac:dyDescent="0.25">
      <c r="Z2299" s="99" t="s">
        <v>2434</v>
      </c>
    </row>
    <row r="2300" spans="26:26" x14ac:dyDescent="0.25">
      <c r="Z2300" s="99" t="s">
        <v>2435</v>
      </c>
    </row>
    <row r="2301" spans="26:26" x14ac:dyDescent="0.25">
      <c r="Z2301" s="99" t="s">
        <v>2436</v>
      </c>
    </row>
    <row r="2302" spans="26:26" x14ac:dyDescent="0.25">
      <c r="Z2302" s="99" t="s">
        <v>2437</v>
      </c>
    </row>
    <row r="2303" spans="26:26" x14ac:dyDescent="0.25">
      <c r="Z2303" s="99" t="s">
        <v>2438</v>
      </c>
    </row>
    <row r="2304" spans="26:26" x14ac:dyDescent="0.25">
      <c r="Z2304" s="99" t="s">
        <v>2439</v>
      </c>
    </row>
    <row r="2305" spans="26:26" x14ac:dyDescent="0.25">
      <c r="Z2305" s="99" t="s">
        <v>2440</v>
      </c>
    </row>
    <row r="2306" spans="26:26" x14ac:dyDescent="0.25">
      <c r="Z2306" s="99" t="s">
        <v>2441</v>
      </c>
    </row>
    <row r="2307" spans="26:26" x14ac:dyDescent="0.25">
      <c r="Z2307" s="99" t="s">
        <v>2442</v>
      </c>
    </row>
    <row r="2308" spans="26:26" x14ac:dyDescent="0.25">
      <c r="Z2308" s="99" t="s">
        <v>2443</v>
      </c>
    </row>
    <row r="2309" spans="26:26" x14ac:dyDescent="0.25">
      <c r="Z2309" s="99" t="s">
        <v>2444</v>
      </c>
    </row>
    <row r="2310" spans="26:26" x14ac:dyDescent="0.25">
      <c r="Z2310" s="99" t="s">
        <v>2445</v>
      </c>
    </row>
    <row r="2311" spans="26:26" x14ac:dyDescent="0.25">
      <c r="Z2311" s="99" t="s">
        <v>2446</v>
      </c>
    </row>
    <row r="2312" spans="26:26" x14ac:dyDescent="0.25">
      <c r="Z2312" s="99" t="s">
        <v>2447</v>
      </c>
    </row>
    <row r="2313" spans="26:26" x14ac:dyDescent="0.25">
      <c r="Z2313" s="99" t="s">
        <v>2448</v>
      </c>
    </row>
    <row r="2314" spans="26:26" x14ac:dyDescent="0.25">
      <c r="Z2314" s="99" t="s">
        <v>2449</v>
      </c>
    </row>
    <row r="2315" spans="26:26" x14ac:dyDescent="0.25">
      <c r="Z2315" s="99" t="s">
        <v>2450</v>
      </c>
    </row>
    <row r="2316" spans="26:26" x14ac:dyDescent="0.25">
      <c r="Z2316" s="99" t="s">
        <v>2451</v>
      </c>
    </row>
    <row r="2317" spans="26:26" x14ac:dyDescent="0.25">
      <c r="Z2317" s="99" t="s">
        <v>2452</v>
      </c>
    </row>
    <row r="2318" spans="26:26" x14ac:dyDescent="0.25">
      <c r="Z2318" s="99" t="s">
        <v>2453</v>
      </c>
    </row>
    <row r="2319" spans="26:26" x14ac:dyDescent="0.25">
      <c r="Z2319" s="99" t="s">
        <v>2454</v>
      </c>
    </row>
    <row r="2320" spans="26:26" x14ac:dyDescent="0.25">
      <c r="Z2320" s="99" t="s">
        <v>2455</v>
      </c>
    </row>
    <row r="2321" spans="26:26" x14ac:dyDescent="0.25">
      <c r="Z2321" s="99" t="s">
        <v>2456</v>
      </c>
    </row>
    <row r="2322" spans="26:26" x14ac:dyDescent="0.25">
      <c r="Z2322" s="99" t="s">
        <v>2457</v>
      </c>
    </row>
    <row r="2323" spans="26:26" x14ac:dyDescent="0.25">
      <c r="Z2323" s="99" t="s">
        <v>2458</v>
      </c>
    </row>
    <row r="2324" spans="26:26" x14ac:dyDescent="0.25">
      <c r="Z2324" s="99" t="s">
        <v>2459</v>
      </c>
    </row>
    <row r="2325" spans="26:26" x14ac:dyDescent="0.25">
      <c r="Z2325" s="99" t="s">
        <v>2460</v>
      </c>
    </row>
    <row r="2326" spans="26:26" x14ac:dyDescent="0.25">
      <c r="Z2326" s="99" t="s">
        <v>2461</v>
      </c>
    </row>
    <row r="2327" spans="26:26" x14ac:dyDescent="0.25">
      <c r="Z2327" s="99" t="s">
        <v>2462</v>
      </c>
    </row>
    <row r="2328" spans="26:26" x14ac:dyDescent="0.25">
      <c r="Z2328" s="99" t="s">
        <v>2463</v>
      </c>
    </row>
    <row r="2329" spans="26:26" x14ac:dyDescent="0.25">
      <c r="Z2329" s="99" t="s">
        <v>2464</v>
      </c>
    </row>
    <row r="2330" spans="26:26" x14ac:dyDescent="0.25">
      <c r="Z2330" s="99" t="s">
        <v>2465</v>
      </c>
    </row>
    <row r="2331" spans="26:26" x14ac:dyDescent="0.25">
      <c r="Z2331" s="99" t="s">
        <v>2466</v>
      </c>
    </row>
    <row r="2332" spans="26:26" x14ac:dyDescent="0.25">
      <c r="Z2332" s="99" t="s">
        <v>2467</v>
      </c>
    </row>
    <row r="2333" spans="26:26" x14ac:dyDescent="0.25">
      <c r="Z2333" s="99" t="s">
        <v>2468</v>
      </c>
    </row>
    <row r="2334" spans="26:26" x14ac:dyDescent="0.25">
      <c r="Z2334" s="99" t="s">
        <v>2469</v>
      </c>
    </row>
    <row r="2335" spans="26:26" x14ac:dyDescent="0.25">
      <c r="Z2335" s="99" t="s">
        <v>2470</v>
      </c>
    </row>
    <row r="2336" spans="26:26" x14ac:dyDescent="0.25">
      <c r="Z2336" s="99" t="s">
        <v>2471</v>
      </c>
    </row>
    <row r="2337" spans="26:26" x14ac:dyDescent="0.25">
      <c r="Z2337" s="99" t="s">
        <v>2472</v>
      </c>
    </row>
    <row r="2338" spans="26:26" x14ac:dyDescent="0.25">
      <c r="Z2338" s="99" t="s">
        <v>2473</v>
      </c>
    </row>
    <row r="2339" spans="26:26" x14ac:dyDescent="0.25">
      <c r="Z2339" s="99" t="s">
        <v>2474</v>
      </c>
    </row>
    <row r="2340" spans="26:26" x14ac:dyDescent="0.25">
      <c r="Z2340" s="99" t="s">
        <v>2475</v>
      </c>
    </row>
    <row r="2341" spans="26:26" x14ac:dyDescent="0.25">
      <c r="Z2341" s="99" t="s">
        <v>2476</v>
      </c>
    </row>
    <row r="2342" spans="26:26" x14ac:dyDescent="0.25">
      <c r="Z2342" s="99" t="s">
        <v>2477</v>
      </c>
    </row>
    <row r="2343" spans="26:26" x14ac:dyDescent="0.25">
      <c r="Z2343" s="99" t="s">
        <v>2478</v>
      </c>
    </row>
    <row r="2344" spans="26:26" x14ac:dyDescent="0.25">
      <c r="Z2344" s="99" t="s">
        <v>2479</v>
      </c>
    </row>
    <row r="2345" spans="26:26" x14ac:dyDescent="0.25">
      <c r="Z2345" s="99" t="s">
        <v>2480</v>
      </c>
    </row>
    <row r="2346" spans="26:26" x14ac:dyDescent="0.25">
      <c r="Z2346" s="99" t="s">
        <v>2481</v>
      </c>
    </row>
    <row r="2347" spans="26:26" x14ac:dyDescent="0.25">
      <c r="Z2347" s="99" t="s">
        <v>2482</v>
      </c>
    </row>
    <row r="2348" spans="26:26" x14ac:dyDescent="0.25">
      <c r="Z2348" s="99" t="s">
        <v>2483</v>
      </c>
    </row>
    <row r="2349" spans="26:26" x14ac:dyDescent="0.25">
      <c r="Z2349" s="99" t="s">
        <v>2484</v>
      </c>
    </row>
    <row r="2350" spans="26:26" x14ac:dyDescent="0.25">
      <c r="Z2350" s="99" t="s">
        <v>2485</v>
      </c>
    </row>
    <row r="2351" spans="26:26" x14ac:dyDescent="0.25">
      <c r="Z2351" s="99" t="s">
        <v>2486</v>
      </c>
    </row>
    <row r="2352" spans="26:26" x14ac:dyDescent="0.25">
      <c r="Z2352" s="99" t="s">
        <v>2487</v>
      </c>
    </row>
    <row r="2353" spans="26:26" x14ac:dyDescent="0.25">
      <c r="Z2353" s="99" t="s">
        <v>2488</v>
      </c>
    </row>
    <row r="2354" spans="26:26" x14ac:dyDescent="0.25">
      <c r="Z2354" s="99" t="s">
        <v>2489</v>
      </c>
    </row>
    <row r="2355" spans="26:26" x14ac:dyDescent="0.25">
      <c r="Z2355" s="99" t="s">
        <v>2490</v>
      </c>
    </row>
    <row r="2356" spans="26:26" x14ac:dyDescent="0.25">
      <c r="Z2356" s="99" t="s">
        <v>2491</v>
      </c>
    </row>
    <row r="2357" spans="26:26" x14ac:dyDescent="0.25">
      <c r="Z2357" s="99" t="s">
        <v>2492</v>
      </c>
    </row>
    <row r="2358" spans="26:26" x14ac:dyDescent="0.25">
      <c r="Z2358" s="99" t="s">
        <v>2493</v>
      </c>
    </row>
    <row r="2359" spans="26:26" x14ac:dyDescent="0.25">
      <c r="Z2359" s="99" t="s">
        <v>2494</v>
      </c>
    </row>
    <row r="2360" spans="26:26" x14ac:dyDescent="0.25">
      <c r="Z2360" s="99" t="s">
        <v>2495</v>
      </c>
    </row>
    <row r="2361" spans="26:26" x14ac:dyDescent="0.25">
      <c r="Z2361" s="99" t="s">
        <v>2496</v>
      </c>
    </row>
    <row r="2362" spans="26:26" x14ac:dyDescent="0.25">
      <c r="Z2362" s="99" t="s">
        <v>2497</v>
      </c>
    </row>
    <row r="2363" spans="26:26" x14ac:dyDescent="0.25">
      <c r="Z2363" s="99" t="s">
        <v>2498</v>
      </c>
    </row>
    <row r="2364" spans="26:26" x14ac:dyDescent="0.25">
      <c r="Z2364" s="99" t="s">
        <v>2499</v>
      </c>
    </row>
    <row r="2365" spans="26:26" x14ac:dyDescent="0.25">
      <c r="Z2365" s="99" t="s">
        <v>2500</v>
      </c>
    </row>
    <row r="2366" spans="26:26" x14ac:dyDescent="0.25">
      <c r="Z2366" s="99" t="s">
        <v>2501</v>
      </c>
    </row>
    <row r="2367" spans="26:26" x14ac:dyDescent="0.25">
      <c r="Z2367" s="99" t="s">
        <v>2502</v>
      </c>
    </row>
    <row r="2368" spans="26:26" x14ac:dyDescent="0.25">
      <c r="Z2368" s="99" t="s">
        <v>2503</v>
      </c>
    </row>
    <row r="2369" spans="26:26" x14ac:dyDescent="0.25">
      <c r="Z2369" s="99" t="s">
        <v>2504</v>
      </c>
    </row>
    <row r="2370" spans="26:26" x14ac:dyDescent="0.25">
      <c r="Z2370" s="99" t="s">
        <v>2505</v>
      </c>
    </row>
    <row r="2371" spans="26:26" x14ac:dyDescent="0.25">
      <c r="Z2371" s="99" t="s">
        <v>2506</v>
      </c>
    </row>
    <row r="2372" spans="26:26" x14ac:dyDescent="0.25">
      <c r="Z2372" s="99" t="s">
        <v>2507</v>
      </c>
    </row>
    <row r="2373" spans="26:26" x14ac:dyDescent="0.25">
      <c r="Z2373" s="99" t="s">
        <v>2508</v>
      </c>
    </row>
    <row r="2374" spans="26:26" x14ac:dyDescent="0.25">
      <c r="Z2374" s="99" t="s">
        <v>2509</v>
      </c>
    </row>
    <row r="2375" spans="26:26" x14ac:dyDescent="0.25">
      <c r="Z2375" s="99" t="s">
        <v>2510</v>
      </c>
    </row>
    <row r="2376" spans="26:26" x14ac:dyDescent="0.25">
      <c r="Z2376" s="99" t="s">
        <v>2511</v>
      </c>
    </row>
    <row r="2377" spans="26:26" x14ac:dyDescent="0.25">
      <c r="Z2377" s="99" t="s">
        <v>2512</v>
      </c>
    </row>
    <row r="2378" spans="26:26" x14ac:dyDescent="0.25">
      <c r="Z2378" s="99" t="s">
        <v>2513</v>
      </c>
    </row>
    <row r="2379" spans="26:26" x14ac:dyDescent="0.25">
      <c r="Z2379" s="99" t="s">
        <v>2514</v>
      </c>
    </row>
    <row r="2380" spans="26:26" x14ac:dyDescent="0.25">
      <c r="Z2380" s="99" t="s">
        <v>2515</v>
      </c>
    </row>
    <row r="2381" spans="26:26" x14ac:dyDescent="0.25">
      <c r="Z2381" s="99" t="s">
        <v>2516</v>
      </c>
    </row>
    <row r="2382" spans="26:26" x14ac:dyDescent="0.25">
      <c r="Z2382" s="99" t="s">
        <v>2517</v>
      </c>
    </row>
    <row r="2383" spans="26:26" x14ac:dyDescent="0.25">
      <c r="Z2383" s="99" t="s">
        <v>2518</v>
      </c>
    </row>
    <row r="2384" spans="26:26" x14ac:dyDescent="0.25">
      <c r="Z2384" s="99" t="s">
        <v>2519</v>
      </c>
    </row>
    <row r="2385" spans="26:26" x14ac:dyDescent="0.25">
      <c r="Z2385" s="99" t="s">
        <v>2520</v>
      </c>
    </row>
    <row r="2386" spans="26:26" x14ac:dyDescent="0.25">
      <c r="Z2386" s="99" t="s">
        <v>2521</v>
      </c>
    </row>
    <row r="2387" spans="26:26" x14ac:dyDescent="0.25">
      <c r="Z2387" s="99" t="s">
        <v>2522</v>
      </c>
    </row>
    <row r="2388" spans="26:26" x14ac:dyDescent="0.25">
      <c r="Z2388" s="99" t="s">
        <v>2523</v>
      </c>
    </row>
    <row r="2389" spans="26:26" x14ac:dyDescent="0.25">
      <c r="Z2389" s="99" t="s">
        <v>2524</v>
      </c>
    </row>
    <row r="2390" spans="26:26" x14ac:dyDescent="0.25">
      <c r="Z2390" s="99" t="s">
        <v>2525</v>
      </c>
    </row>
    <row r="2391" spans="26:26" x14ac:dyDescent="0.25">
      <c r="Z2391" s="99" t="s">
        <v>2526</v>
      </c>
    </row>
    <row r="2392" spans="26:26" x14ac:dyDescent="0.25">
      <c r="Z2392" s="99" t="s">
        <v>2527</v>
      </c>
    </row>
    <row r="2393" spans="26:26" x14ac:dyDescent="0.25">
      <c r="Z2393" s="99" t="s">
        <v>2528</v>
      </c>
    </row>
    <row r="2394" spans="26:26" x14ac:dyDescent="0.25">
      <c r="Z2394" s="99" t="s">
        <v>2529</v>
      </c>
    </row>
    <row r="2395" spans="26:26" x14ac:dyDescent="0.25">
      <c r="Z2395" s="99" t="s">
        <v>2530</v>
      </c>
    </row>
    <row r="2396" spans="26:26" x14ac:dyDescent="0.25">
      <c r="Z2396" s="99" t="s">
        <v>2531</v>
      </c>
    </row>
    <row r="2397" spans="26:26" x14ac:dyDescent="0.25">
      <c r="Z2397" s="99" t="s">
        <v>2532</v>
      </c>
    </row>
    <row r="2398" spans="26:26" x14ac:dyDescent="0.25">
      <c r="Z2398" s="99" t="s">
        <v>2533</v>
      </c>
    </row>
    <row r="2399" spans="26:26" x14ac:dyDescent="0.25">
      <c r="Z2399" s="99" t="s">
        <v>2534</v>
      </c>
    </row>
    <row r="2400" spans="26:26" x14ac:dyDescent="0.25">
      <c r="Z2400" s="99" t="s">
        <v>2535</v>
      </c>
    </row>
    <row r="2401" spans="26:26" x14ac:dyDescent="0.25">
      <c r="Z2401" s="99" t="s">
        <v>2536</v>
      </c>
    </row>
    <row r="2402" spans="26:26" x14ac:dyDescent="0.25">
      <c r="Z2402" s="99" t="s">
        <v>2537</v>
      </c>
    </row>
    <row r="2403" spans="26:26" x14ac:dyDescent="0.25">
      <c r="Z2403" s="99" t="s">
        <v>2538</v>
      </c>
    </row>
    <row r="2404" spans="26:26" x14ac:dyDescent="0.25">
      <c r="Z2404" s="99" t="s">
        <v>2539</v>
      </c>
    </row>
    <row r="2405" spans="26:26" x14ac:dyDescent="0.25">
      <c r="Z2405" s="99" t="s">
        <v>2540</v>
      </c>
    </row>
    <row r="2406" spans="26:26" x14ac:dyDescent="0.25">
      <c r="Z2406" s="99" t="s">
        <v>2541</v>
      </c>
    </row>
    <row r="2407" spans="26:26" x14ac:dyDescent="0.25">
      <c r="Z2407" s="99" t="s">
        <v>2542</v>
      </c>
    </row>
    <row r="2408" spans="26:26" x14ac:dyDescent="0.25">
      <c r="Z2408" s="99" t="s">
        <v>2543</v>
      </c>
    </row>
    <row r="2409" spans="26:26" x14ac:dyDescent="0.25">
      <c r="Z2409" s="99" t="s">
        <v>2544</v>
      </c>
    </row>
    <row r="2410" spans="26:26" x14ac:dyDescent="0.25">
      <c r="Z2410" s="99" t="s">
        <v>2545</v>
      </c>
    </row>
    <row r="2411" spans="26:26" x14ac:dyDescent="0.25">
      <c r="Z2411" s="99" t="s">
        <v>2546</v>
      </c>
    </row>
    <row r="2412" spans="26:26" x14ac:dyDescent="0.25">
      <c r="Z2412" s="99" t="s">
        <v>2547</v>
      </c>
    </row>
    <row r="2413" spans="26:26" x14ac:dyDescent="0.25">
      <c r="Z2413" s="99" t="s">
        <v>2548</v>
      </c>
    </row>
    <row r="2414" spans="26:26" x14ac:dyDescent="0.25">
      <c r="Z2414" s="99" t="s">
        <v>2549</v>
      </c>
    </row>
    <row r="2415" spans="26:26" x14ac:dyDescent="0.25">
      <c r="Z2415" s="99" t="s">
        <v>2550</v>
      </c>
    </row>
    <row r="2416" spans="26:26" x14ac:dyDescent="0.25">
      <c r="Z2416" s="99" t="s">
        <v>2551</v>
      </c>
    </row>
    <row r="2417" spans="26:26" x14ac:dyDescent="0.25">
      <c r="Z2417" s="99" t="s">
        <v>2552</v>
      </c>
    </row>
    <row r="2418" spans="26:26" x14ac:dyDescent="0.25">
      <c r="Z2418" s="99" t="s">
        <v>2553</v>
      </c>
    </row>
    <row r="2419" spans="26:26" x14ac:dyDescent="0.25">
      <c r="Z2419" s="99" t="s">
        <v>2554</v>
      </c>
    </row>
    <row r="2420" spans="26:26" x14ac:dyDescent="0.25">
      <c r="Z2420" s="99" t="s">
        <v>2555</v>
      </c>
    </row>
    <row r="2421" spans="26:26" x14ac:dyDescent="0.25">
      <c r="Z2421" s="99" t="s">
        <v>2556</v>
      </c>
    </row>
    <row r="2422" spans="26:26" x14ac:dyDescent="0.25">
      <c r="Z2422" s="99" t="s">
        <v>2557</v>
      </c>
    </row>
    <row r="2423" spans="26:26" x14ac:dyDescent="0.25">
      <c r="Z2423" s="99" t="s">
        <v>2558</v>
      </c>
    </row>
    <row r="2424" spans="26:26" x14ac:dyDescent="0.25">
      <c r="Z2424" s="99" t="s">
        <v>2559</v>
      </c>
    </row>
    <row r="2425" spans="26:26" x14ac:dyDescent="0.25">
      <c r="Z2425" s="99" t="s">
        <v>2560</v>
      </c>
    </row>
    <row r="2426" spans="26:26" x14ac:dyDescent="0.25">
      <c r="Z2426" s="99" t="s">
        <v>2561</v>
      </c>
    </row>
    <row r="2427" spans="26:26" x14ac:dyDescent="0.25">
      <c r="Z2427" s="99" t="s">
        <v>2562</v>
      </c>
    </row>
    <row r="2428" spans="26:26" x14ac:dyDescent="0.25">
      <c r="Z2428" s="99" t="s">
        <v>2563</v>
      </c>
    </row>
    <row r="2429" spans="26:26" x14ac:dyDescent="0.25">
      <c r="Z2429" s="99" t="s">
        <v>2564</v>
      </c>
    </row>
    <row r="2430" spans="26:26" x14ac:dyDescent="0.25">
      <c r="Z2430" s="99" t="s">
        <v>2565</v>
      </c>
    </row>
    <row r="2431" spans="26:26" x14ac:dyDescent="0.25">
      <c r="Z2431" s="99" t="s">
        <v>2566</v>
      </c>
    </row>
    <row r="2432" spans="26:26" x14ac:dyDescent="0.25">
      <c r="Z2432" s="99" t="s">
        <v>2567</v>
      </c>
    </row>
    <row r="2433" spans="26:26" x14ac:dyDescent="0.25">
      <c r="Z2433" s="99" t="s">
        <v>2568</v>
      </c>
    </row>
    <row r="2434" spans="26:26" x14ac:dyDescent="0.25">
      <c r="Z2434" s="99" t="s">
        <v>2569</v>
      </c>
    </row>
    <row r="2435" spans="26:26" x14ac:dyDescent="0.25">
      <c r="Z2435" s="99" t="s">
        <v>2570</v>
      </c>
    </row>
    <row r="2436" spans="26:26" x14ac:dyDescent="0.25">
      <c r="Z2436" s="99" t="s">
        <v>2571</v>
      </c>
    </row>
    <row r="2437" spans="26:26" x14ac:dyDescent="0.25">
      <c r="Z2437" s="99" t="s">
        <v>2572</v>
      </c>
    </row>
    <row r="2438" spans="26:26" x14ac:dyDescent="0.25">
      <c r="Z2438" s="99" t="s">
        <v>2573</v>
      </c>
    </row>
    <row r="2439" spans="26:26" x14ac:dyDescent="0.25">
      <c r="Z2439" s="99" t="s">
        <v>2574</v>
      </c>
    </row>
    <row r="2440" spans="26:26" x14ac:dyDescent="0.25">
      <c r="Z2440" s="99" t="s">
        <v>2575</v>
      </c>
    </row>
    <row r="2441" spans="26:26" x14ac:dyDescent="0.25">
      <c r="Z2441" s="99" t="s">
        <v>2576</v>
      </c>
    </row>
    <row r="2442" spans="26:26" x14ac:dyDescent="0.25">
      <c r="Z2442" s="99" t="s">
        <v>2577</v>
      </c>
    </row>
    <row r="2443" spans="26:26" x14ac:dyDescent="0.25">
      <c r="Z2443" s="99" t="s">
        <v>2578</v>
      </c>
    </row>
    <row r="2444" spans="26:26" x14ac:dyDescent="0.25">
      <c r="Z2444" s="99" t="s">
        <v>2579</v>
      </c>
    </row>
    <row r="2445" spans="26:26" x14ac:dyDescent="0.25">
      <c r="Z2445" s="99" t="s">
        <v>2580</v>
      </c>
    </row>
    <row r="2446" spans="26:26" x14ac:dyDescent="0.25">
      <c r="Z2446" s="99" t="s">
        <v>2581</v>
      </c>
    </row>
    <row r="2447" spans="26:26" x14ac:dyDescent="0.25">
      <c r="Z2447" s="99" t="s">
        <v>2582</v>
      </c>
    </row>
    <row r="2448" spans="26:26" x14ac:dyDescent="0.25">
      <c r="Z2448" s="99" t="s">
        <v>2583</v>
      </c>
    </row>
    <row r="2449" spans="26:26" x14ac:dyDescent="0.25">
      <c r="Z2449" s="99" t="s">
        <v>2584</v>
      </c>
    </row>
    <row r="2450" spans="26:26" x14ac:dyDescent="0.25">
      <c r="Z2450" s="99" t="s">
        <v>2585</v>
      </c>
    </row>
    <row r="2451" spans="26:26" x14ac:dyDescent="0.25">
      <c r="Z2451" s="99" t="s">
        <v>2586</v>
      </c>
    </row>
    <row r="2452" spans="26:26" x14ac:dyDescent="0.25">
      <c r="Z2452" s="99" t="s">
        <v>2587</v>
      </c>
    </row>
    <row r="2453" spans="26:26" x14ac:dyDescent="0.25">
      <c r="Z2453" s="99" t="s">
        <v>2588</v>
      </c>
    </row>
    <row r="2454" spans="26:26" x14ac:dyDescent="0.25">
      <c r="Z2454" s="99" t="s">
        <v>2589</v>
      </c>
    </row>
    <row r="2455" spans="26:26" x14ac:dyDescent="0.25">
      <c r="Z2455" s="99" t="s">
        <v>2590</v>
      </c>
    </row>
    <row r="2456" spans="26:26" x14ac:dyDescent="0.25">
      <c r="Z2456" s="99" t="s">
        <v>2591</v>
      </c>
    </row>
    <row r="2457" spans="26:26" x14ac:dyDescent="0.25">
      <c r="Z2457" s="99" t="s">
        <v>2592</v>
      </c>
    </row>
    <row r="2458" spans="26:26" x14ac:dyDescent="0.25">
      <c r="Z2458" s="99" t="s">
        <v>2593</v>
      </c>
    </row>
    <row r="2459" spans="26:26" x14ac:dyDescent="0.25">
      <c r="Z2459" s="99" t="s">
        <v>2594</v>
      </c>
    </row>
    <row r="2460" spans="26:26" x14ac:dyDescent="0.25">
      <c r="Z2460" s="99" t="s">
        <v>2595</v>
      </c>
    </row>
    <row r="2461" spans="26:26" x14ac:dyDescent="0.25">
      <c r="Z2461" s="99" t="s">
        <v>2596</v>
      </c>
    </row>
    <row r="2462" spans="26:26" x14ac:dyDescent="0.25">
      <c r="Z2462" s="99" t="s">
        <v>2597</v>
      </c>
    </row>
    <row r="2463" spans="26:26" x14ac:dyDescent="0.25">
      <c r="Z2463" s="99" t="s">
        <v>2598</v>
      </c>
    </row>
    <row r="2464" spans="26:26" x14ac:dyDescent="0.25">
      <c r="Z2464" s="99" t="s">
        <v>2599</v>
      </c>
    </row>
    <row r="2465" spans="26:26" x14ac:dyDescent="0.25">
      <c r="Z2465" s="99" t="s">
        <v>2600</v>
      </c>
    </row>
    <row r="2466" spans="26:26" x14ac:dyDescent="0.25">
      <c r="Z2466" s="99" t="s">
        <v>2601</v>
      </c>
    </row>
    <row r="2467" spans="26:26" x14ac:dyDescent="0.25">
      <c r="Z2467" s="99" t="s">
        <v>2602</v>
      </c>
    </row>
    <row r="2468" spans="26:26" x14ac:dyDescent="0.25">
      <c r="Z2468" s="99" t="s">
        <v>2603</v>
      </c>
    </row>
    <row r="2469" spans="26:26" x14ac:dyDescent="0.25">
      <c r="Z2469" s="99" t="s">
        <v>2604</v>
      </c>
    </row>
    <row r="2470" spans="26:26" x14ac:dyDescent="0.25">
      <c r="Z2470" s="99" t="s">
        <v>2605</v>
      </c>
    </row>
    <row r="2471" spans="26:26" x14ac:dyDescent="0.25">
      <c r="Z2471" s="99" t="s">
        <v>2606</v>
      </c>
    </row>
    <row r="2472" spans="26:26" x14ac:dyDescent="0.25">
      <c r="Z2472" s="99" t="s">
        <v>2607</v>
      </c>
    </row>
    <row r="2473" spans="26:26" x14ac:dyDescent="0.25">
      <c r="Z2473" s="99" t="s">
        <v>2608</v>
      </c>
    </row>
    <row r="2474" spans="26:26" x14ac:dyDescent="0.25">
      <c r="Z2474" s="99" t="s">
        <v>2609</v>
      </c>
    </row>
    <row r="2475" spans="26:26" x14ac:dyDescent="0.25">
      <c r="Z2475" s="99" t="s">
        <v>2610</v>
      </c>
    </row>
    <row r="2476" spans="26:26" x14ac:dyDescent="0.25">
      <c r="Z2476" s="99" t="s">
        <v>2611</v>
      </c>
    </row>
    <row r="2477" spans="26:26" x14ac:dyDescent="0.25">
      <c r="Z2477" s="99" t="s">
        <v>2612</v>
      </c>
    </row>
    <row r="2478" spans="26:26" x14ac:dyDescent="0.25">
      <c r="Z2478" s="99" t="s">
        <v>2613</v>
      </c>
    </row>
    <row r="2479" spans="26:26" x14ac:dyDescent="0.25">
      <c r="Z2479" s="99" t="s">
        <v>2614</v>
      </c>
    </row>
    <row r="2480" spans="26:26" x14ac:dyDescent="0.25">
      <c r="Z2480" s="99" t="s">
        <v>2615</v>
      </c>
    </row>
    <row r="2481" spans="26:26" x14ac:dyDescent="0.25">
      <c r="Z2481" s="99" t="s">
        <v>2616</v>
      </c>
    </row>
    <row r="2482" spans="26:26" x14ac:dyDescent="0.25">
      <c r="Z2482" s="99" t="s">
        <v>2617</v>
      </c>
    </row>
    <row r="2483" spans="26:26" x14ac:dyDescent="0.25">
      <c r="Z2483" s="99" t="s">
        <v>2618</v>
      </c>
    </row>
    <row r="2484" spans="26:26" x14ac:dyDescent="0.25">
      <c r="Z2484" s="99" t="s">
        <v>2619</v>
      </c>
    </row>
    <row r="2485" spans="26:26" x14ac:dyDescent="0.25">
      <c r="Z2485" s="99" t="s">
        <v>2620</v>
      </c>
    </row>
    <row r="2486" spans="26:26" x14ac:dyDescent="0.25">
      <c r="Z2486" s="99" t="s">
        <v>2621</v>
      </c>
    </row>
    <row r="2487" spans="26:26" x14ac:dyDescent="0.25">
      <c r="Z2487" s="99" t="s">
        <v>2622</v>
      </c>
    </row>
    <row r="2488" spans="26:26" x14ac:dyDescent="0.25">
      <c r="Z2488" s="99" t="s">
        <v>2623</v>
      </c>
    </row>
    <row r="2489" spans="26:26" x14ac:dyDescent="0.25">
      <c r="Z2489" s="99" t="s">
        <v>2624</v>
      </c>
    </row>
    <row r="2490" spans="26:26" x14ac:dyDescent="0.25">
      <c r="Z2490" s="99" t="s">
        <v>2625</v>
      </c>
    </row>
    <row r="2491" spans="26:26" x14ac:dyDescent="0.25">
      <c r="Z2491" s="99" t="s">
        <v>2626</v>
      </c>
    </row>
    <row r="2492" spans="26:26" x14ac:dyDescent="0.25">
      <c r="Z2492" s="99" t="s">
        <v>2627</v>
      </c>
    </row>
    <row r="2493" spans="26:26" x14ac:dyDescent="0.25">
      <c r="Z2493" s="99" t="s">
        <v>2628</v>
      </c>
    </row>
    <row r="2494" spans="26:26" x14ac:dyDescent="0.25">
      <c r="Z2494" s="99" t="s">
        <v>2629</v>
      </c>
    </row>
    <row r="2495" spans="26:26" x14ac:dyDescent="0.25">
      <c r="Z2495" s="99" t="s">
        <v>2630</v>
      </c>
    </row>
    <row r="2496" spans="26:26" x14ac:dyDescent="0.25">
      <c r="Z2496" s="99" t="s">
        <v>2631</v>
      </c>
    </row>
    <row r="2497" spans="26:26" x14ac:dyDescent="0.25">
      <c r="Z2497" s="99" t="s">
        <v>2632</v>
      </c>
    </row>
    <row r="2498" spans="26:26" x14ac:dyDescent="0.25">
      <c r="Z2498" s="99" t="s">
        <v>2633</v>
      </c>
    </row>
    <row r="2499" spans="26:26" x14ac:dyDescent="0.25">
      <c r="Z2499" s="99" t="s">
        <v>2634</v>
      </c>
    </row>
    <row r="2500" spans="26:26" x14ac:dyDescent="0.25">
      <c r="Z2500" s="99" t="s">
        <v>2635</v>
      </c>
    </row>
    <row r="2501" spans="26:26" x14ac:dyDescent="0.25">
      <c r="Z2501" s="99" t="s">
        <v>2636</v>
      </c>
    </row>
    <row r="2502" spans="26:26" x14ac:dyDescent="0.25">
      <c r="Z2502" s="99" t="s">
        <v>2637</v>
      </c>
    </row>
    <row r="2503" spans="26:26" x14ac:dyDescent="0.25">
      <c r="Z2503" s="99" t="s">
        <v>2638</v>
      </c>
    </row>
    <row r="2504" spans="26:26" x14ac:dyDescent="0.25">
      <c r="Z2504" s="99" t="s">
        <v>2639</v>
      </c>
    </row>
    <row r="2505" spans="26:26" x14ac:dyDescent="0.25">
      <c r="Z2505" s="99" t="s">
        <v>2640</v>
      </c>
    </row>
    <row r="2506" spans="26:26" x14ac:dyDescent="0.25">
      <c r="Z2506" s="99" t="s">
        <v>2641</v>
      </c>
    </row>
    <row r="2507" spans="26:26" ht="15" x14ac:dyDescent="0.25">
      <c r="Z2507" s="151"/>
    </row>
    <row r="2508" spans="26:26" ht="15" x14ac:dyDescent="0.25">
      <c r="Z2508" s="151"/>
    </row>
    <row r="2509" spans="26:26" ht="15" x14ac:dyDescent="0.25">
      <c r="Z2509" s="151"/>
    </row>
    <row r="2510" spans="26:26" ht="15" x14ac:dyDescent="0.25">
      <c r="Z2510" s="151"/>
    </row>
    <row r="2511" spans="26:26" ht="15" x14ac:dyDescent="0.25">
      <c r="Z2511" s="151"/>
    </row>
    <row r="2512" spans="26:26" ht="15" x14ac:dyDescent="0.25">
      <c r="Z2512" s="151"/>
    </row>
    <row r="2513" spans="26:26" ht="15" x14ac:dyDescent="0.25">
      <c r="Z2513" s="151"/>
    </row>
    <row r="2514" spans="26:26" ht="15" x14ac:dyDescent="0.25">
      <c r="Z2514" s="151"/>
    </row>
    <row r="2515" spans="26:26" x14ac:dyDescent="0.25">
      <c r="Z2515" s="120"/>
    </row>
    <row r="2516" spans="26:26" x14ac:dyDescent="0.25">
      <c r="Z2516" s="120"/>
    </row>
    <row r="2517" spans="26:26" x14ac:dyDescent="0.25">
      <c r="Z2517" s="120"/>
    </row>
    <row r="2518" spans="26:26" x14ac:dyDescent="0.25">
      <c r="Z2518" s="120"/>
    </row>
    <row r="2519" spans="26:26" x14ac:dyDescent="0.25">
      <c r="Z2519" s="120"/>
    </row>
    <row r="2520" spans="26:26" x14ac:dyDescent="0.25">
      <c r="Z2520" s="120"/>
    </row>
    <row r="2521" spans="26:26" x14ac:dyDescent="0.25">
      <c r="Z2521" s="120"/>
    </row>
    <row r="2522" spans="26:26" x14ac:dyDescent="0.25">
      <c r="Z2522" s="120"/>
    </row>
    <row r="2523" spans="26:26" x14ac:dyDescent="0.25">
      <c r="Z2523" s="120"/>
    </row>
    <row r="2524" spans="26:26" x14ac:dyDescent="0.25">
      <c r="Z2524" s="120"/>
    </row>
    <row r="2525" spans="26:26" x14ac:dyDescent="0.25">
      <c r="Z2525" s="120"/>
    </row>
    <row r="2526" spans="26:26" x14ac:dyDescent="0.25">
      <c r="Z2526" s="120"/>
    </row>
    <row r="2527" spans="26:26" x14ac:dyDescent="0.25">
      <c r="Z2527" s="120"/>
    </row>
    <row r="2528" spans="26:26" x14ac:dyDescent="0.25">
      <c r="Z2528" s="120"/>
    </row>
    <row r="2529" spans="26:26" x14ac:dyDescent="0.25">
      <c r="Z2529" s="120"/>
    </row>
    <row r="2530" spans="26:26" x14ac:dyDescent="0.25">
      <c r="Z2530" s="120"/>
    </row>
    <row r="2531" spans="26:26" x14ac:dyDescent="0.25">
      <c r="Z2531" s="120"/>
    </row>
    <row r="2532" spans="26:26" x14ac:dyDescent="0.25">
      <c r="Z2532" s="120"/>
    </row>
    <row r="2533" spans="26:26" x14ac:dyDescent="0.25">
      <c r="Z2533" s="120"/>
    </row>
    <row r="2534" spans="26:26" x14ac:dyDescent="0.25">
      <c r="Z2534" s="120"/>
    </row>
    <row r="2535" spans="26:26" x14ac:dyDescent="0.25">
      <c r="Z2535" s="120"/>
    </row>
    <row r="2536" spans="26:26" x14ac:dyDescent="0.25">
      <c r="Z2536" s="120"/>
    </row>
    <row r="2537" spans="26:26" x14ac:dyDescent="0.25">
      <c r="Z2537" s="120"/>
    </row>
    <row r="2538" spans="26:26" x14ac:dyDescent="0.25">
      <c r="Z2538" s="120"/>
    </row>
    <row r="2539" spans="26:26" x14ac:dyDescent="0.25">
      <c r="Z2539" s="120"/>
    </row>
    <row r="2540" spans="26:26" x14ac:dyDescent="0.25">
      <c r="Z2540" s="120"/>
    </row>
    <row r="2541" spans="26:26" x14ac:dyDescent="0.25">
      <c r="Z2541" s="120"/>
    </row>
    <row r="2542" spans="26:26" x14ac:dyDescent="0.25">
      <c r="Z2542" s="120"/>
    </row>
    <row r="2543" spans="26:26" x14ac:dyDescent="0.25">
      <c r="Z2543" s="120"/>
    </row>
    <row r="2544" spans="26:26" x14ac:dyDescent="0.25">
      <c r="Z2544" s="120"/>
    </row>
    <row r="2545" spans="26:26" x14ac:dyDescent="0.25">
      <c r="Z2545" s="120"/>
    </row>
    <row r="2546" spans="26:26" x14ac:dyDescent="0.25">
      <c r="Z2546" s="120"/>
    </row>
    <row r="2547" spans="26:26" x14ac:dyDescent="0.25">
      <c r="Z2547" s="120"/>
    </row>
    <row r="2548" spans="26:26" x14ac:dyDescent="0.25">
      <c r="Z2548" s="120"/>
    </row>
    <row r="2549" spans="26:26" x14ac:dyDescent="0.25">
      <c r="Z2549" s="120"/>
    </row>
    <row r="2550" spans="26:26" x14ac:dyDescent="0.25">
      <c r="Z2550" s="120"/>
    </row>
    <row r="2551" spans="26:26" x14ac:dyDescent="0.25">
      <c r="Z2551" s="120"/>
    </row>
    <row r="2552" spans="26:26" x14ac:dyDescent="0.25">
      <c r="Z2552" s="120"/>
    </row>
    <row r="2553" spans="26:26" x14ac:dyDescent="0.25">
      <c r="Z2553" s="120"/>
    </row>
    <row r="2554" spans="26:26" x14ac:dyDescent="0.25">
      <c r="Z2554" s="120"/>
    </row>
    <row r="2555" spans="26:26" x14ac:dyDescent="0.25">
      <c r="Z2555" s="120"/>
    </row>
    <row r="2556" spans="26:26" x14ac:dyDescent="0.25">
      <c r="Z2556" s="120"/>
    </row>
    <row r="2557" spans="26:26" x14ac:dyDescent="0.25">
      <c r="Z2557" s="120"/>
    </row>
    <row r="2558" spans="26:26" x14ac:dyDescent="0.25">
      <c r="Z2558" s="120"/>
    </row>
    <row r="2559" spans="26:26" x14ac:dyDescent="0.25">
      <c r="Z2559" s="120"/>
    </row>
    <row r="2560" spans="26:26" x14ac:dyDescent="0.25">
      <c r="Z2560" s="120"/>
    </row>
    <row r="2561" spans="26:26" x14ac:dyDescent="0.25">
      <c r="Z2561" s="120"/>
    </row>
    <row r="2562" spans="26:26" x14ac:dyDescent="0.25">
      <c r="Z2562" s="120"/>
    </row>
    <row r="2563" spans="26:26" x14ac:dyDescent="0.25">
      <c r="Z2563" s="120"/>
    </row>
    <row r="2564" spans="26:26" x14ac:dyDescent="0.25">
      <c r="Z2564" s="120"/>
    </row>
    <row r="2565" spans="26:26" x14ac:dyDescent="0.25">
      <c r="Z2565" s="120"/>
    </row>
    <row r="2566" spans="26:26" x14ac:dyDescent="0.25">
      <c r="Z2566" s="120"/>
    </row>
    <row r="2567" spans="26:26" x14ac:dyDescent="0.25">
      <c r="Z2567" s="120"/>
    </row>
    <row r="2568" spans="26:26" x14ac:dyDescent="0.25">
      <c r="Z2568" s="120"/>
    </row>
    <row r="2569" spans="26:26" x14ac:dyDescent="0.25">
      <c r="Z2569" s="120"/>
    </row>
    <row r="2570" spans="26:26" x14ac:dyDescent="0.25">
      <c r="Z2570" s="120"/>
    </row>
    <row r="2571" spans="26:26" x14ac:dyDescent="0.25">
      <c r="Z2571" s="120"/>
    </row>
    <row r="2572" spans="26:26" x14ac:dyDescent="0.25">
      <c r="Z2572" s="120"/>
    </row>
    <row r="2573" spans="26:26" x14ac:dyDescent="0.25">
      <c r="Z2573" s="120"/>
    </row>
    <row r="2574" spans="26:26" x14ac:dyDescent="0.25">
      <c r="Z2574" s="120"/>
    </row>
    <row r="2575" spans="26:26" x14ac:dyDescent="0.25">
      <c r="Z2575" s="120"/>
    </row>
    <row r="2576" spans="26:26" x14ac:dyDescent="0.25">
      <c r="Z2576" s="120"/>
    </row>
    <row r="2577" spans="26:26" x14ac:dyDescent="0.25">
      <c r="Z2577" s="120"/>
    </row>
    <row r="2578" spans="26:26" x14ac:dyDescent="0.25">
      <c r="Z2578" s="120"/>
    </row>
    <row r="2579" spans="26:26" x14ac:dyDescent="0.25">
      <c r="Z2579" s="120"/>
    </row>
    <row r="2580" spans="26:26" x14ac:dyDescent="0.25">
      <c r="Z2580" s="120"/>
    </row>
    <row r="2581" spans="26:26" x14ac:dyDescent="0.25">
      <c r="Z2581" s="120"/>
    </row>
    <row r="2582" spans="26:26" x14ac:dyDescent="0.25">
      <c r="Z2582" s="120"/>
    </row>
    <row r="2583" spans="26:26" x14ac:dyDescent="0.25">
      <c r="Z2583" s="120"/>
    </row>
    <row r="2584" spans="26:26" x14ac:dyDescent="0.25">
      <c r="Z2584" s="120"/>
    </row>
    <row r="2585" spans="26:26" x14ac:dyDescent="0.25">
      <c r="Z2585" s="120"/>
    </row>
    <row r="2586" spans="26:26" x14ac:dyDescent="0.25">
      <c r="Z2586" s="120"/>
    </row>
    <row r="2587" spans="26:26" x14ac:dyDescent="0.25">
      <c r="Z2587" s="120"/>
    </row>
    <row r="2588" spans="26:26" x14ac:dyDescent="0.25">
      <c r="Z2588" s="120"/>
    </row>
    <row r="2589" spans="26:26" x14ac:dyDescent="0.25">
      <c r="Z2589" s="120"/>
    </row>
    <row r="2590" spans="26:26" x14ac:dyDescent="0.25">
      <c r="Z2590" s="120"/>
    </row>
    <row r="2591" spans="26:26" x14ac:dyDescent="0.25">
      <c r="Z2591" s="120"/>
    </row>
    <row r="2592" spans="26:26" x14ac:dyDescent="0.25">
      <c r="Z2592" s="120"/>
    </row>
    <row r="2593" spans="26:26" x14ac:dyDescent="0.25">
      <c r="Z2593" s="120"/>
    </row>
    <row r="2594" spans="26:26" x14ac:dyDescent="0.25">
      <c r="Z2594" s="120"/>
    </row>
    <row r="2595" spans="26:26" x14ac:dyDescent="0.25">
      <c r="Z2595" s="120"/>
    </row>
    <row r="2596" spans="26:26" x14ac:dyDescent="0.25">
      <c r="Z2596" s="120"/>
    </row>
    <row r="2597" spans="26:26" x14ac:dyDescent="0.25">
      <c r="Z2597" s="120"/>
    </row>
    <row r="2598" spans="26:26" x14ac:dyDescent="0.25">
      <c r="Z2598" s="120"/>
    </row>
    <row r="2599" spans="26:26" x14ac:dyDescent="0.25">
      <c r="Z2599" s="120"/>
    </row>
    <row r="2600" spans="26:26" x14ac:dyDescent="0.25">
      <c r="Z2600" s="120"/>
    </row>
    <row r="2601" spans="26:26" x14ac:dyDescent="0.25">
      <c r="Z2601" s="120"/>
    </row>
    <row r="2602" spans="26:26" x14ac:dyDescent="0.25">
      <c r="Z2602" s="120"/>
    </row>
    <row r="2603" spans="26:26" x14ac:dyDescent="0.25">
      <c r="Z2603" s="120"/>
    </row>
    <row r="2604" spans="26:26" x14ac:dyDescent="0.25">
      <c r="Z2604" s="120"/>
    </row>
    <row r="2605" spans="26:26" x14ac:dyDescent="0.25">
      <c r="Z2605" s="120"/>
    </row>
    <row r="2606" spans="26:26" x14ac:dyDescent="0.25">
      <c r="Z2606" s="120"/>
    </row>
    <row r="2607" spans="26:26" x14ac:dyDescent="0.25">
      <c r="Z2607" s="120"/>
    </row>
    <row r="2608" spans="26:26" x14ac:dyDescent="0.25">
      <c r="Z2608" s="120"/>
    </row>
    <row r="2609" spans="26:26" x14ac:dyDescent="0.25">
      <c r="Z2609" s="120"/>
    </row>
    <row r="2610" spans="26:26" x14ac:dyDescent="0.25">
      <c r="Z2610" s="120"/>
    </row>
    <row r="2611" spans="26:26" x14ac:dyDescent="0.25">
      <c r="Z2611" s="120"/>
    </row>
    <row r="2612" spans="26:26" x14ac:dyDescent="0.25">
      <c r="Z2612" s="120"/>
    </row>
    <row r="2613" spans="26:26" x14ac:dyDescent="0.25">
      <c r="Z2613" s="120"/>
    </row>
    <row r="2614" spans="26:26" x14ac:dyDescent="0.25">
      <c r="Z2614" s="120"/>
    </row>
    <row r="2615" spans="26:26" x14ac:dyDescent="0.25">
      <c r="Z2615" s="120"/>
    </row>
    <row r="2616" spans="26:26" x14ac:dyDescent="0.25">
      <c r="Z2616" s="120"/>
    </row>
    <row r="2617" spans="26:26" x14ac:dyDescent="0.25">
      <c r="Z2617" s="120"/>
    </row>
    <row r="2618" spans="26:26" x14ac:dyDescent="0.25">
      <c r="Z2618" s="120"/>
    </row>
    <row r="2619" spans="26:26" x14ac:dyDescent="0.25">
      <c r="Z2619" s="120"/>
    </row>
    <row r="2620" spans="26:26" x14ac:dyDescent="0.25">
      <c r="Z2620" s="120"/>
    </row>
    <row r="2621" spans="26:26" x14ac:dyDescent="0.25">
      <c r="Z2621" s="120"/>
    </row>
    <row r="2622" spans="26:26" x14ac:dyDescent="0.25">
      <c r="Z2622" s="120"/>
    </row>
    <row r="2623" spans="26:26" x14ac:dyDescent="0.25">
      <c r="Z2623" s="120"/>
    </row>
    <row r="2624" spans="26:26" x14ac:dyDescent="0.25">
      <c r="Z2624" s="120"/>
    </row>
    <row r="2625" spans="26:26" x14ac:dyDescent="0.25">
      <c r="Z2625" s="120"/>
    </row>
    <row r="2626" spans="26:26" x14ac:dyDescent="0.25">
      <c r="Z2626" s="120"/>
    </row>
    <row r="2627" spans="26:26" x14ac:dyDescent="0.25">
      <c r="Z2627" s="120"/>
    </row>
    <row r="2628" spans="26:26" x14ac:dyDescent="0.25">
      <c r="Z2628" s="120"/>
    </row>
    <row r="2629" spans="26:26" x14ac:dyDescent="0.25">
      <c r="Z2629" s="120"/>
    </row>
    <row r="2630" spans="26:26" x14ac:dyDescent="0.25">
      <c r="Z2630" s="120"/>
    </row>
    <row r="2631" spans="26:26" x14ac:dyDescent="0.25">
      <c r="Z2631" s="120"/>
    </row>
    <row r="2632" spans="26:26" x14ac:dyDescent="0.25">
      <c r="Z2632" s="120"/>
    </row>
    <row r="2633" spans="26:26" x14ac:dyDescent="0.25">
      <c r="Z2633" s="120"/>
    </row>
    <row r="2634" spans="26:26" x14ac:dyDescent="0.25">
      <c r="Z2634" s="120"/>
    </row>
    <row r="2635" spans="26:26" x14ac:dyDescent="0.25">
      <c r="Z2635" s="120"/>
    </row>
    <row r="2636" spans="26:26" x14ac:dyDescent="0.25">
      <c r="Z2636" s="120"/>
    </row>
    <row r="2637" spans="26:26" x14ac:dyDescent="0.25">
      <c r="Z2637" s="120"/>
    </row>
    <row r="2638" spans="26:26" x14ac:dyDescent="0.25">
      <c r="Z2638" s="120"/>
    </row>
    <row r="2639" spans="26:26" x14ac:dyDescent="0.25">
      <c r="Z2639" s="120"/>
    </row>
    <row r="2640" spans="26:26" x14ac:dyDescent="0.25">
      <c r="Z2640" s="120"/>
    </row>
    <row r="2641" spans="26:26" x14ac:dyDescent="0.25">
      <c r="Z2641" s="120"/>
    </row>
    <row r="2642" spans="26:26" x14ac:dyDescent="0.25">
      <c r="Z2642" s="120"/>
    </row>
    <row r="2643" spans="26:26" x14ac:dyDescent="0.25">
      <c r="Z2643" s="120"/>
    </row>
    <row r="2644" spans="26:26" x14ac:dyDescent="0.25">
      <c r="Z2644" s="120"/>
    </row>
    <row r="2645" spans="26:26" x14ac:dyDescent="0.25">
      <c r="Z2645" s="120"/>
    </row>
    <row r="2646" spans="26:26" x14ac:dyDescent="0.25">
      <c r="Z2646" s="120"/>
    </row>
    <row r="2647" spans="26:26" x14ac:dyDescent="0.25">
      <c r="Z2647" s="120"/>
    </row>
    <row r="2648" spans="26:26" x14ac:dyDescent="0.25">
      <c r="Z2648" s="120"/>
    </row>
    <row r="2649" spans="26:26" x14ac:dyDescent="0.25">
      <c r="Z2649" s="120"/>
    </row>
    <row r="2650" spans="26:26" x14ac:dyDescent="0.25">
      <c r="Z2650" s="120"/>
    </row>
    <row r="2651" spans="26:26" x14ac:dyDescent="0.25">
      <c r="Z2651" s="120"/>
    </row>
    <row r="2652" spans="26:26" x14ac:dyDescent="0.25">
      <c r="Z2652" s="120"/>
    </row>
    <row r="2653" spans="26:26" x14ac:dyDescent="0.25">
      <c r="Z2653" s="120"/>
    </row>
    <row r="2654" spans="26:26" x14ac:dyDescent="0.25">
      <c r="Z2654" s="120"/>
    </row>
    <row r="2655" spans="26:26" x14ac:dyDescent="0.25">
      <c r="Z2655" s="120"/>
    </row>
    <row r="2656" spans="26:26" x14ac:dyDescent="0.25">
      <c r="Z2656" s="120"/>
    </row>
    <row r="2657" spans="26:26" x14ac:dyDescent="0.25">
      <c r="Z2657" s="120"/>
    </row>
    <row r="2658" spans="26:26" x14ac:dyDescent="0.25">
      <c r="Z2658" s="120"/>
    </row>
    <row r="2659" spans="26:26" x14ac:dyDescent="0.25">
      <c r="Z2659" s="120"/>
    </row>
    <row r="2660" spans="26:26" x14ac:dyDescent="0.25">
      <c r="Z2660" s="120"/>
    </row>
    <row r="2661" spans="26:26" x14ac:dyDescent="0.25">
      <c r="Z2661" s="120"/>
    </row>
    <row r="2662" spans="26:26" x14ac:dyDescent="0.25">
      <c r="Z2662" s="120"/>
    </row>
    <row r="2663" spans="26:26" x14ac:dyDescent="0.25">
      <c r="Z2663" s="120"/>
    </row>
    <row r="2664" spans="26:26" x14ac:dyDescent="0.25">
      <c r="Z2664" s="120"/>
    </row>
    <row r="2665" spans="26:26" x14ac:dyDescent="0.25">
      <c r="Z2665" s="120"/>
    </row>
    <row r="2666" spans="26:26" x14ac:dyDescent="0.25">
      <c r="Z2666" s="120"/>
    </row>
    <row r="2667" spans="26:26" x14ac:dyDescent="0.25">
      <c r="Z2667" s="120"/>
    </row>
    <row r="2668" spans="26:26" x14ac:dyDescent="0.25">
      <c r="Z2668" s="120"/>
    </row>
    <row r="2669" spans="26:26" x14ac:dyDescent="0.25">
      <c r="Z2669" s="120"/>
    </row>
    <row r="2670" spans="26:26" x14ac:dyDescent="0.25">
      <c r="Z2670" s="120"/>
    </row>
    <row r="2671" spans="26:26" x14ac:dyDescent="0.25">
      <c r="Z2671" s="120"/>
    </row>
    <row r="2672" spans="26:26" x14ac:dyDescent="0.25">
      <c r="Z2672" s="120"/>
    </row>
    <row r="2673" spans="26:26" x14ac:dyDescent="0.25">
      <c r="Z2673" s="120"/>
    </row>
    <row r="2674" spans="26:26" x14ac:dyDescent="0.25">
      <c r="Z2674" s="120"/>
    </row>
    <row r="2675" spans="26:26" x14ac:dyDescent="0.25">
      <c r="Z2675" s="120"/>
    </row>
    <row r="2676" spans="26:26" x14ac:dyDescent="0.25">
      <c r="Z2676" s="120"/>
    </row>
    <row r="2677" spans="26:26" x14ac:dyDescent="0.25">
      <c r="Z2677" s="120"/>
    </row>
    <row r="2678" spans="26:26" x14ac:dyDescent="0.25">
      <c r="Z2678" s="120"/>
    </row>
    <row r="2679" spans="26:26" x14ac:dyDescent="0.25">
      <c r="Z2679" s="120"/>
    </row>
    <row r="2680" spans="26:26" x14ac:dyDescent="0.25">
      <c r="Z2680" s="120"/>
    </row>
    <row r="2681" spans="26:26" x14ac:dyDescent="0.25">
      <c r="Z2681" s="120"/>
    </row>
    <row r="2682" spans="26:26" x14ac:dyDescent="0.25">
      <c r="Z2682" s="120"/>
    </row>
    <row r="2683" spans="26:26" x14ac:dyDescent="0.25">
      <c r="Z2683" s="120"/>
    </row>
    <row r="2684" spans="26:26" x14ac:dyDescent="0.25">
      <c r="Z2684" s="120"/>
    </row>
    <row r="2685" spans="26:26" x14ac:dyDescent="0.25">
      <c r="Z2685" s="120"/>
    </row>
    <row r="2686" spans="26:26" x14ac:dyDescent="0.25">
      <c r="Z2686" s="120"/>
    </row>
    <row r="2687" spans="26:26" x14ac:dyDescent="0.25">
      <c r="Z2687" s="120"/>
    </row>
    <row r="2688" spans="26:26" x14ac:dyDescent="0.25">
      <c r="Z2688" s="120"/>
    </row>
    <row r="2689" spans="26:26" x14ac:dyDescent="0.25">
      <c r="Z2689" s="120"/>
    </row>
    <row r="2690" spans="26:26" x14ac:dyDescent="0.25">
      <c r="Z2690" s="120"/>
    </row>
    <row r="2691" spans="26:26" x14ac:dyDescent="0.25">
      <c r="Z2691" s="120"/>
    </row>
    <row r="2692" spans="26:26" x14ac:dyDescent="0.25">
      <c r="Z2692" s="120"/>
    </row>
    <row r="2693" spans="26:26" x14ac:dyDescent="0.25">
      <c r="Z2693" s="120"/>
    </row>
    <row r="2694" spans="26:26" x14ac:dyDescent="0.25">
      <c r="Z2694" s="120"/>
    </row>
    <row r="2695" spans="26:26" x14ac:dyDescent="0.25">
      <c r="Z2695" s="120"/>
    </row>
    <row r="2696" spans="26:26" x14ac:dyDescent="0.25">
      <c r="Z2696" s="120"/>
    </row>
    <row r="2697" spans="26:26" x14ac:dyDescent="0.25">
      <c r="Z2697" s="120"/>
    </row>
    <row r="2698" spans="26:26" x14ac:dyDescent="0.25">
      <c r="Z2698" s="120"/>
    </row>
    <row r="2699" spans="26:26" x14ac:dyDescent="0.25">
      <c r="Z2699" s="120"/>
    </row>
    <row r="2700" spans="26:26" x14ac:dyDescent="0.25">
      <c r="Z2700" s="120"/>
    </row>
    <row r="2701" spans="26:26" x14ac:dyDescent="0.25">
      <c r="Z2701" s="120"/>
    </row>
    <row r="2702" spans="26:26" x14ac:dyDescent="0.25">
      <c r="Z2702" s="120"/>
    </row>
    <row r="2703" spans="26:26" x14ac:dyDescent="0.25">
      <c r="Z2703" s="120"/>
    </row>
    <row r="2704" spans="26:26" x14ac:dyDescent="0.25">
      <c r="Z2704" s="120"/>
    </row>
    <row r="2705" spans="26:26" x14ac:dyDescent="0.25">
      <c r="Z2705" s="120"/>
    </row>
    <row r="2706" spans="26:26" x14ac:dyDescent="0.25">
      <c r="Z2706" s="120"/>
    </row>
    <row r="2707" spans="26:26" x14ac:dyDescent="0.25">
      <c r="Z2707" s="120"/>
    </row>
    <row r="2708" spans="26:26" x14ac:dyDescent="0.25">
      <c r="Z2708" s="120"/>
    </row>
    <row r="2709" spans="26:26" x14ac:dyDescent="0.25">
      <c r="Z2709" s="120"/>
    </row>
    <row r="2710" spans="26:26" x14ac:dyDescent="0.25">
      <c r="Z2710" s="120"/>
    </row>
    <row r="2711" spans="26:26" x14ac:dyDescent="0.25">
      <c r="Z2711" s="120"/>
    </row>
    <row r="2712" spans="26:26" x14ac:dyDescent="0.25">
      <c r="Z2712" s="120"/>
    </row>
    <row r="2713" spans="26:26" x14ac:dyDescent="0.25">
      <c r="Z2713" s="120"/>
    </row>
    <row r="2714" spans="26:26" x14ac:dyDescent="0.25">
      <c r="Z2714" s="120"/>
    </row>
    <row r="2715" spans="26:26" x14ac:dyDescent="0.25">
      <c r="Z2715" s="120"/>
    </row>
    <row r="2716" spans="26:26" x14ac:dyDescent="0.25">
      <c r="Z2716" s="120"/>
    </row>
    <row r="2717" spans="26:26" x14ac:dyDescent="0.25">
      <c r="Z2717" s="120"/>
    </row>
    <row r="2718" spans="26:26" x14ac:dyDescent="0.25">
      <c r="Z2718" s="120"/>
    </row>
    <row r="2719" spans="26:26" x14ac:dyDescent="0.25">
      <c r="Z2719" s="120"/>
    </row>
    <row r="2720" spans="26:26" x14ac:dyDescent="0.25">
      <c r="Z2720" s="120"/>
    </row>
    <row r="2721" spans="26:26" x14ac:dyDescent="0.25">
      <c r="Z2721" s="120"/>
    </row>
    <row r="2722" spans="26:26" x14ac:dyDescent="0.25">
      <c r="Z2722" s="120"/>
    </row>
    <row r="2723" spans="26:26" x14ac:dyDescent="0.25">
      <c r="Z2723" s="120"/>
    </row>
    <row r="2724" spans="26:26" x14ac:dyDescent="0.25">
      <c r="Z2724" s="120"/>
    </row>
    <row r="2725" spans="26:26" x14ac:dyDescent="0.25">
      <c r="Z2725" s="120"/>
    </row>
    <row r="2726" spans="26:26" x14ac:dyDescent="0.25">
      <c r="Z2726" s="120"/>
    </row>
    <row r="2727" spans="26:26" x14ac:dyDescent="0.25">
      <c r="Z2727" s="120"/>
    </row>
    <row r="2728" spans="26:26" x14ac:dyDescent="0.25">
      <c r="Z2728" s="120"/>
    </row>
    <row r="2729" spans="26:26" x14ac:dyDescent="0.25">
      <c r="Z2729" s="120"/>
    </row>
    <row r="2730" spans="26:26" x14ac:dyDescent="0.25">
      <c r="Z2730" s="120"/>
    </row>
    <row r="2731" spans="26:26" x14ac:dyDescent="0.25">
      <c r="Z2731" s="120"/>
    </row>
    <row r="2732" spans="26:26" x14ac:dyDescent="0.25">
      <c r="Z2732" s="120"/>
    </row>
    <row r="2733" spans="26:26" x14ac:dyDescent="0.25">
      <c r="Z2733" s="120"/>
    </row>
    <row r="2734" spans="26:26" x14ac:dyDescent="0.25">
      <c r="Z2734" s="120"/>
    </row>
    <row r="2735" spans="26:26" x14ac:dyDescent="0.25">
      <c r="Z2735" s="120"/>
    </row>
    <row r="2736" spans="26:26" x14ac:dyDescent="0.25">
      <c r="Z2736" s="120"/>
    </row>
    <row r="2737" spans="26:26" x14ac:dyDescent="0.25">
      <c r="Z2737" s="120"/>
    </row>
    <row r="2738" spans="26:26" x14ac:dyDescent="0.25">
      <c r="Z2738" s="120"/>
    </row>
    <row r="2739" spans="26:26" x14ac:dyDescent="0.25">
      <c r="Z2739" s="120"/>
    </row>
    <row r="2740" spans="26:26" x14ac:dyDescent="0.25">
      <c r="Z2740" s="120"/>
    </row>
    <row r="2741" spans="26:26" x14ac:dyDescent="0.25">
      <c r="Z2741" s="120"/>
    </row>
    <row r="2742" spans="26:26" x14ac:dyDescent="0.25">
      <c r="Z2742" s="120"/>
    </row>
    <row r="2743" spans="26:26" x14ac:dyDescent="0.25">
      <c r="Z2743" s="120"/>
    </row>
    <row r="2744" spans="26:26" x14ac:dyDescent="0.25">
      <c r="Z2744" s="120"/>
    </row>
    <row r="2745" spans="26:26" x14ac:dyDescent="0.25">
      <c r="Z2745" s="120"/>
    </row>
    <row r="2746" spans="26:26" x14ac:dyDescent="0.25">
      <c r="Z2746" s="120"/>
    </row>
    <row r="2747" spans="26:26" x14ac:dyDescent="0.25">
      <c r="Z2747" s="120"/>
    </row>
    <row r="2748" spans="26:26" x14ac:dyDescent="0.25">
      <c r="Z2748" s="120"/>
    </row>
    <row r="2749" spans="26:26" x14ac:dyDescent="0.25">
      <c r="Z2749" s="120"/>
    </row>
    <row r="2750" spans="26:26" x14ac:dyDescent="0.25">
      <c r="Z2750" s="120"/>
    </row>
    <row r="2751" spans="26:26" x14ac:dyDescent="0.25">
      <c r="Z2751" s="120"/>
    </row>
    <row r="2752" spans="26:26" x14ac:dyDescent="0.25">
      <c r="Z2752" s="120"/>
    </row>
    <row r="2753" spans="26:26" x14ac:dyDescent="0.25">
      <c r="Z2753" s="120"/>
    </row>
    <row r="2754" spans="26:26" x14ac:dyDescent="0.25">
      <c r="Z2754" s="120"/>
    </row>
    <row r="2755" spans="26:26" x14ac:dyDescent="0.25">
      <c r="Z2755" s="120"/>
    </row>
    <row r="2756" spans="26:26" x14ac:dyDescent="0.25">
      <c r="Z2756" s="120"/>
    </row>
    <row r="2757" spans="26:26" x14ac:dyDescent="0.25">
      <c r="Z2757" s="120"/>
    </row>
    <row r="2758" spans="26:26" x14ac:dyDescent="0.25">
      <c r="Z2758" s="120"/>
    </row>
    <row r="2759" spans="26:26" x14ac:dyDescent="0.25">
      <c r="Z2759" s="120"/>
    </row>
    <row r="2760" spans="26:26" x14ac:dyDescent="0.25">
      <c r="Z2760" s="120"/>
    </row>
    <row r="2761" spans="26:26" x14ac:dyDescent="0.25">
      <c r="Z2761" s="120"/>
    </row>
    <row r="2762" spans="26:26" x14ac:dyDescent="0.25">
      <c r="Z2762" s="120"/>
    </row>
    <row r="2763" spans="26:26" x14ac:dyDescent="0.25">
      <c r="Z2763" s="120"/>
    </row>
    <row r="2764" spans="26:26" x14ac:dyDescent="0.25">
      <c r="Z2764" s="120"/>
    </row>
    <row r="2765" spans="26:26" x14ac:dyDescent="0.25">
      <c r="Z2765" s="120"/>
    </row>
    <row r="2766" spans="26:26" x14ac:dyDescent="0.25">
      <c r="Z2766" s="120"/>
    </row>
    <row r="2767" spans="26:26" x14ac:dyDescent="0.25">
      <c r="Z2767" s="120"/>
    </row>
    <row r="2768" spans="26:26" x14ac:dyDescent="0.25">
      <c r="Z2768" s="120"/>
    </row>
    <row r="2769" spans="26:26" x14ac:dyDescent="0.25">
      <c r="Z2769" s="120"/>
    </row>
    <row r="2770" spans="26:26" x14ac:dyDescent="0.25">
      <c r="Z2770" s="120"/>
    </row>
    <row r="2771" spans="26:26" x14ac:dyDescent="0.25">
      <c r="Z2771" s="120"/>
    </row>
    <row r="2772" spans="26:26" x14ac:dyDescent="0.25">
      <c r="Z2772" s="120"/>
    </row>
    <row r="2773" spans="26:26" x14ac:dyDescent="0.25">
      <c r="Z2773" s="120"/>
    </row>
    <row r="2774" spans="26:26" x14ac:dyDescent="0.25">
      <c r="Z2774" s="120"/>
    </row>
    <row r="2775" spans="26:26" x14ac:dyDescent="0.25">
      <c r="Z2775" s="120"/>
    </row>
    <row r="2776" spans="26:26" x14ac:dyDescent="0.25">
      <c r="Z2776" s="120"/>
    </row>
    <row r="2777" spans="26:26" x14ac:dyDescent="0.25">
      <c r="Z2777" s="120"/>
    </row>
    <row r="2778" spans="26:26" x14ac:dyDescent="0.25">
      <c r="Z2778" s="120"/>
    </row>
    <row r="2779" spans="26:26" x14ac:dyDescent="0.25">
      <c r="Z2779" s="120"/>
    </row>
    <row r="2780" spans="26:26" x14ac:dyDescent="0.25">
      <c r="Z2780" s="120"/>
    </row>
    <row r="2781" spans="26:26" x14ac:dyDescent="0.25">
      <c r="Z2781" s="120"/>
    </row>
    <row r="2782" spans="26:26" x14ac:dyDescent="0.25">
      <c r="Z2782" s="120"/>
    </row>
    <row r="2783" spans="26:26" x14ac:dyDescent="0.25">
      <c r="Z2783" s="120"/>
    </row>
    <row r="2784" spans="26:26" x14ac:dyDescent="0.25">
      <c r="Z2784" s="120"/>
    </row>
    <row r="2785" spans="26:26" x14ac:dyDescent="0.25">
      <c r="Z2785" s="120"/>
    </row>
    <row r="2786" spans="26:26" x14ac:dyDescent="0.25">
      <c r="Z2786" s="120"/>
    </row>
    <row r="2787" spans="26:26" x14ac:dyDescent="0.25">
      <c r="Z2787" s="120"/>
    </row>
    <row r="2788" spans="26:26" x14ac:dyDescent="0.25">
      <c r="Z2788" s="120"/>
    </row>
    <row r="2789" spans="26:26" x14ac:dyDescent="0.25">
      <c r="Z2789" s="120"/>
    </row>
    <row r="2790" spans="26:26" x14ac:dyDescent="0.25">
      <c r="Z2790" s="120"/>
    </row>
    <row r="2791" spans="26:26" x14ac:dyDescent="0.25">
      <c r="Z2791" s="120"/>
    </row>
    <row r="2792" spans="26:26" x14ac:dyDescent="0.25">
      <c r="Z2792" s="120"/>
    </row>
    <row r="2793" spans="26:26" x14ac:dyDescent="0.25">
      <c r="Z2793" s="120"/>
    </row>
    <row r="2794" spans="26:26" x14ac:dyDescent="0.25">
      <c r="Z2794" s="120"/>
    </row>
    <row r="2795" spans="26:26" x14ac:dyDescent="0.25">
      <c r="Z2795" s="120"/>
    </row>
  </sheetData>
  <sheetProtection password="A000" sheet="1" objects="1" scenarios="1"/>
  <mergeCells count="1007">
    <mergeCell ref="D962:E962"/>
    <mergeCell ref="D963:E963"/>
    <mergeCell ref="D964:E964"/>
    <mergeCell ref="D965:E965"/>
    <mergeCell ref="D966:E966"/>
    <mergeCell ref="D967:E967"/>
    <mergeCell ref="D968:E968"/>
    <mergeCell ref="D969:E969"/>
    <mergeCell ref="D970:E970"/>
    <mergeCell ref="D971:E971"/>
    <mergeCell ref="D982:E982"/>
    <mergeCell ref="D983:E983"/>
    <mergeCell ref="D972:E972"/>
    <mergeCell ref="D973:E973"/>
    <mergeCell ref="D974:E974"/>
    <mergeCell ref="D975:E975"/>
    <mergeCell ref="D976:E976"/>
    <mergeCell ref="D977:E977"/>
    <mergeCell ref="D978:E978"/>
    <mergeCell ref="D979:E979"/>
    <mergeCell ref="D980:E980"/>
    <mergeCell ref="D981:E981"/>
    <mergeCell ref="D948:E948"/>
    <mergeCell ref="D949:E949"/>
    <mergeCell ref="D950:E950"/>
    <mergeCell ref="D951:E951"/>
    <mergeCell ref="D952:E952"/>
    <mergeCell ref="D953:E953"/>
    <mergeCell ref="D954:E954"/>
    <mergeCell ref="D1006:E1006"/>
    <mergeCell ref="D989:E989"/>
    <mergeCell ref="D990:E990"/>
    <mergeCell ref="D991:E991"/>
    <mergeCell ref="D992:E992"/>
    <mergeCell ref="D993:E993"/>
    <mergeCell ref="D994:E994"/>
    <mergeCell ref="D995:E995"/>
    <mergeCell ref="D996:E996"/>
    <mergeCell ref="D997:E997"/>
    <mergeCell ref="D998:E998"/>
    <mergeCell ref="D999:E999"/>
    <mergeCell ref="D1000:E1000"/>
    <mergeCell ref="D1001:E1001"/>
    <mergeCell ref="D1002:E1002"/>
    <mergeCell ref="D1003:E1003"/>
    <mergeCell ref="D1004:E1004"/>
    <mergeCell ref="D1005:E1005"/>
    <mergeCell ref="D984:E984"/>
    <mergeCell ref="D985:E985"/>
    <mergeCell ref="D986:E986"/>
    <mergeCell ref="D987:E987"/>
    <mergeCell ref="D988:E988"/>
    <mergeCell ref="D960:E960"/>
    <mergeCell ref="D961:E961"/>
    <mergeCell ref="D955:E955"/>
    <mergeCell ref="D956:E956"/>
    <mergeCell ref="D957:E957"/>
    <mergeCell ref="D958:E958"/>
    <mergeCell ref="D959:E959"/>
    <mergeCell ref="D921:E921"/>
    <mergeCell ref="D922:E922"/>
    <mergeCell ref="D923:E923"/>
    <mergeCell ref="D924:E924"/>
    <mergeCell ref="D925:E925"/>
    <mergeCell ref="D926:E926"/>
    <mergeCell ref="D927:E927"/>
    <mergeCell ref="D928:E928"/>
    <mergeCell ref="D929:E929"/>
    <mergeCell ref="D930:E930"/>
    <mergeCell ref="D931:E931"/>
    <mergeCell ref="D932:E932"/>
    <mergeCell ref="D933:E933"/>
    <mergeCell ref="D934:E934"/>
    <mergeCell ref="D935:E935"/>
    <mergeCell ref="D936:E936"/>
    <mergeCell ref="D937:E937"/>
    <mergeCell ref="D938:E938"/>
    <mergeCell ref="D939:E939"/>
    <mergeCell ref="D940:E940"/>
    <mergeCell ref="D941:E941"/>
    <mergeCell ref="D942:E942"/>
    <mergeCell ref="D943:E943"/>
    <mergeCell ref="D944:E944"/>
    <mergeCell ref="D945:E945"/>
    <mergeCell ref="D946:E946"/>
    <mergeCell ref="D947:E947"/>
    <mergeCell ref="D904:E904"/>
    <mergeCell ref="D905:E905"/>
    <mergeCell ref="D906:E906"/>
    <mergeCell ref="D907:E907"/>
    <mergeCell ref="D908:E908"/>
    <mergeCell ref="D909:E909"/>
    <mergeCell ref="D910:E910"/>
    <mergeCell ref="D911:E911"/>
    <mergeCell ref="D912:E912"/>
    <mergeCell ref="D913:E913"/>
    <mergeCell ref="D914:E914"/>
    <mergeCell ref="D915:E915"/>
    <mergeCell ref="D916:E916"/>
    <mergeCell ref="D917:E917"/>
    <mergeCell ref="D918:E918"/>
    <mergeCell ref="D919:E919"/>
    <mergeCell ref="D920:E920"/>
    <mergeCell ref="D887:E887"/>
    <mergeCell ref="D888:E888"/>
    <mergeCell ref="D889:E889"/>
    <mergeCell ref="D890:E890"/>
    <mergeCell ref="D891:E891"/>
    <mergeCell ref="D892:E892"/>
    <mergeCell ref="D893:E893"/>
    <mergeCell ref="D894:E894"/>
    <mergeCell ref="D895:E895"/>
    <mergeCell ref="D896:E896"/>
    <mergeCell ref="D897:E897"/>
    <mergeCell ref="D898:E898"/>
    <mergeCell ref="D899:E899"/>
    <mergeCell ref="D900:E900"/>
    <mergeCell ref="D901:E901"/>
    <mergeCell ref="D902:E902"/>
    <mergeCell ref="D903:E903"/>
    <mergeCell ref="D870:E870"/>
    <mergeCell ref="D871:E871"/>
    <mergeCell ref="D872:E872"/>
    <mergeCell ref="D873:E873"/>
    <mergeCell ref="D874:E874"/>
    <mergeCell ref="D875:E875"/>
    <mergeCell ref="D876:E876"/>
    <mergeCell ref="D877:E877"/>
    <mergeCell ref="D878:E878"/>
    <mergeCell ref="D879:E879"/>
    <mergeCell ref="D880:E880"/>
    <mergeCell ref="D881:E881"/>
    <mergeCell ref="D882:E882"/>
    <mergeCell ref="D883:E883"/>
    <mergeCell ref="D884:E884"/>
    <mergeCell ref="D885:E885"/>
    <mergeCell ref="D886:E886"/>
    <mergeCell ref="D853:E853"/>
    <mergeCell ref="D854:E854"/>
    <mergeCell ref="D855:E855"/>
    <mergeCell ref="D856:E856"/>
    <mergeCell ref="D857:E857"/>
    <mergeCell ref="D858:E858"/>
    <mergeCell ref="D859:E859"/>
    <mergeCell ref="D860:E860"/>
    <mergeCell ref="D861:E861"/>
    <mergeCell ref="D862:E862"/>
    <mergeCell ref="D863:E863"/>
    <mergeCell ref="D864:E864"/>
    <mergeCell ref="D865:E865"/>
    <mergeCell ref="D866:E866"/>
    <mergeCell ref="D867:E867"/>
    <mergeCell ref="D868:E868"/>
    <mergeCell ref="D869:E869"/>
    <mergeCell ref="D836:E836"/>
    <mergeCell ref="D837:E837"/>
    <mergeCell ref="D838:E838"/>
    <mergeCell ref="D839:E839"/>
    <mergeCell ref="D840:E840"/>
    <mergeCell ref="D841:E841"/>
    <mergeCell ref="D842:E842"/>
    <mergeCell ref="D843:E843"/>
    <mergeCell ref="D844:E844"/>
    <mergeCell ref="D845:E845"/>
    <mergeCell ref="D846:E846"/>
    <mergeCell ref="D847:E847"/>
    <mergeCell ref="D848:E848"/>
    <mergeCell ref="D849:E849"/>
    <mergeCell ref="D850:E850"/>
    <mergeCell ref="D851:E851"/>
    <mergeCell ref="D852:E852"/>
    <mergeCell ref="D819:E819"/>
    <mergeCell ref="D820:E820"/>
    <mergeCell ref="D821:E821"/>
    <mergeCell ref="D822:E822"/>
    <mergeCell ref="D823:E823"/>
    <mergeCell ref="D824:E824"/>
    <mergeCell ref="D825:E825"/>
    <mergeCell ref="D826:E826"/>
    <mergeCell ref="D827:E827"/>
    <mergeCell ref="D828:E828"/>
    <mergeCell ref="D829:E829"/>
    <mergeCell ref="D830:E830"/>
    <mergeCell ref="D831:E831"/>
    <mergeCell ref="D832:E832"/>
    <mergeCell ref="D833:E833"/>
    <mergeCell ref="D834:E834"/>
    <mergeCell ref="D835:E835"/>
    <mergeCell ref="D802:E802"/>
    <mergeCell ref="D803:E803"/>
    <mergeCell ref="D804:E804"/>
    <mergeCell ref="D805:E805"/>
    <mergeCell ref="D806:E806"/>
    <mergeCell ref="D807:E807"/>
    <mergeCell ref="D808:E808"/>
    <mergeCell ref="D809:E809"/>
    <mergeCell ref="D810:E810"/>
    <mergeCell ref="D811:E811"/>
    <mergeCell ref="D812:E812"/>
    <mergeCell ref="D813:E813"/>
    <mergeCell ref="D814:E814"/>
    <mergeCell ref="D815:E815"/>
    <mergeCell ref="D816:E816"/>
    <mergeCell ref="D817:E817"/>
    <mergeCell ref="D818:E818"/>
    <mergeCell ref="D785:E785"/>
    <mergeCell ref="D786:E786"/>
    <mergeCell ref="D787:E787"/>
    <mergeCell ref="D788:E788"/>
    <mergeCell ref="D789:E789"/>
    <mergeCell ref="D790:E790"/>
    <mergeCell ref="D791:E791"/>
    <mergeCell ref="D792:E792"/>
    <mergeCell ref="D793:E793"/>
    <mergeCell ref="D794:E794"/>
    <mergeCell ref="D795:E795"/>
    <mergeCell ref="D796:E796"/>
    <mergeCell ref="D797:E797"/>
    <mergeCell ref="D798:E798"/>
    <mergeCell ref="D799:E799"/>
    <mergeCell ref="D800:E800"/>
    <mergeCell ref="D801:E801"/>
    <mergeCell ref="D768:E768"/>
    <mergeCell ref="D769:E769"/>
    <mergeCell ref="D770:E770"/>
    <mergeCell ref="D771:E771"/>
    <mergeCell ref="D772:E772"/>
    <mergeCell ref="D773:E773"/>
    <mergeCell ref="D774:E774"/>
    <mergeCell ref="D775:E775"/>
    <mergeCell ref="D776:E776"/>
    <mergeCell ref="D777:E777"/>
    <mergeCell ref="D778:E778"/>
    <mergeCell ref="D779:E779"/>
    <mergeCell ref="D780:E780"/>
    <mergeCell ref="D781:E781"/>
    <mergeCell ref="D782:E782"/>
    <mergeCell ref="D783:E783"/>
    <mergeCell ref="D784:E784"/>
    <mergeCell ref="D751:E751"/>
    <mergeCell ref="D752:E752"/>
    <mergeCell ref="D753:E753"/>
    <mergeCell ref="D754:E754"/>
    <mergeCell ref="D755:E755"/>
    <mergeCell ref="D756:E756"/>
    <mergeCell ref="D757:E757"/>
    <mergeCell ref="D758:E758"/>
    <mergeCell ref="D759:E759"/>
    <mergeCell ref="D760:E760"/>
    <mergeCell ref="D761:E761"/>
    <mergeCell ref="D762:E762"/>
    <mergeCell ref="D763:E763"/>
    <mergeCell ref="D764:E764"/>
    <mergeCell ref="D765:E765"/>
    <mergeCell ref="D766:E766"/>
    <mergeCell ref="D767:E767"/>
    <mergeCell ref="D734:E734"/>
    <mergeCell ref="D735:E735"/>
    <mergeCell ref="D736:E736"/>
    <mergeCell ref="D737:E737"/>
    <mergeCell ref="D738:E738"/>
    <mergeCell ref="D739:E739"/>
    <mergeCell ref="D740:E740"/>
    <mergeCell ref="D741:E741"/>
    <mergeCell ref="D742:E742"/>
    <mergeCell ref="D743:E743"/>
    <mergeCell ref="D744:E744"/>
    <mergeCell ref="D745:E745"/>
    <mergeCell ref="D746:E746"/>
    <mergeCell ref="D747:E747"/>
    <mergeCell ref="D748:E748"/>
    <mergeCell ref="D749:E749"/>
    <mergeCell ref="D750:E750"/>
    <mergeCell ref="D717:E717"/>
    <mergeCell ref="D718:E718"/>
    <mergeCell ref="D719:E719"/>
    <mergeCell ref="D720:E720"/>
    <mergeCell ref="D721:E721"/>
    <mergeCell ref="D722:E722"/>
    <mergeCell ref="D723:E723"/>
    <mergeCell ref="D724:E724"/>
    <mergeCell ref="D725:E725"/>
    <mergeCell ref="D726:E726"/>
    <mergeCell ref="D727:E727"/>
    <mergeCell ref="D728:E728"/>
    <mergeCell ref="D729:E729"/>
    <mergeCell ref="D730:E730"/>
    <mergeCell ref="D731:E731"/>
    <mergeCell ref="D732:E732"/>
    <mergeCell ref="D733:E733"/>
    <mergeCell ref="D700:E700"/>
    <mergeCell ref="D701:E701"/>
    <mergeCell ref="D702:E702"/>
    <mergeCell ref="D703:E703"/>
    <mergeCell ref="D704:E704"/>
    <mergeCell ref="D705:E705"/>
    <mergeCell ref="D706:E706"/>
    <mergeCell ref="D707:E707"/>
    <mergeCell ref="D708:E708"/>
    <mergeCell ref="D709:E709"/>
    <mergeCell ref="D710:E710"/>
    <mergeCell ref="D711:E711"/>
    <mergeCell ref="D712:E712"/>
    <mergeCell ref="D713:E713"/>
    <mergeCell ref="D714:E714"/>
    <mergeCell ref="D715:E715"/>
    <mergeCell ref="D716:E716"/>
    <mergeCell ref="D683:E683"/>
    <mergeCell ref="D684:E684"/>
    <mergeCell ref="D685:E685"/>
    <mergeCell ref="D686:E686"/>
    <mergeCell ref="D687:E687"/>
    <mergeCell ref="D688:E688"/>
    <mergeCell ref="D689:E689"/>
    <mergeCell ref="D690:E690"/>
    <mergeCell ref="D691:E691"/>
    <mergeCell ref="D692:E692"/>
    <mergeCell ref="D693:E693"/>
    <mergeCell ref="D694:E694"/>
    <mergeCell ref="D695:E695"/>
    <mergeCell ref="D696:E696"/>
    <mergeCell ref="D697:E697"/>
    <mergeCell ref="D698:E698"/>
    <mergeCell ref="D699:E699"/>
    <mergeCell ref="D666:E666"/>
    <mergeCell ref="D667:E667"/>
    <mergeCell ref="D668:E668"/>
    <mergeCell ref="D669:E669"/>
    <mergeCell ref="D670:E670"/>
    <mergeCell ref="D671:E671"/>
    <mergeCell ref="D672:E672"/>
    <mergeCell ref="D673:E673"/>
    <mergeCell ref="D674:E674"/>
    <mergeCell ref="D675:E675"/>
    <mergeCell ref="D676:E676"/>
    <mergeCell ref="D677:E677"/>
    <mergeCell ref="D678:E678"/>
    <mergeCell ref="D679:E679"/>
    <mergeCell ref="D680:E680"/>
    <mergeCell ref="D681:E681"/>
    <mergeCell ref="D682:E682"/>
    <mergeCell ref="D649:E649"/>
    <mergeCell ref="D650:E650"/>
    <mergeCell ref="D651:E651"/>
    <mergeCell ref="D652:E652"/>
    <mergeCell ref="D653:E653"/>
    <mergeCell ref="D654:E654"/>
    <mergeCell ref="D655:E655"/>
    <mergeCell ref="D656:E656"/>
    <mergeCell ref="D657:E657"/>
    <mergeCell ref="D658:E658"/>
    <mergeCell ref="D659:E659"/>
    <mergeCell ref="D660:E660"/>
    <mergeCell ref="D661:E661"/>
    <mergeCell ref="D662:E662"/>
    <mergeCell ref="D663:E663"/>
    <mergeCell ref="D664:E664"/>
    <mergeCell ref="D665:E665"/>
    <mergeCell ref="D632:E632"/>
    <mergeCell ref="D633:E633"/>
    <mergeCell ref="D634:E634"/>
    <mergeCell ref="D635:E635"/>
    <mergeCell ref="D636:E636"/>
    <mergeCell ref="D637:E637"/>
    <mergeCell ref="D638:E638"/>
    <mergeCell ref="D639:E639"/>
    <mergeCell ref="D640:E640"/>
    <mergeCell ref="D641:E641"/>
    <mergeCell ref="D642:E642"/>
    <mergeCell ref="D643:E643"/>
    <mergeCell ref="D644:E644"/>
    <mergeCell ref="D645:E645"/>
    <mergeCell ref="D646:E646"/>
    <mergeCell ref="D647:E647"/>
    <mergeCell ref="D648:E648"/>
    <mergeCell ref="D615:E615"/>
    <mergeCell ref="D616:E616"/>
    <mergeCell ref="D617:E617"/>
    <mergeCell ref="D618:E618"/>
    <mergeCell ref="D619:E619"/>
    <mergeCell ref="D620:E620"/>
    <mergeCell ref="D621:E621"/>
    <mergeCell ref="D622:E622"/>
    <mergeCell ref="D623:E623"/>
    <mergeCell ref="D624:E624"/>
    <mergeCell ref="D625:E625"/>
    <mergeCell ref="D626:E626"/>
    <mergeCell ref="D627:E627"/>
    <mergeCell ref="D628:E628"/>
    <mergeCell ref="D629:E629"/>
    <mergeCell ref="D630:E630"/>
    <mergeCell ref="D631:E631"/>
    <mergeCell ref="D598:E598"/>
    <mergeCell ref="D599:E599"/>
    <mergeCell ref="D600:E600"/>
    <mergeCell ref="D601:E601"/>
    <mergeCell ref="D602:E602"/>
    <mergeCell ref="D603:E603"/>
    <mergeCell ref="D604:E604"/>
    <mergeCell ref="D605:E605"/>
    <mergeCell ref="D606:E606"/>
    <mergeCell ref="D607:E607"/>
    <mergeCell ref="D608:E608"/>
    <mergeCell ref="D609:E609"/>
    <mergeCell ref="D610:E610"/>
    <mergeCell ref="D611:E611"/>
    <mergeCell ref="D612:E612"/>
    <mergeCell ref="D613:E613"/>
    <mergeCell ref="D614:E614"/>
    <mergeCell ref="D581:E581"/>
    <mergeCell ref="D582:E582"/>
    <mergeCell ref="D583:E583"/>
    <mergeCell ref="D584:E584"/>
    <mergeCell ref="D585:E585"/>
    <mergeCell ref="D586:E586"/>
    <mergeCell ref="D587:E587"/>
    <mergeCell ref="D588:E588"/>
    <mergeCell ref="D589:E589"/>
    <mergeCell ref="D590:E590"/>
    <mergeCell ref="D591:E591"/>
    <mergeCell ref="D592:E592"/>
    <mergeCell ref="D593:E593"/>
    <mergeCell ref="D594:E594"/>
    <mergeCell ref="D595:E595"/>
    <mergeCell ref="D596:E596"/>
    <mergeCell ref="D597:E597"/>
    <mergeCell ref="D564:E564"/>
    <mergeCell ref="D565:E565"/>
    <mergeCell ref="D566:E566"/>
    <mergeCell ref="D567:E567"/>
    <mergeCell ref="D568:E568"/>
    <mergeCell ref="D569:E569"/>
    <mergeCell ref="D570:E570"/>
    <mergeCell ref="D571:E571"/>
    <mergeCell ref="D572:E572"/>
    <mergeCell ref="D573:E573"/>
    <mergeCell ref="D574:E574"/>
    <mergeCell ref="D575:E575"/>
    <mergeCell ref="D576:E576"/>
    <mergeCell ref="D577:E577"/>
    <mergeCell ref="D578:E578"/>
    <mergeCell ref="D579:E579"/>
    <mergeCell ref="D580:E580"/>
    <mergeCell ref="D547:E547"/>
    <mergeCell ref="D548:E548"/>
    <mergeCell ref="D549:E549"/>
    <mergeCell ref="D550:E550"/>
    <mergeCell ref="D551:E551"/>
    <mergeCell ref="D552:E552"/>
    <mergeCell ref="D553:E553"/>
    <mergeCell ref="D554:E554"/>
    <mergeCell ref="D555:E555"/>
    <mergeCell ref="D556:E556"/>
    <mergeCell ref="D557:E557"/>
    <mergeCell ref="D558:E558"/>
    <mergeCell ref="D559:E559"/>
    <mergeCell ref="D560:E560"/>
    <mergeCell ref="D561:E561"/>
    <mergeCell ref="D562:E562"/>
    <mergeCell ref="D563:E563"/>
    <mergeCell ref="D530:E530"/>
    <mergeCell ref="D531:E531"/>
    <mergeCell ref="D532:E532"/>
    <mergeCell ref="D533:E533"/>
    <mergeCell ref="D534:E534"/>
    <mergeCell ref="D535:E535"/>
    <mergeCell ref="D536:E536"/>
    <mergeCell ref="D537:E537"/>
    <mergeCell ref="D538:E538"/>
    <mergeCell ref="D539:E539"/>
    <mergeCell ref="D540:E540"/>
    <mergeCell ref="D541:E541"/>
    <mergeCell ref="D542:E542"/>
    <mergeCell ref="D543:E543"/>
    <mergeCell ref="D544:E544"/>
    <mergeCell ref="D545:E545"/>
    <mergeCell ref="D546:E546"/>
    <mergeCell ref="D513:E513"/>
    <mergeCell ref="D514:E514"/>
    <mergeCell ref="D515:E515"/>
    <mergeCell ref="D516:E516"/>
    <mergeCell ref="D517:E517"/>
    <mergeCell ref="D518:E518"/>
    <mergeCell ref="D519:E519"/>
    <mergeCell ref="D520:E520"/>
    <mergeCell ref="D521:E521"/>
    <mergeCell ref="D522:E522"/>
    <mergeCell ref="D523:E523"/>
    <mergeCell ref="D524:E524"/>
    <mergeCell ref="D525:E525"/>
    <mergeCell ref="D526:E526"/>
    <mergeCell ref="D527:E527"/>
    <mergeCell ref="D528:E528"/>
    <mergeCell ref="D529:E529"/>
    <mergeCell ref="D496:E496"/>
    <mergeCell ref="D497:E497"/>
    <mergeCell ref="D498:E498"/>
    <mergeCell ref="D499:E499"/>
    <mergeCell ref="D500:E500"/>
    <mergeCell ref="D501:E501"/>
    <mergeCell ref="D502:E502"/>
    <mergeCell ref="D503:E503"/>
    <mergeCell ref="D504:E504"/>
    <mergeCell ref="D505:E505"/>
    <mergeCell ref="D506:E506"/>
    <mergeCell ref="D507:E507"/>
    <mergeCell ref="D508:E508"/>
    <mergeCell ref="D509:E509"/>
    <mergeCell ref="D510:E510"/>
    <mergeCell ref="D511:E511"/>
    <mergeCell ref="D512:E512"/>
    <mergeCell ref="D479:E479"/>
    <mergeCell ref="D480:E480"/>
    <mergeCell ref="D481:E481"/>
    <mergeCell ref="D482:E482"/>
    <mergeCell ref="D483:E483"/>
    <mergeCell ref="D484:E484"/>
    <mergeCell ref="D485:E485"/>
    <mergeCell ref="D486:E486"/>
    <mergeCell ref="D487:E487"/>
    <mergeCell ref="D488:E488"/>
    <mergeCell ref="D489:E489"/>
    <mergeCell ref="D490:E490"/>
    <mergeCell ref="D491:E491"/>
    <mergeCell ref="D492:E492"/>
    <mergeCell ref="D493:E493"/>
    <mergeCell ref="D494:E494"/>
    <mergeCell ref="D495:E495"/>
    <mergeCell ref="D462:E462"/>
    <mergeCell ref="D463:E463"/>
    <mergeCell ref="D464:E464"/>
    <mergeCell ref="D465:E465"/>
    <mergeCell ref="D466:E466"/>
    <mergeCell ref="D467:E467"/>
    <mergeCell ref="D468:E468"/>
    <mergeCell ref="D469:E469"/>
    <mergeCell ref="D470:E470"/>
    <mergeCell ref="D471:E471"/>
    <mergeCell ref="D472:E472"/>
    <mergeCell ref="D473:E473"/>
    <mergeCell ref="D474:E474"/>
    <mergeCell ref="D475:E475"/>
    <mergeCell ref="D476:E476"/>
    <mergeCell ref="D477:E477"/>
    <mergeCell ref="D478:E478"/>
    <mergeCell ref="D445:E445"/>
    <mergeCell ref="D446:E446"/>
    <mergeCell ref="D447:E447"/>
    <mergeCell ref="D448:E448"/>
    <mergeCell ref="D449:E449"/>
    <mergeCell ref="D450:E450"/>
    <mergeCell ref="D451:E451"/>
    <mergeCell ref="D452:E452"/>
    <mergeCell ref="D453:E453"/>
    <mergeCell ref="D454:E454"/>
    <mergeCell ref="D455:E455"/>
    <mergeCell ref="D456:E456"/>
    <mergeCell ref="D457:E457"/>
    <mergeCell ref="D458:E458"/>
    <mergeCell ref="D459:E459"/>
    <mergeCell ref="D460:E460"/>
    <mergeCell ref="D461:E461"/>
    <mergeCell ref="D428:E428"/>
    <mergeCell ref="D429:E429"/>
    <mergeCell ref="D430:E430"/>
    <mergeCell ref="D431:E431"/>
    <mergeCell ref="D432:E432"/>
    <mergeCell ref="D433:E433"/>
    <mergeCell ref="D434:E434"/>
    <mergeCell ref="D435:E435"/>
    <mergeCell ref="D436:E436"/>
    <mergeCell ref="D437:E437"/>
    <mergeCell ref="D438:E438"/>
    <mergeCell ref="D439:E439"/>
    <mergeCell ref="D440:E440"/>
    <mergeCell ref="D441:E441"/>
    <mergeCell ref="D442:E442"/>
    <mergeCell ref="D443:E443"/>
    <mergeCell ref="D444:E444"/>
    <mergeCell ref="D411:E411"/>
    <mergeCell ref="D412:E412"/>
    <mergeCell ref="D413:E413"/>
    <mergeCell ref="D414:E414"/>
    <mergeCell ref="D415:E415"/>
    <mergeCell ref="D416:E416"/>
    <mergeCell ref="D417:E417"/>
    <mergeCell ref="D418:E418"/>
    <mergeCell ref="D419:E419"/>
    <mergeCell ref="D420:E420"/>
    <mergeCell ref="D421:E421"/>
    <mergeCell ref="D422:E422"/>
    <mergeCell ref="D423:E423"/>
    <mergeCell ref="D424:E424"/>
    <mergeCell ref="D425:E425"/>
    <mergeCell ref="D426:E426"/>
    <mergeCell ref="D427:E427"/>
    <mergeCell ref="D394:E394"/>
    <mergeCell ref="D395:E395"/>
    <mergeCell ref="D396:E396"/>
    <mergeCell ref="D397:E397"/>
    <mergeCell ref="D398:E398"/>
    <mergeCell ref="D399:E399"/>
    <mergeCell ref="D400:E400"/>
    <mergeCell ref="D401:E401"/>
    <mergeCell ref="D402:E402"/>
    <mergeCell ref="D403:E403"/>
    <mergeCell ref="D404:E404"/>
    <mergeCell ref="D405:E405"/>
    <mergeCell ref="D406:E406"/>
    <mergeCell ref="D407:E407"/>
    <mergeCell ref="D408:E408"/>
    <mergeCell ref="D409:E409"/>
    <mergeCell ref="D410:E410"/>
    <mergeCell ref="D377:E377"/>
    <mergeCell ref="D378:E378"/>
    <mergeCell ref="D379:E379"/>
    <mergeCell ref="D380:E380"/>
    <mergeCell ref="D381:E381"/>
    <mergeCell ref="D382:E382"/>
    <mergeCell ref="D383:E383"/>
    <mergeCell ref="D384:E384"/>
    <mergeCell ref="D385:E385"/>
    <mergeCell ref="D386:E386"/>
    <mergeCell ref="D387:E387"/>
    <mergeCell ref="D388:E388"/>
    <mergeCell ref="D389:E389"/>
    <mergeCell ref="D390:E390"/>
    <mergeCell ref="D391:E391"/>
    <mergeCell ref="D392:E392"/>
    <mergeCell ref="D393:E393"/>
    <mergeCell ref="D360:E360"/>
    <mergeCell ref="D361:E361"/>
    <mergeCell ref="D362:E362"/>
    <mergeCell ref="D363:E363"/>
    <mergeCell ref="D364:E364"/>
    <mergeCell ref="D365:E365"/>
    <mergeCell ref="D366:E366"/>
    <mergeCell ref="D367:E367"/>
    <mergeCell ref="D368:E368"/>
    <mergeCell ref="D369:E369"/>
    <mergeCell ref="D370:E370"/>
    <mergeCell ref="D371:E371"/>
    <mergeCell ref="D372:E372"/>
    <mergeCell ref="D373:E373"/>
    <mergeCell ref="D374:E374"/>
    <mergeCell ref="D375:E375"/>
    <mergeCell ref="D376:E376"/>
    <mergeCell ref="D343:E343"/>
    <mergeCell ref="D344:E344"/>
    <mergeCell ref="D345:E345"/>
    <mergeCell ref="D346:E346"/>
    <mergeCell ref="D347:E347"/>
    <mergeCell ref="D348:E348"/>
    <mergeCell ref="D349:E349"/>
    <mergeCell ref="D350:E350"/>
    <mergeCell ref="D351:E351"/>
    <mergeCell ref="D352:E352"/>
    <mergeCell ref="D353:E353"/>
    <mergeCell ref="D354:E354"/>
    <mergeCell ref="D355:E355"/>
    <mergeCell ref="D356:E356"/>
    <mergeCell ref="D357:E357"/>
    <mergeCell ref="D358:E358"/>
    <mergeCell ref="D359:E359"/>
    <mergeCell ref="D326:E326"/>
    <mergeCell ref="D327:E327"/>
    <mergeCell ref="D328:E328"/>
    <mergeCell ref="D329:E329"/>
    <mergeCell ref="D330:E330"/>
    <mergeCell ref="D331:E331"/>
    <mergeCell ref="D332:E332"/>
    <mergeCell ref="D333:E333"/>
    <mergeCell ref="D334:E334"/>
    <mergeCell ref="D335:E335"/>
    <mergeCell ref="D336:E336"/>
    <mergeCell ref="D337:E337"/>
    <mergeCell ref="D338:E338"/>
    <mergeCell ref="D339:E339"/>
    <mergeCell ref="D340:E340"/>
    <mergeCell ref="D341:E341"/>
    <mergeCell ref="D342:E342"/>
    <mergeCell ref="D309:E309"/>
    <mergeCell ref="D310:E310"/>
    <mergeCell ref="D311:E311"/>
    <mergeCell ref="D312:E312"/>
    <mergeCell ref="D313:E313"/>
    <mergeCell ref="D314:E314"/>
    <mergeCell ref="D315:E315"/>
    <mergeCell ref="D316:E316"/>
    <mergeCell ref="D317:E317"/>
    <mergeCell ref="D318:E318"/>
    <mergeCell ref="D319:E319"/>
    <mergeCell ref="D320:E320"/>
    <mergeCell ref="D321:E321"/>
    <mergeCell ref="D322:E322"/>
    <mergeCell ref="D323:E323"/>
    <mergeCell ref="D324:E324"/>
    <mergeCell ref="D325:E325"/>
    <mergeCell ref="D292:E292"/>
    <mergeCell ref="D293:E293"/>
    <mergeCell ref="D294:E294"/>
    <mergeCell ref="D295:E295"/>
    <mergeCell ref="D296:E296"/>
    <mergeCell ref="D297:E297"/>
    <mergeCell ref="D298:E298"/>
    <mergeCell ref="D299:E299"/>
    <mergeCell ref="D300:E300"/>
    <mergeCell ref="D301:E301"/>
    <mergeCell ref="D302:E302"/>
    <mergeCell ref="D303:E303"/>
    <mergeCell ref="D304:E304"/>
    <mergeCell ref="D305:E305"/>
    <mergeCell ref="D306:E306"/>
    <mergeCell ref="D307:E307"/>
    <mergeCell ref="D308:E308"/>
    <mergeCell ref="D275:E275"/>
    <mergeCell ref="D276:E276"/>
    <mergeCell ref="D277:E277"/>
    <mergeCell ref="D278:E278"/>
    <mergeCell ref="D279:E279"/>
    <mergeCell ref="D280:E280"/>
    <mergeCell ref="D281:E281"/>
    <mergeCell ref="D282:E282"/>
    <mergeCell ref="D283:E283"/>
    <mergeCell ref="D284:E284"/>
    <mergeCell ref="D285:E285"/>
    <mergeCell ref="D286:E286"/>
    <mergeCell ref="D287:E287"/>
    <mergeCell ref="D288:E288"/>
    <mergeCell ref="D289:E289"/>
    <mergeCell ref="D290:E290"/>
    <mergeCell ref="D291:E291"/>
    <mergeCell ref="D258:E258"/>
    <mergeCell ref="D259:E259"/>
    <mergeCell ref="D260:E260"/>
    <mergeCell ref="D261:E261"/>
    <mergeCell ref="D262:E262"/>
    <mergeCell ref="D263:E263"/>
    <mergeCell ref="D264:E264"/>
    <mergeCell ref="D265:E265"/>
    <mergeCell ref="D266:E266"/>
    <mergeCell ref="D267:E267"/>
    <mergeCell ref="D268:E268"/>
    <mergeCell ref="D269:E269"/>
    <mergeCell ref="D270:E270"/>
    <mergeCell ref="D271:E271"/>
    <mergeCell ref="D272:E272"/>
    <mergeCell ref="D273:E273"/>
    <mergeCell ref="D274:E274"/>
    <mergeCell ref="D241:E241"/>
    <mergeCell ref="D242:E242"/>
    <mergeCell ref="D243:E243"/>
    <mergeCell ref="D244:E244"/>
    <mergeCell ref="D245:E245"/>
    <mergeCell ref="D246:E246"/>
    <mergeCell ref="D247:E247"/>
    <mergeCell ref="D248:E248"/>
    <mergeCell ref="D249:E249"/>
    <mergeCell ref="D250:E250"/>
    <mergeCell ref="D251:E251"/>
    <mergeCell ref="D252:E252"/>
    <mergeCell ref="D253:E253"/>
    <mergeCell ref="D254:E254"/>
    <mergeCell ref="D255:E255"/>
    <mergeCell ref="D256:E256"/>
    <mergeCell ref="D257:E257"/>
    <mergeCell ref="D224:E224"/>
    <mergeCell ref="D225:E225"/>
    <mergeCell ref="D226:E226"/>
    <mergeCell ref="D227:E227"/>
    <mergeCell ref="D228:E228"/>
    <mergeCell ref="D229:E229"/>
    <mergeCell ref="D230:E230"/>
    <mergeCell ref="D231:E231"/>
    <mergeCell ref="D232:E232"/>
    <mergeCell ref="D233:E233"/>
    <mergeCell ref="D234:E234"/>
    <mergeCell ref="D235:E235"/>
    <mergeCell ref="D236:E236"/>
    <mergeCell ref="D237:E237"/>
    <mergeCell ref="D238:E238"/>
    <mergeCell ref="D239:E239"/>
    <mergeCell ref="D240:E240"/>
    <mergeCell ref="D207:E207"/>
    <mergeCell ref="D208:E208"/>
    <mergeCell ref="D209:E209"/>
    <mergeCell ref="D210:E210"/>
    <mergeCell ref="D211:E211"/>
    <mergeCell ref="D212:E212"/>
    <mergeCell ref="D213:E213"/>
    <mergeCell ref="D214:E214"/>
    <mergeCell ref="D215:E215"/>
    <mergeCell ref="D216:E216"/>
    <mergeCell ref="D217:E217"/>
    <mergeCell ref="D218:E218"/>
    <mergeCell ref="D219:E219"/>
    <mergeCell ref="D220:E220"/>
    <mergeCell ref="D221:E221"/>
    <mergeCell ref="D222:E222"/>
    <mergeCell ref="D223:E223"/>
    <mergeCell ref="D190:E190"/>
    <mergeCell ref="D191:E191"/>
    <mergeCell ref="D192:E192"/>
    <mergeCell ref="D193:E193"/>
    <mergeCell ref="D194:E194"/>
    <mergeCell ref="D195:E195"/>
    <mergeCell ref="D196:E196"/>
    <mergeCell ref="D197:E197"/>
    <mergeCell ref="D198:E198"/>
    <mergeCell ref="D199:E199"/>
    <mergeCell ref="D200:E200"/>
    <mergeCell ref="D201:E201"/>
    <mergeCell ref="D202:E202"/>
    <mergeCell ref="D203:E203"/>
    <mergeCell ref="D204:E204"/>
    <mergeCell ref="D205:E205"/>
    <mergeCell ref="D206:E206"/>
    <mergeCell ref="D173:E173"/>
    <mergeCell ref="D174:E174"/>
    <mergeCell ref="D175:E175"/>
    <mergeCell ref="D176:E176"/>
    <mergeCell ref="D177:E177"/>
    <mergeCell ref="D178:E178"/>
    <mergeCell ref="D179:E179"/>
    <mergeCell ref="D180:E180"/>
    <mergeCell ref="D181:E181"/>
    <mergeCell ref="D182:E182"/>
    <mergeCell ref="D183:E183"/>
    <mergeCell ref="D184:E184"/>
    <mergeCell ref="D185:E185"/>
    <mergeCell ref="D186:E186"/>
    <mergeCell ref="D187:E187"/>
    <mergeCell ref="D188:E188"/>
    <mergeCell ref="D189:E189"/>
    <mergeCell ref="D156:E156"/>
    <mergeCell ref="D157:E157"/>
    <mergeCell ref="D158:E158"/>
    <mergeCell ref="D159:E159"/>
    <mergeCell ref="D160:E160"/>
    <mergeCell ref="D161:E161"/>
    <mergeCell ref="D162:E162"/>
    <mergeCell ref="D163:E163"/>
    <mergeCell ref="D164:E164"/>
    <mergeCell ref="D165:E165"/>
    <mergeCell ref="D166:E166"/>
    <mergeCell ref="D167:E167"/>
    <mergeCell ref="D168:E168"/>
    <mergeCell ref="D169:E169"/>
    <mergeCell ref="D170:E170"/>
    <mergeCell ref="D171:E171"/>
    <mergeCell ref="D172:E172"/>
    <mergeCell ref="D139:E139"/>
    <mergeCell ref="D140:E140"/>
    <mergeCell ref="D141:E141"/>
    <mergeCell ref="D142:E142"/>
    <mergeCell ref="D143:E143"/>
    <mergeCell ref="D144:E144"/>
    <mergeCell ref="D145:E145"/>
    <mergeCell ref="D146:E146"/>
    <mergeCell ref="D147:E147"/>
    <mergeCell ref="D148:E148"/>
    <mergeCell ref="D149:E149"/>
    <mergeCell ref="D150:E150"/>
    <mergeCell ref="D151:E151"/>
    <mergeCell ref="D152:E152"/>
    <mergeCell ref="D153:E153"/>
    <mergeCell ref="D154:E154"/>
    <mergeCell ref="D155:E155"/>
    <mergeCell ref="D122:E122"/>
    <mergeCell ref="D123:E123"/>
    <mergeCell ref="D124:E124"/>
    <mergeCell ref="D125:E125"/>
    <mergeCell ref="D126:E126"/>
    <mergeCell ref="D127:E127"/>
    <mergeCell ref="D128:E128"/>
    <mergeCell ref="D129:E129"/>
    <mergeCell ref="D130:E130"/>
    <mergeCell ref="D131:E131"/>
    <mergeCell ref="D132:E132"/>
    <mergeCell ref="D133:E133"/>
    <mergeCell ref="D134:E134"/>
    <mergeCell ref="D135:E135"/>
    <mergeCell ref="D136:E136"/>
    <mergeCell ref="D137:E137"/>
    <mergeCell ref="D138:E138"/>
    <mergeCell ref="D105:E105"/>
    <mergeCell ref="D106:E106"/>
    <mergeCell ref="D107:E107"/>
    <mergeCell ref="D108:E108"/>
    <mergeCell ref="D109:E109"/>
    <mergeCell ref="D110:E110"/>
    <mergeCell ref="D111:E111"/>
    <mergeCell ref="D112:E112"/>
    <mergeCell ref="D113:E113"/>
    <mergeCell ref="D114:E114"/>
    <mergeCell ref="D115:E115"/>
    <mergeCell ref="D116:E116"/>
    <mergeCell ref="D117:E117"/>
    <mergeCell ref="D118:E118"/>
    <mergeCell ref="D119:E119"/>
    <mergeCell ref="D120:E120"/>
    <mergeCell ref="D121:E121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3:E103"/>
    <mergeCell ref="D104:E104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1:N1"/>
    <mergeCell ref="A3:N3"/>
    <mergeCell ref="H5:I5"/>
    <mergeCell ref="H6:I6"/>
    <mergeCell ref="D11:E11"/>
    <mergeCell ref="E5:G5"/>
    <mergeCell ref="E6:G6"/>
    <mergeCell ref="D12:E12"/>
    <mergeCell ref="D13:E13"/>
    <mergeCell ref="D14:E14"/>
    <mergeCell ref="D15:E15"/>
    <mergeCell ref="D16:E16"/>
    <mergeCell ref="D17:E17"/>
    <mergeCell ref="D18:E18"/>
    <mergeCell ref="D19:E19"/>
    <mergeCell ref="C5:D5"/>
    <mergeCell ref="C6:D6"/>
    <mergeCell ref="A2:N2"/>
    <mergeCell ref="B7:L8"/>
    <mergeCell ref="G10:L10"/>
  </mergeCells>
  <dataValidations disablePrompts="1" count="5">
    <dataValidation type="list" allowBlank="1" showInputMessage="1" showErrorMessage="1" sqref="R12:R1006" xr:uid="{00000000-0002-0000-0600-000000000000}">
      <formula1>$W$2007:$W$2013</formula1>
    </dataValidation>
    <dataValidation type="list" allowBlank="1" showInputMessage="1" showErrorMessage="1" sqref="P12:P1006" xr:uid="{00000000-0002-0000-0600-000001000000}">
      <formula1>$V$2007:$V$2010</formula1>
    </dataValidation>
    <dataValidation type="list" allowBlank="1" showInputMessage="1" showErrorMessage="1" sqref="Q12:Q1006" xr:uid="{00000000-0002-0000-0600-000002000000}">
      <formula1>$X$2007:$X$2013</formula1>
    </dataValidation>
    <dataValidation type="list" allowBlank="1" showInputMessage="1" showErrorMessage="1" sqref="A12:A1006" xr:uid="{00000000-0002-0000-0600-000003000000}">
      <formula1>$U$2007:$U$2011</formula1>
    </dataValidation>
    <dataValidation type="list" allowBlank="1" showInputMessage="1" showErrorMessage="1" sqref="O12:O1006" xr:uid="{00000000-0002-0000-0600-000004000000}">
      <formula1>$Z$2007:$Z$2506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Datos Entidad</vt:lpstr>
      <vt:lpstr>Balance</vt:lpstr>
      <vt:lpstr>Estado de Resultados</vt:lpstr>
      <vt:lpstr>Cuentas de Orden</vt:lpstr>
      <vt:lpstr>Deudores</vt:lpstr>
      <vt:lpstr>Acreedores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Diego</cp:lastModifiedBy>
  <cp:lastPrinted>2022-04-05T01:37:57Z</cp:lastPrinted>
  <dcterms:created xsi:type="dcterms:W3CDTF">2016-12-30T19:59:15Z</dcterms:created>
  <dcterms:modified xsi:type="dcterms:W3CDTF">2022-04-05T04:48:55Z</dcterms:modified>
</cp:coreProperties>
</file>